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00" yWindow="80" windowWidth="24080" windowHeight="15120" tabRatio="500" activeTab="3"/>
  </bookViews>
  <sheets>
    <sheet name="Line-ups" sheetId="3" r:id="rId1"/>
    <sheet name="aggregate-week6.csv" sheetId="1" r:id="rId2"/>
    <sheet name="aggregate-week6v1.csv" sheetId="2" r:id="rId3"/>
    <sheet name="finalscore-week6-2.csv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1" i="4" l="1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V4" i="4"/>
  <c r="V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O451" i="4"/>
  <c r="T451" i="4"/>
  <c r="O450" i="4"/>
  <c r="T450" i="4"/>
  <c r="O449" i="4"/>
  <c r="T449" i="4"/>
  <c r="O448" i="4"/>
  <c r="T448" i="4"/>
  <c r="O447" i="4"/>
  <c r="T447" i="4"/>
  <c r="O446" i="4"/>
  <c r="T446" i="4"/>
  <c r="O445" i="4"/>
  <c r="T445" i="4"/>
  <c r="O444" i="4"/>
  <c r="T444" i="4"/>
  <c r="O443" i="4"/>
  <c r="T443" i="4"/>
  <c r="O442" i="4"/>
  <c r="T442" i="4"/>
  <c r="O441" i="4"/>
  <c r="T441" i="4"/>
  <c r="O440" i="4"/>
  <c r="T440" i="4"/>
  <c r="O439" i="4"/>
  <c r="T439" i="4"/>
  <c r="O438" i="4"/>
  <c r="T438" i="4"/>
  <c r="O437" i="4"/>
  <c r="T437" i="4"/>
  <c r="O436" i="4"/>
  <c r="T436" i="4"/>
  <c r="O435" i="4"/>
  <c r="T435" i="4"/>
  <c r="O434" i="4"/>
  <c r="T434" i="4"/>
  <c r="O433" i="4"/>
  <c r="T433" i="4"/>
  <c r="O432" i="4"/>
  <c r="T432" i="4"/>
  <c r="O431" i="4"/>
  <c r="T431" i="4"/>
  <c r="O430" i="4"/>
  <c r="T430" i="4"/>
  <c r="O429" i="4"/>
  <c r="T429" i="4"/>
  <c r="O428" i="4"/>
  <c r="T428" i="4"/>
  <c r="O427" i="4"/>
  <c r="T427" i="4"/>
  <c r="O426" i="4"/>
  <c r="T426" i="4"/>
  <c r="O425" i="4"/>
  <c r="T425" i="4"/>
  <c r="O424" i="4"/>
  <c r="T424" i="4"/>
  <c r="O423" i="4"/>
  <c r="T423" i="4"/>
  <c r="O422" i="4"/>
  <c r="T422" i="4"/>
  <c r="O421" i="4"/>
  <c r="T421" i="4"/>
  <c r="O420" i="4"/>
  <c r="T420" i="4"/>
  <c r="O419" i="4"/>
  <c r="T419" i="4"/>
  <c r="O418" i="4"/>
  <c r="T418" i="4"/>
  <c r="O417" i="4"/>
  <c r="T417" i="4"/>
  <c r="O416" i="4"/>
  <c r="T416" i="4"/>
  <c r="O415" i="4"/>
  <c r="T415" i="4"/>
  <c r="O414" i="4"/>
  <c r="T414" i="4"/>
  <c r="O413" i="4"/>
  <c r="T413" i="4"/>
  <c r="O412" i="4"/>
  <c r="T412" i="4"/>
  <c r="O411" i="4"/>
  <c r="T411" i="4"/>
  <c r="O410" i="4"/>
  <c r="T410" i="4"/>
  <c r="O409" i="4"/>
  <c r="T409" i="4"/>
  <c r="O408" i="4"/>
  <c r="T408" i="4"/>
  <c r="O407" i="4"/>
  <c r="T407" i="4"/>
  <c r="O406" i="4"/>
  <c r="T406" i="4"/>
  <c r="O405" i="4"/>
  <c r="T405" i="4"/>
  <c r="O404" i="4"/>
  <c r="T404" i="4"/>
  <c r="O403" i="4"/>
  <c r="T403" i="4"/>
  <c r="O402" i="4"/>
  <c r="T402" i="4"/>
  <c r="O401" i="4"/>
  <c r="T401" i="4"/>
  <c r="O400" i="4"/>
  <c r="T400" i="4"/>
  <c r="O399" i="4"/>
  <c r="T399" i="4"/>
  <c r="O398" i="4"/>
  <c r="T398" i="4"/>
  <c r="O397" i="4"/>
  <c r="T397" i="4"/>
  <c r="O396" i="4"/>
  <c r="T396" i="4"/>
  <c r="O395" i="4"/>
  <c r="T395" i="4"/>
  <c r="O394" i="4"/>
  <c r="T394" i="4"/>
  <c r="O393" i="4"/>
  <c r="T393" i="4"/>
  <c r="O392" i="4"/>
  <c r="T392" i="4"/>
  <c r="O391" i="4"/>
  <c r="T391" i="4"/>
  <c r="O390" i="4"/>
  <c r="T390" i="4"/>
  <c r="O389" i="4"/>
  <c r="T389" i="4"/>
  <c r="O388" i="4"/>
  <c r="T388" i="4"/>
  <c r="O387" i="4"/>
  <c r="T387" i="4"/>
  <c r="O386" i="4"/>
  <c r="T386" i="4"/>
  <c r="O385" i="4"/>
  <c r="T385" i="4"/>
  <c r="O384" i="4"/>
  <c r="T384" i="4"/>
  <c r="O383" i="4"/>
  <c r="T383" i="4"/>
  <c r="O382" i="4"/>
  <c r="T382" i="4"/>
  <c r="O381" i="4"/>
  <c r="T381" i="4"/>
  <c r="O380" i="4"/>
  <c r="T380" i="4"/>
  <c r="O379" i="4"/>
  <c r="T379" i="4"/>
  <c r="O378" i="4"/>
  <c r="T378" i="4"/>
  <c r="O377" i="4"/>
  <c r="T377" i="4"/>
  <c r="O376" i="4"/>
  <c r="T376" i="4"/>
  <c r="O375" i="4"/>
  <c r="T375" i="4"/>
  <c r="O374" i="4"/>
  <c r="T374" i="4"/>
  <c r="O373" i="4"/>
  <c r="T373" i="4"/>
  <c r="O372" i="4"/>
  <c r="T372" i="4"/>
  <c r="O371" i="4"/>
  <c r="T371" i="4"/>
  <c r="O370" i="4"/>
  <c r="T370" i="4"/>
  <c r="O369" i="4"/>
  <c r="T369" i="4"/>
  <c r="O368" i="4"/>
  <c r="T368" i="4"/>
  <c r="O367" i="4"/>
  <c r="T367" i="4"/>
  <c r="O366" i="4"/>
  <c r="T366" i="4"/>
  <c r="O365" i="4"/>
  <c r="T365" i="4"/>
  <c r="O364" i="4"/>
  <c r="T364" i="4"/>
  <c r="O363" i="4"/>
  <c r="T363" i="4"/>
  <c r="O362" i="4"/>
  <c r="T362" i="4"/>
  <c r="O361" i="4"/>
  <c r="T361" i="4"/>
  <c r="O360" i="4"/>
  <c r="T360" i="4"/>
  <c r="O359" i="4"/>
  <c r="T359" i="4"/>
  <c r="O358" i="4"/>
  <c r="T358" i="4"/>
  <c r="O357" i="4"/>
  <c r="T357" i="4"/>
  <c r="O356" i="4"/>
  <c r="T356" i="4"/>
  <c r="O355" i="4"/>
  <c r="T355" i="4"/>
  <c r="O354" i="4"/>
  <c r="T354" i="4"/>
  <c r="O353" i="4"/>
  <c r="T353" i="4"/>
  <c r="O352" i="4"/>
  <c r="T352" i="4"/>
  <c r="O351" i="4"/>
  <c r="T351" i="4"/>
  <c r="O350" i="4"/>
  <c r="T350" i="4"/>
  <c r="O349" i="4"/>
  <c r="T349" i="4"/>
  <c r="O348" i="4"/>
  <c r="T348" i="4"/>
  <c r="O347" i="4"/>
  <c r="T347" i="4"/>
  <c r="O346" i="4"/>
  <c r="T346" i="4"/>
  <c r="O345" i="4"/>
  <c r="T345" i="4"/>
  <c r="O344" i="4"/>
  <c r="T344" i="4"/>
  <c r="O343" i="4"/>
  <c r="T343" i="4"/>
  <c r="O342" i="4"/>
  <c r="T342" i="4"/>
  <c r="O341" i="4"/>
  <c r="T341" i="4"/>
  <c r="O340" i="4"/>
  <c r="T340" i="4"/>
  <c r="O339" i="4"/>
  <c r="T339" i="4"/>
  <c r="O338" i="4"/>
  <c r="T338" i="4"/>
  <c r="O337" i="4"/>
  <c r="T337" i="4"/>
  <c r="O336" i="4"/>
  <c r="T336" i="4"/>
  <c r="O335" i="4"/>
  <c r="T335" i="4"/>
  <c r="O334" i="4"/>
  <c r="T334" i="4"/>
  <c r="O333" i="4"/>
  <c r="T333" i="4"/>
  <c r="O332" i="4"/>
  <c r="T332" i="4"/>
  <c r="O331" i="4"/>
  <c r="T331" i="4"/>
  <c r="O330" i="4"/>
  <c r="T330" i="4"/>
  <c r="O329" i="4"/>
  <c r="T329" i="4"/>
  <c r="O328" i="4"/>
  <c r="T328" i="4"/>
  <c r="O327" i="4"/>
  <c r="T327" i="4"/>
  <c r="O326" i="4"/>
  <c r="T326" i="4"/>
  <c r="O325" i="4"/>
  <c r="T325" i="4"/>
  <c r="O324" i="4"/>
  <c r="T324" i="4"/>
  <c r="O323" i="4"/>
  <c r="T323" i="4"/>
  <c r="O322" i="4"/>
  <c r="T322" i="4"/>
  <c r="O321" i="4"/>
  <c r="T321" i="4"/>
  <c r="O320" i="4"/>
  <c r="T320" i="4"/>
  <c r="O319" i="4"/>
  <c r="T319" i="4"/>
  <c r="O318" i="4"/>
  <c r="T318" i="4"/>
  <c r="O317" i="4"/>
  <c r="T317" i="4"/>
  <c r="O316" i="4"/>
  <c r="T316" i="4"/>
  <c r="O315" i="4"/>
  <c r="T315" i="4"/>
  <c r="O314" i="4"/>
  <c r="T314" i="4"/>
  <c r="O313" i="4"/>
  <c r="T313" i="4"/>
  <c r="O312" i="4"/>
  <c r="T312" i="4"/>
  <c r="O311" i="4"/>
  <c r="T311" i="4"/>
  <c r="O310" i="4"/>
  <c r="T310" i="4"/>
  <c r="O309" i="4"/>
  <c r="T309" i="4"/>
  <c r="O308" i="4"/>
  <c r="T308" i="4"/>
  <c r="O307" i="4"/>
  <c r="T307" i="4"/>
  <c r="O306" i="4"/>
  <c r="T306" i="4"/>
  <c r="O305" i="4"/>
  <c r="T305" i="4"/>
  <c r="O304" i="4"/>
  <c r="T304" i="4"/>
  <c r="O303" i="4"/>
  <c r="T303" i="4"/>
  <c r="O302" i="4"/>
  <c r="T302" i="4"/>
  <c r="O301" i="4"/>
  <c r="T301" i="4"/>
  <c r="O300" i="4"/>
  <c r="T300" i="4"/>
  <c r="O299" i="4"/>
  <c r="T299" i="4"/>
  <c r="O298" i="4"/>
  <c r="T298" i="4"/>
  <c r="O297" i="4"/>
  <c r="T297" i="4"/>
  <c r="O296" i="4"/>
  <c r="T296" i="4"/>
  <c r="O295" i="4"/>
  <c r="T295" i="4"/>
  <c r="O294" i="4"/>
  <c r="T294" i="4"/>
  <c r="O293" i="4"/>
  <c r="T293" i="4"/>
  <c r="O292" i="4"/>
  <c r="T292" i="4"/>
  <c r="O291" i="4"/>
  <c r="T291" i="4"/>
  <c r="O290" i="4"/>
  <c r="T290" i="4"/>
  <c r="O289" i="4"/>
  <c r="T289" i="4"/>
  <c r="O288" i="4"/>
  <c r="T288" i="4"/>
  <c r="O287" i="4"/>
  <c r="T287" i="4"/>
  <c r="O286" i="4"/>
  <c r="T286" i="4"/>
  <c r="O285" i="4"/>
  <c r="T285" i="4"/>
  <c r="O284" i="4"/>
  <c r="T284" i="4"/>
  <c r="O283" i="4"/>
  <c r="T283" i="4"/>
  <c r="O282" i="4"/>
  <c r="T282" i="4"/>
  <c r="O281" i="4"/>
  <c r="T281" i="4"/>
  <c r="O280" i="4"/>
  <c r="T280" i="4"/>
  <c r="O279" i="4"/>
  <c r="T279" i="4"/>
  <c r="O278" i="4"/>
  <c r="T278" i="4"/>
  <c r="O277" i="4"/>
  <c r="T277" i="4"/>
  <c r="O276" i="4"/>
  <c r="T276" i="4"/>
  <c r="O275" i="4"/>
  <c r="T275" i="4"/>
  <c r="O274" i="4"/>
  <c r="T274" i="4"/>
  <c r="O273" i="4"/>
  <c r="T273" i="4"/>
  <c r="O272" i="4"/>
  <c r="T272" i="4"/>
  <c r="O271" i="4"/>
  <c r="T271" i="4"/>
  <c r="O270" i="4"/>
  <c r="T270" i="4"/>
  <c r="O269" i="4"/>
  <c r="T269" i="4"/>
  <c r="O268" i="4"/>
  <c r="T268" i="4"/>
  <c r="O267" i="4"/>
  <c r="T267" i="4"/>
  <c r="O266" i="4"/>
  <c r="T266" i="4"/>
  <c r="O265" i="4"/>
  <c r="T265" i="4"/>
  <c r="O264" i="4"/>
  <c r="T264" i="4"/>
  <c r="O263" i="4"/>
  <c r="T263" i="4"/>
  <c r="O262" i="4"/>
  <c r="T262" i="4"/>
  <c r="O261" i="4"/>
  <c r="T261" i="4"/>
  <c r="O260" i="4"/>
  <c r="T260" i="4"/>
  <c r="O259" i="4"/>
  <c r="T259" i="4"/>
  <c r="O258" i="4"/>
  <c r="T258" i="4"/>
  <c r="O257" i="4"/>
  <c r="T257" i="4"/>
  <c r="O256" i="4"/>
  <c r="T256" i="4"/>
  <c r="O255" i="4"/>
  <c r="T255" i="4"/>
  <c r="O254" i="4"/>
  <c r="T254" i="4"/>
  <c r="O253" i="4"/>
  <c r="T253" i="4"/>
  <c r="O252" i="4"/>
  <c r="T252" i="4"/>
  <c r="O251" i="4"/>
  <c r="T251" i="4"/>
  <c r="O250" i="4"/>
  <c r="T250" i="4"/>
  <c r="O249" i="4"/>
  <c r="T249" i="4"/>
  <c r="O248" i="4"/>
  <c r="T248" i="4"/>
  <c r="O247" i="4"/>
  <c r="T247" i="4"/>
  <c r="O246" i="4"/>
  <c r="T246" i="4"/>
  <c r="O245" i="4"/>
  <c r="T245" i="4"/>
  <c r="O244" i="4"/>
  <c r="T244" i="4"/>
  <c r="O243" i="4"/>
  <c r="T243" i="4"/>
  <c r="O242" i="4"/>
  <c r="T242" i="4"/>
  <c r="O241" i="4"/>
  <c r="T241" i="4"/>
  <c r="O240" i="4"/>
  <c r="T240" i="4"/>
  <c r="O239" i="4"/>
  <c r="T239" i="4"/>
  <c r="O238" i="4"/>
  <c r="T238" i="4"/>
  <c r="O237" i="4"/>
  <c r="T237" i="4"/>
  <c r="O236" i="4"/>
  <c r="T236" i="4"/>
  <c r="O235" i="4"/>
  <c r="T235" i="4"/>
  <c r="O234" i="4"/>
  <c r="T234" i="4"/>
  <c r="O233" i="4"/>
  <c r="T233" i="4"/>
  <c r="O232" i="4"/>
  <c r="T232" i="4"/>
  <c r="O231" i="4"/>
  <c r="T231" i="4"/>
  <c r="O230" i="4"/>
  <c r="T230" i="4"/>
  <c r="O229" i="4"/>
  <c r="T229" i="4"/>
  <c r="O228" i="4"/>
  <c r="T228" i="4"/>
  <c r="O227" i="4"/>
  <c r="T227" i="4"/>
  <c r="O226" i="4"/>
  <c r="T226" i="4"/>
  <c r="O225" i="4"/>
  <c r="T225" i="4"/>
  <c r="O224" i="4"/>
  <c r="T224" i="4"/>
  <c r="O223" i="4"/>
  <c r="T223" i="4"/>
  <c r="O222" i="4"/>
  <c r="T222" i="4"/>
  <c r="O221" i="4"/>
  <c r="T221" i="4"/>
  <c r="O220" i="4"/>
  <c r="T220" i="4"/>
  <c r="O219" i="4"/>
  <c r="T219" i="4"/>
  <c r="O218" i="4"/>
  <c r="T218" i="4"/>
  <c r="O217" i="4"/>
  <c r="T217" i="4"/>
  <c r="O216" i="4"/>
  <c r="T216" i="4"/>
  <c r="O215" i="4"/>
  <c r="T215" i="4"/>
  <c r="O214" i="4"/>
  <c r="T214" i="4"/>
  <c r="O213" i="4"/>
  <c r="T213" i="4"/>
  <c r="O212" i="4"/>
  <c r="T212" i="4"/>
  <c r="O211" i="4"/>
  <c r="T211" i="4"/>
  <c r="O210" i="4"/>
  <c r="T210" i="4"/>
  <c r="O209" i="4"/>
  <c r="T209" i="4"/>
  <c r="O208" i="4"/>
  <c r="T208" i="4"/>
  <c r="O207" i="4"/>
  <c r="T207" i="4"/>
  <c r="O206" i="4"/>
  <c r="T206" i="4"/>
  <c r="O205" i="4"/>
  <c r="T205" i="4"/>
  <c r="O204" i="4"/>
  <c r="T204" i="4"/>
  <c r="O203" i="4"/>
  <c r="T203" i="4"/>
  <c r="O202" i="4"/>
  <c r="T202" i="4"/>
  <c r="O201" i="4"/>
  <c r="T201" i="4"/>
  <c r="O200" i="4"/>
  <c r="T200" i="4"/>
  <c r="O199" i="4"/>
  <c r="T199" i="4"/>
  <c r="O198" i="4"/>
  <c r="T198" i="4"/>
  <c r="O197" i="4"/>
  <c r="T197" i="4"/>
  <c r="O196" i="4"/>
  <c r="T196" i="4"/>
  <c r="O195" i="4"/>
  <c r="T195" i="4"/>
  <c r="O194" i="4"/>
  <c r="T194" i="4"/>
  <c r="O193" i="4"/>
  <c r="T193" i="4"/>
  <c r="O192" i="4"/>
  <c r="T192" i="4"/>
  <c r="O191" i="4"/>
  <c r="T191" i="4"/>
  <c r="O190" i="4"/>
  <c r="T190" i="4"/>
  <c r="O189" i="4"/>
  <c r="T189" i="4"/>
  <c r="O188" i="4"/>
  <c r="T188" i="4"/>
  <c r="O187" i="4"/>
  <c r="T187" i="4"/>
  <c r="O186" i="4"/>
  <c r="T186" i="4"/>
  <c r="O185" i="4"/>
  <c r="T185" i="4"/>
  <c r="O184" i="4"/>
  <c r="T184" i="4"/>
  <c r="O183" i="4"/>
  <c r="T183" i="4"/>
  <c r="O182" i="4"/>
  <c r="T182" i="4"/>
  <c r="O181" i="4"/>
  <c r="T181" i="4"/>
  <c r="O180" i="4"/>
  <c r="T180" i="4"/>
  <c r="O179" i="4"/>
  <c r="T179" i="4"/>
  <c r="O178" i="4"/>
  <c r="T178" i="4"/>
  <c r="O177" i="4"/>
  <c r="T177" i="4"/>
  <c r="O176" i="4"/>
  <c r="T176" i="4"/>
  <c r="O175" i="4"/>
  <c r="T175" i="4"/>
  <c r="O174" i="4"/>
  <c r="T174" i="4"/>
  <c r="O173" i="4"/>
  <c r="T173" i="4"/>
  <c r="O172" i="4"/>
  <c r="T172" i="4"/>
  <c r="O171" i="4"/>
  <c r="T171" i="4"/>
  <c r="O170" i="4"/>
  <c r="T170" i="4"/>
  <c r="O169" i="4"/>
  <c r="T169" i="4"/>
  <c r="O168" i="4"/>
  <c r="T168" i="4"/>
  <c r="O167" i="4"/>
  <c r="T167" i="4"/>
  <c r="O166" i="4"/>
  <c r="T166" i="4"/>
  <c r="O165" i="4"/>
  <c r="T165" i="4"/>
  <c r="O164" i="4"/>
  <c r="T164" i="4"/>
  <c r="O163" i="4"/>
  <c r="T163" i="4"/>
  <c r="O162" i="4"/>
  <c r="T162" i="4"/>
  <c r="O161" i="4"/>
  <c r="T161" i="4"/>
  <c r="O160" i="4"/>
  <c r="T160" i="4"/>
  <c r="O159" i="4"/>
  <c r="T159" i="4"/>
  <c r="O158" i="4"/>
  <c r="T158" i="4"/>
  <c r="O157" i="4"/>
  <c r="T157" i="4"/>
  <c r="O156" i="4"/>
  <c r="T156" i="4"/>
  <c r="O155" i="4"/>
  <c r="T155" i="4"/>
  <c r="O154" i="4"/>
  <c r="T154" i="4"/>
  <c r="O153" i="4"/>
  <c r="T153" i="4"/>
  <c r="O152" i="4"/>
  <c r="T152" i="4"/>
  <c r="O151" i="4"/>
  <c r="T151" i="4"/>
  <c r="O150" i="4"/>
  <c r="T150" i="4"/>
  <c r="O149" i="4"/>
  <c r="T149" i="4"/>
  <c r="O148" i="4"/>
  <c r="T148" i="4"/>
  <c r="O147" i="4"/>
  <c r="T147" i="4"/>
  <c r="O146" i="4"/>
  <c r="T146" i="4"/>
  <c r="O145" i="4"/>
  <c r="T145" i="4"/>
  <c r="O144" i="4"/>
  <c r="T144" i="4"/>
  <c r="O143" i="4"/>
  <c r="T143" i="4"/>
  <c r="O142" i="4"/>
  <c r="T142" i="4"/>
  <c r="O141" i="4"/>
  <c r="T141" i="4"/>
  <c r="O140" i="4"/>
  <c r="T140" i="4"/>
  <c r="O139" i="4"/>
  <c r="T139" i="4"/>
  <c r="O138" i="4"/>
  <c r="T138" i="4"/>
  <c r="O137" i="4"/>
  <c r="T137" i="4"/>
  <c r="O136" i="4"/>
  <c r="T136" i="4"/>
  <c r="O135" i="4"/>
  <c r="T135" i="4"/>
  <c r="O134" i="4"/>
  <c r="T134" i="4"/>
  <c r="O133" i="4"/>
  <c r="T133" i="4"/>
  <c r="O132" i="4"/>
  <c r="T132" i="4"/>
  <c r="O131" i="4"/>
  <c r="T131" i="4"/>
  <c r="O130" i="4"/>
  <c r="T130" i="4"/>
  <c r="O129" i="4"/>
  <c r="T129" i="4"/>
  <c r="O128" i="4"/>
  <c r="T128" i="4"/>
  <c r="O127" i="4"/>
  <c r="T127" i="4"/>
  <c r="O126" i="4"/>
  <c r="T126" i="4"/>
  <c r="O125" i="4"/>
  <c r="T125" i="4"/>
  <c r="O124" i="4"/>
  <c r="T124" i="4"/>
  <c r="O123" i="4"/>
  <c r="T123" i="4"/>
  <c r="O122" i="4"/>
  <c r="T122" i="4"/>
  <c r="O121" i="4"/>
  <c r="T121" i="4"/>
  <c r="O120" i="4"/>
  <c r="T120" i="4"/>
  <c r="O119" i="4"/>
  <c r="T119" i="4"/>
  <c r="O118" i="4"/>
  <c r="T118" i="4"/>
  <c r="O117" i="4"/>
  <c r="T117" i="4"/>
  <c r="O116" i="4"/>
  <c r="T116" i="4"/>
  <c r="O115" i="4"/>
  <c r="T115" i="4"/>
  <c r="O114" i="4"/>
  <c r="T114" i="4"/>
  <c r="O113" i="4"/>
  <c r="T113" i="4"/>
  <c r="O112" i="4"/>
  <c r="T112" i="4"/>
  <c r="O111" i="4"/>
  <c r="T111" i="4"/>
  <c r="O110" i="4"/>
  <c r="T110" i="4"/>
  <c r="O109" i="4"/>
  <c r="T109" i="4"/>
  <c r="O108" i="4"/>
  <c r="T108" i="4"/>
  <c r="O107" i="4"/>
  <c r="T107" i="4"/>
  <c r="O106" i="4"/>
  <c r="T106" i="4"/>
  <c r="O105" i="4"/>
  <c r="T105" i="4"/>
  <c r="O104" i="4"/>
  <c r="T104" i="4"/>
  <c r="O103" i="4"/>
  <c r="T103" i="4"/>
  <c r="O102" i="4"/>
  <c r="T102" i="4"/>
  <c r="O101" i="4"/>
  <c r="T101" i="4"/>
  <c r="O100" i="4"/>
  <c r="T100" i="4"/>
  <c r="O99" i="4"/>
  <c r="T99" i="4"/>
  <c r="O98" i="4"/>
  <c r="T98" i="4"/>
  <c r="O97" i="4"/>
  <c r="T97" i="4"/>
  <c r="O96" i="4"/>
  <c r="T96" i="4"/>
  <c r="O95" i="4"/>
  <c r="T95" i="4"/>
  <c r="O94" i="4"/>
  <c r="T94" i="4"/>
  <c r="O93" i="4"/>
  <c r="T93" i="4"/>
  <c r="O92" i="4"/>
  <c r="T92" i="4"/>
  <c r="O91" i="4"/>
  <c r="T91" i="4"/>
  <c r="O90" i="4"/>
  <c r="T90" i="4"/>
  <c r="O89" i="4"/>
  <c r="T89" i="4"/>
  <c r="O88" i="4"/>
  <c r="T88" i="4"/>
  <c r="O87" i="4"/>
  <c r="T87" i="4"/>
  <c r="O86" i="4"/>
  <c r="T86" i="4"/>
  <c r="O85" i="4"/>
  <c r="T85" i="4"/>
  <c r="O84" i="4"/>
  <c r="T84" i="4"/>
  <c r="O83" i="4"/>
  <c r="T83" i="4"/>
  <c r="O82" i="4"/>
  <c r="T82" i="4"/>
  <c r="O81" i="4"/>
  <c r="T81" i="4"/>
  <c r="O80" i="4"/>
  <c r="T80" i="4"/>
  <c r="O79" i="4"/>
  <c r="T79" i="4"/>
  <c r="O78" i="4"/>
  <c r="T78" i="4"/>
  <c r="O77" i="4"/>
  <c r="T77" i="4"/>
  <c r="O76" i="4"/>
  <c r="T76" i="4"/>
  <c r="O75" i="4"/>
  <c r="T75" i="4"/>
  <c r="O74" i="4"/>
  <c r="T74" i="4"/>
  <c r="O73" i="4"/>
  <c r="T73" i="4"/>
  <c r="O72" i="4"/>
  <c r="T72" i="4"/>
  <c r="O71" i="4"/>
  <c r="T71" i="4"/>
  <c r="O70" i="4"/>
  <c r="T70" i="4"/>
  <c r="O69" i="4"/>
  <c r="T69" i="4"/>
  <c r="O68" i="4"/>
  <c r="T68" i="4"/>
  <c r="O67" i="4"/>
  <c r="T67" i="4"/>
  <c r="O66" i="4"/>
  <c r="T66" i="4"/>
  <c r="O65" i="4"/>
  <c r="T65" i="4"/>
  <c r="O64" i="4"/>
  <c r="T64" i="4"/>
  <c r="O63" i="4"/>
  <c r="T63" i="4"/>
  <c r="O62" i="4"/>
  <c r="T62" i="4"/>
  <c r="O61" i="4"/>
  <c r="T61" i="4"/>
  <c r="O60" i="4"/>
  <c r="T60" i="4"/>
  <c r="O59" i="4"/>
  <c r="T59" i="4"/>
  <c r="O58" i="4"/>
  <c r="T58" i="4"/>
  <c r="O57" i="4"/>
  <c r="T57" i="4"/>
  <c r="O56" i="4"/>
  <c r="T56" i="4"/>
  <c r="O55" i="4"/>
  <c r="T55" i="4"/>
  <c r="O54" i="4"/>
  <c r="T54" i="4"/>
  <c r="O53" i="4"/>
  <c r="T53" i="4"/>
  <c r="O52" i="4"/>
  <c r="T52" i="4"/>
  <c r="O51" i="4"/>
  <c r="T51" i="4"/>
  <c r="O50" i="4"/>
  <c r="T50" i="4"/>
  <c r="O49" i="4"/>
  <c r="T49" i="4"/>
  <c r="O48" i="4"/>
  <c r="T48" i="4"/>
  <c r="O47" i="4"/>
  <c r="T47" i="4"/>
  <c r="O46" i="4"/>
  <c r="T46" i="4"/>
  <c r="O45" i="4"/>
  <c r="T45" i="4"/>
  <c r="O44" i="4"/>
  <c r="T44" i="4"/>
  <c r="O43" i="4"/>
  <c r="T43" i="4"/>
  <c r="O42" i="4"/>
  <c r="T42" i="4"/>
  <c r="O41" i="4"/>
  <c r="T41" i="4"/>
  <c r="O40" i="4"/>
  <c r="T40" i="4"/>
  <c r="O39" i="4"/>
  <c r="T39" i="4"/>
  <c r="O38" i="4"/>
  <c r="T38" i="4"/>
  <c r="O37" i="4"/>
  <c r="T37" i="4"/>
  <c r="O36" i="4"/>
  <c r="T36" i="4"/>
  <c r="O35" i="4"/>
  <c r="T35" i="4"/>
  <c r="O34" i="4"/>
  <c r="T34" i="4"/>
  <c r="O33" i="4"/>
  <c r="T33" i="4"/>
  <c r="O32" i="4"/>
  <c r="T32" i="4"/>
  <c r="O31" i="4"/>
  <c r="T31" i="4"/>
  <c r="O30" i="4"/>
  <c r="T30" i="4"/>
  <c r="O29" i="4"/>
  <c r="T29" i="4"/>
  <c r="O28" i="4"/>
  <c r="T28" i="4"/>
  <c r="O27" i="4"/>
  <c r="T27" i="4"/>
  <c r="O26" i="4"/>
  <c r="T26" i="4"/>
  <c r="O25" i="4"/>
  <c r="T25" i="4"/>
  <c r="O24" i="4"/>
  <c r="T24" i="4"/>
  <c r="O23" i="4"/>
  <c r="T23" i="4"/>
  <c r="O22" i="4"/>
  <c r="T22" i="4"/>
  <c r="O21" i="4"/>
  <c r="T21" i="4"/>
  <c r="O20" i="4"/>
  <c r="T20" i="4"/>
  <c r="O19" i="4"/>
  <c r="T19" i="4"/>
  <c r="O18" i="4"/>
  <c r="T18" i="4"/>
  <c r="O17" i="4"/>
  <c r="T17" i="4"/>
  <c r="O16" i="4"/>
  <c r="T16" i="4"/>
  <c r="O15" i="4"/>
  <c r="T15" i="4"/>
  <c r="O14" i="4"/>
  <c r="T14" i="4"/>
  <c r="O13" i="4"/>
  <c r="T13" i="4"/>
  <c r="O12" i="4"/>
  <c r="T12" i="4"/>
  <c r="O11" i="4"/>
  <c r="T11" i="4"/>
  <c r="O10" i="4"/>
  <c r="T10" i="4"/>
  <c r="O9" i="4"/>
  <c r="T9" i="4"/>
  <c r="O8" i="4"/>
  <c r="T8" i="4"/>
  <c r="O7" i="4"/>
  <c r="T7" i="4"/>
  <c r="O6" i="4"/>
  <c r="T6" i="4"/>
  <c r="O5" i="4"/>
  <c r="T5" i="4"/>
  <c r="O4" i="4"/>
  <c r="T4" i="4"/>
  <c r="O3" i="4"/>
  <c r="T3" i="4"/>
  <c r="O2" i="4"/>
  <c r="T2" i="4"/>
  <c r="P23" i="3"/>
  <c r="K14" i="3"/>
  <c r="K15" i="3"/>
  <c r="K16" i="3"/>
  <c r="K17" i="3"/>
  <c r="K18" i="3"/>
  <c r="K19" i="3"/>
  <c r="K20" i="3"/>
  <c r="K21" i="3"/>
  <c r="K22" i="3"/>
  <c r="K23" i="3"/>
  <c r="N23" i="3"/>
  <c r="E14" i="3"/>
  <c r="F14" i="3"/>
  <c r="G14" i="3"/>
  <c r="H14" i="3"/>
  <c r="I14" i="3"/>
  <c r="J14" i="3"/>
  <c r="D14" i="3"/>
  <c r="L14" i="3"/>
  <c r="M14" i="3"/>
  <c r="D15" i="3"/>
  <c r="E15" i="3"/>
  <c r="F15" i="3"/>
  <c r="G15" i="3"/>
  <c r="H15" i="3"/>
  <c r="M15" i="3"/>
  <c r="D16" i="3"/>
  <c r="E16" i="3"/>
  <c r="F16" i="3"/>
  <c r="G16" i="3"/>
  <c r="H16" i="3"/>
  <c r="M16" i="3"/>
  <c r="D17" i="3"/>
  <c r="E17" i="3"/>
  <c r="F17" i="3"/>
  <c r="G17" i="3"/>
  <c r="H17" i="3"/>
  <c r="M17" i="3"/>
  <c r="D18" i="3"/>
  <c r="E18" i="3"/>
  <c r="F18" i="3"/>
  <c r="G18" i="3"/>
  <c r="H18" i="3"/>
  <c r="M18" i="3"/>
  <c r="D19" i="3"/>
  <c r="E19" i="3"/>
  <c r="F19" i="3"/>
  <c r="G19" i="3"/>
  <c r="H19" i="3"/>
  <c r="M19" i="3"/>
  <c r="D20" i="3"/>
  <c r="E20" i="3"/>
  <c r="F20" i="3"/>
  <c r="G20" i="3"/>
  <c r="H20" i="3"/>
  <c r="M20" i="3"/>
  <c r="D21" i="3"/>
  <c r="E21" i="3"/>
  <c r="F21" i="3"/>
  <c r="G21" i="3"/>
  <c r="H21" i="3"/>
  <c r="M21" i="3"/>
  <c r="D22" i="3"/>
  <c r="E22" i="3"/>
  <c r="F22" i="3"/>
  <c r="G22" i="3"/>
  <c r="H22" i="3"/>
  <c r="M22" i="3"/>
  <c r="M23" i="3"/>
  <c r="I15" i="3"/>
  <c r="J15" i="3"/>
  <c r="L15" i="3"/>
  <c r="I16" i="3"/>
  <c r="J16" i="3"/>
  <c r="L16" i="3"/>
  <c r="I17" i="3"/>
  <c r="J17" i="3"/>
  <c r="L17" i="3"/>
  <c r="I18" i="3"/>
  <c r="J18" i="3"/>
  <c r="L18" i="3"/>
  <c r="I19" i="3"/>
  <c r="J19" i="3"/>
  <c r="L19" i="3"/>
  <c r="I20" i="3"/>
  <c r="J20" i="3"/>
  <c r="L20" i="3"/>
  <c r="I21" i="3"/>
  <c r="J21" i="3"/>
  <c r="L21" i="3"/>
  <c r="I22" i="3"/>
  <c r="J22" i="3"/>
  <c r="L22" i="3"/>
  <c r="L23" i="3"/>
  <c r="J23" i="3"/>
  <c r="I23" i="3"/>
  <c r="H23" i="3"/>
  <c r="G23" i="3"/>
  <c r="F23" i="3"/>
  <c r="E23" i="3"/>
  <c r="D23" i="3"/>
  <c r="C14" i="3"/>
  <c r="C15" i="3"/>
  <c r="C16" i="3"/>
  <c r="C17" i="3"/>
  <c r="C18" i="3"/>
  <c r="C19" i="3"/>
  <c r="C20" i="3"/>
  <c r="C21" i="3"/>
  <c r="C22" i="3"/>
  <c r="C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I2" i="3"/>
  <c r="I3" i="3"/>
  <c r="I4" i="3"/>
  <c r="I5" i="3"/>
  <c r="I6" i="3"/>
  <c r="I7" i="3"/>
  <c r="I8" i="3"/>
  <c r="I9" i="3"/>
  <c r="I10" i="3"/>
  <c r="I11" i="3"/>
  <c r="J2" i="3"/>
  <c r="J3" i="3"/>
  <c r="J4" i="3"/>
  <c r="J5" i="3"/>
  <c r="J6" i="3"/>
  <c r="J7" i="3"/>
  <c r="J8" i="3"/>
  <c r="J9" i="3"/>
  <c r="J10" i="3"/>
  <c r="J11" i="3"/>
  <c r="D3" i="3"/>
  <c r="E3" i="3"/>
  <c r="F3" i="3"/>
  <c r="G3" i="3"/>
  <c r="H3" i="3"/>
  <c r="K3" i="3"/>
  <c r="D4" i="3"/>
  <c r="E4" i="3"/>
  <c r="F4" i="3"/>
  <c r="G4" i="3"/>
  <c r="H4" i="3"/>
  <c r="K4" i="3"/>
  <c r="D5" i="3"/>
  <c r="E5" i="3"/>
  <c r="F5" i="3"/>
  <c r="G5" i="3"/>
  <c r="H5" i="3"/>
  <c r="K5" i="3"/>
  <c r="D6" i="3"/>
  <c r="E6" i="3"/>
  <c r="F6" i="3"/>
  <c r="G6" i="3"/>
  <c r="H6" i="3"/>
  <c r="K6" i="3"/>
  <c r="D7" i="3"/>
  <c r="E7" i="3"/>
  <c r="F7" i="3"/>
  <c r="G7" i="3"/>
  <c r="H7" i="3"/>
  <c r="K7" i="3"/>
  <c r="D8" i="3"/>
  <c r="E8" i="3"/>
  <c r="F8" i="3"/>
  <c r="G8" i="3"/>
  <c r="H8" i="3"/>
  <c r="K8" i="3"/>
  <c r="D9" i="3"/>
  <c r="E9" i="3"/>
  <c r="F9" i="3"/>
  <c r="G9" i="3"/>
  <c r="H9" i="3"/>
  <c r="K9" i="3"/>
  <c r="D10" i="3"/>
  <c r="E10" i="3"/>
  <c r="F10" i="3"/>
  <c r="G10" i="3"/>
  <c r="H10" i="3"/>
  <c r="K10" i="3"/>
  <c r="D2" i="3"/>
  <c r="E2" i="3"/>
  <c r="F2" i="3"/>
  <c r="G2" i="3"/>
  <c r="H2" i="3"/>
  <c r="K2" i="3"/>
  <c r="C2" i="3"/>
  <c r="C3" i="3"/>
  <c r="C4" i="3"/>
  <c r="C5" i="3"/>
  <c r="C6" i="3"/>
  <c r="C7" i="3"/>
  <c r="C8" i="3"/>
  <c r="C9" i="3"/>
  <c r="C10" i="3"/>
  <c r="P11" i="3"/>
  <c r="K11" i="3"/>
  <c r="N11" i="3"/>
  <c r="L2" i="3"/>
  <c r="M2" i="3"/>
  <c r="M3" i="3"/>
  <c r="M4" i="3"/>
  <c r="M5" i="3"/>
  <c r="M6" i="3"/>
  <c r="M7" i="3"/>
  <c r="M8" i="3"/>
  <c r="M9" i="3"/>
  <c r="M10" i="3"/>
  <c r="M11" i="3"/>
  <c r="L3" i="3"/>
  <c r="L4" i="3"/>
  <c r="L5" i="3"/>
  <c r="L6" i="3"/>
  <c r="L7" i="3"/>
  <c r="L8" i="3"/>
  <c r="L9" i="3"/>
  <c r="L10" i="3"/>
  <c r="L11" i="3"/>
  <c r="H11" i="3"/>
  <c r="G11" i="3"/>
  <c r="F11" i="3"/>
  <c r="E11" i="3"/>
  <c r="D11" i="3"/>
  <c r="C11" i="3"/>
  <c r="P10" i="3"/>
  <c r="N10" i="3"/>
  <c r="P9" i="3"/>
  <c r="N9" i="3"/>
  <c r="P8" i="3"/>
  <c r="N8" i="3"/>
  <c r="P7" i="3"/>
  <c r="N7" i="3"/>
  <c r="P6" i="3"/>
  <c r="N6" i="3"/>
  <c r="P5" i="3"/>
  <c r="N5" i="3"/>
  <c r="P4" i="3"/>
  <c r="N4" i="3"/>
  <c r="P3" i="3"/>
  <c r="N3" i="3"/>
  <c r="P2" i="3"/>
  <c r="N2" i="3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<sst xmlns="http://schemas.openxmlformats.org/spreadsheetml/2006/main" count="5516" uniqueCount="531">
  <si>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</si>
  <si>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</si>
  <si>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</si>
  <si>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</si>
  <si>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</si>
  <si>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</si>
  <si>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</si>
  <si>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</si>
  <si>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</si>
  <si>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</si>
  <si>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</si>
  <si>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</si>
  <si>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</si>
  <si>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Odell Beckham Jr.</t>
  </si>
  <si>
    <t>WR</t>
  </si>
  <si>
    <t>NYG@Phi 08:30PM ET</t>
  </si>
  <si>
    <t>NYG</t>
  </si>
  <si>
    <t>Le'Veon Bell</t>
  </si>
  <si>
    <t>RB</t>
  </si>
  <si>
    <t>Ari@Pit 01:00PM ET</t>
  </si>
  <si>
    <t>Pit</t>
  </si>
  <si>
    <t>Antonio Brown</t>
  </si>
  <si>
    <t>Tom Brady</t>
  </si>
  <si>
    <t>QB</t>
  </si>
  <si>
    <t>NE@Ind 08:30PM ET</t>
  </si>
  <si>
    <t>NE</t>
  </si>
  <si>
    <t>Demaryius Thomas</t>
  </si>
  <si>
    <t>Den@Cle 01:00PM ET</t>
  </si>
  <si>
    <t>Den</t>
  </si>
  <si>
    <t>Jamaal Charles</t>
  </si>
  <si>
    <t>KC@Min 01:00PM ET</t>
  </si>
  <si>
    <t>KC</t>
  </si>
  <si>
    <t>Aaron Rodgers</t>
  </si>
  <si>
    <t>SD@GB 04:25PM ET</t>
  </si>
  <si>
    <t>GB</t>
  </si>
  <si>
    <t>DeAndre Hopkins</t>
  </si>
  <si>
    <t>Hou@Jax 01:00PM ET</t>
  </si>
  <si>
    <t>Hou</t>
  </si>
  <si>
    <t>Adrian Peterson</t>
  </si>
  <si>
    <t>Min</t>
  </si>
  <si>
    <t>Julian Edelman</t>
  </si>
  <si>
    <t>Rob Gronkowski</t>
  </si>
  <si>
    <t>TE</t>
  </si>
  <si>
    <t>A.J. Green</t>
  </si>
  <si>
    <t>Cin@Buf 01:00PM ET</t>
  </si>
  <si>
    <t>Cin</t>
  </si>
  <si>
    <t>Andrew Luck</t>
  </si>
  <si>
    <t>Ind</t>
  </si>
  <si>
    <t>Keenan Allen</t>
  </si>
  <si>
    <t>SD</t>
  </si>
  <si>
    <t>Emmanuel Sanders</t>
  </si>
  <si>
    <t>Calvin Johnson</t>
  </si>
  <si>
    <t>Chi@Det 01:00PM ET</t>
  </si>
  <si>
    <t>Det</t>
  </si>
  <si>
    <t>Randall Cobb</t>
  </si>
  <si>
    <t>Brandon Marshall</t>
  </si>
  <si>
    <t>Was@NYJ 01:00PM ET</t>
  </si>
  <si>
    <t>NYJ</t>
  </si>
  <si>
    <t>Matt Forte</t>
  </si>
  <si>
    <t>Chi</t>
  </si>
  <si>
    <t>Larry Fitzgerald</t>
  </si>
  <si>
    <t>Ari</t>
  </si>
  <si>
    <t>Arian Foster</t>
  </si>
  <si>
    <t>Ben Roethlisberger</t>
  </si>
  <si>
    <t>Marshawn Lynch</t>
  </si>
  <si>
    <t>Car@Sea 04:05PM ET</t>
  </si>
  <si>
    <t>Sea</t>
  </si>
  <si>
    <t>Eli Manning</t>
  </si>
  <si>
    <t>Cam Newton</t>
  </si>
  <si>
    <t>Car</t>
  </si>
  <si>
    <t>Peyton Manning</t>
  </si>
  <si>
    <t>Carson Palmer</t>
  </si>
  <si>
    <t>Jeremy Maclin</t>
  </si>
  <si>
    <t>Russell Wilson</t>
  </si>
  <si>
    <t>T.Y. Hilton</t>
  </si>
  <si>
    <t>Justin Forsett</t>
  </si>
  <si>
    <t>Bal@SF 04:25PM ET</t>
  </si>
  <si>
    <t>Bal</t>
  </si>
  <si>
    <t>Alshon Jeffery</t>
  </si>
  <si>
    <t>Philip Rivers</t>
  </si>
  <si>
    <t>Eddie Lacy</t>
  </si>
  <si>
    <t>Jordan Matthews</t>
  </si>
  <si>
    <t>Phi</t>
  </si>
  <si>
    <t>Jarvis Landry</t>
  </si>
  <si>
    <t>Mia@Ten 01:00PM ET</t>
  </si>
  <si>
    <t>Mia</t>
  </si>
  <si>
    <t>Steve Smith Sr.</t>
  </si>
  <si>
    <t>DeMarco Murray</t>
  </si>
  <si>
    <t>Sam Bradford</t>
  </si>
  <si>
    <t>Joe Flacco</t>
  </si>
  <si>
    <t>Allen Robinson</t>
  </si>
  <si>
    <t>Jax</t>
  </si>
  <si>
    <t>James Jones</t>
  </si>
  <si>
    <t>Dion Lewis</t>
  </si>
  <si>
    <t>Marcus Mariota</t>
  </si>
  <si>
    <t>Ten</t>
  </si>
  <si>
    <t>DeSean Jackson</t>
  </si>
  <si>
    <t>Was</t>
  </si>
  <si>
    <t>Andy Dalton</t>
  </si>
  <si>
    <t>Ryan Tannehill</t>
  </si>
  <si>
    <t>Jeremy Hill</t>
  </si>
  <si>
    <t>Tyrod Taylor</t>
  </si>
  <si>
    <t>Buf</t>
  </si>
  <si>
    <t>Greg Olsen</t>
  </si>
  <si>
    <t>Josh McCown</t>
  </si>
  <si>
    <t>Cle</t>
  </si>
  <si>
    <t>Jimmy Graham</t>
  </si>
  <si>
    <t>LeSean McCoy</t>
  </si>
  <si>
    <t>Sammy Watkins</t>
  </si>
  <si>
    <t>Alex Smith</t>
  </si>
  <si>
    <t>Matthew Stafford</t>
  </si>
  <si>
    <t>Teddy Bridgewater</t>
  </si>
  <si>
    <t>Karlos Williams</t>
  </si>
  <si>
    <t>Jay Cutler</t>
  </si>
  <si>
    <t>Golden Tate</t>
  </si>
  <si>
    <t>Kendall Wright</t>
  </si>
  <si>
    <t>John Brown</t>
  </si>
  <si>
    <t>Blake Bortles</t>
  </si>
  <si>
    <t>Matt Hasselbeck</t>
  </si>
  <si>
    <t>Brian Hoyer</t>
  </si>
  <si>
    <t>Chris Ivory</t>
  </si>
  <si>
    <t>Pierre Garcon</t>
  </si>
  <si>
    <t>Kirk Cousins</t>
  </si>
  <si>
    <t>Mike Vick</t>
  </si>
  <si>
    <t>Charlie Whitehurst</t>
  </si>
  <si>
    <t>Tarvaris Jackson</t>
  </si>
  <si>
    <t>Derek Anderson</t>
  </si>
  <si>
    <t>Ryan Fitzpatrick</t>
  </si>
  <si>
    <t>Dan Orlovsky</t>
  </si>
  <si>
    <t>Kellen Clemens</t>
  </si>
  <si>
    <t>Shaun Hill</t>
  </si>
  <si>
    <t>Matt Moore</t>
  </si>
  <si>
    <t>Drew Stanton</t>
  </si>
  <si>
    <t>Matt Schaub</t>
  </si>
  <si>
    <t>Chad Henne</t>
  </si>
  <si>
    <t>Josh Johnson</t>
  </si>
  <si>
    <t>Joe Webb</t>
  </si>
  <si>
    <t>Mark Sanchez</t>
  </si>
  <si>
    <t>Chase Daniel</t>
  </si>
  <si>
    <t>Colt McCoy</t>
  </si>
  <si>
    <t>Colin Kaepernick</t>
  </si>
  <si>
    <t>SF</t>
  </si>
  <si>
    <t>Scott Tolzien</t>
  </si>
  <si>
    <t>Thaddeus Lewis</t>
  </si>
  <si>
    <t>Jimmy Clausen</t>
  </si>
  <si>
    <t>Ryan Mallett</t>
  </si>
  <si>
    <t>Austin Davis</t>
  </si>
  <si>
    <t>Landry Jones</t>
  </si>
  <si>
    <t>Travis Kelce</t>
  </si>
  <si>
    <t>Robert Griffin III</t>
  </si>
  <si>
    <t>EJ Manuel</t>
  </si>
  <si>
    <t>Blaine Gabbert</t>
  </si>
  <si>
    <t>Andre Ellington</t>
  </si>
  <si>
    <t>Travis Benjamin</t>
  </si>
  <si>
    <t>Ryan Nassib</t>
  </si>
  <si>
    <t>Matt Barkley</t>
  </si>
  <si>
    <t>Zach Mettenberger</t>
  </si>
  <si>
    <t>Aaron Murray</t>
  </si>
  <si>
    <t>Brock Osweiler</t>
  </si>
  <si>
    <t>Bryce Petty</t>
  </si>
  <si>
    <t>AJ McCarron</t>
  </si>
  <si>
    <t>David Fales</t>
  </si>
  <si>
    <t>Geno Smith</t>
  </si>
  <si>
    <t>Allen Hurns</t>
  </si>
  <si>
    <t>Trevor Siemian</t>
  </si>
  <si>
    <t>Jimmy Garoppolo</t>
  </si>
  <si>
    <t>Brett Hundley</t>
  </si>
  <si>
    <t>Johnny Manziel</t>
  </si>
  <si>
    <t>Taylor Heinicke</t>
  </si>
  <si>
    <t>Donte Moncrief</t>
  </si>
  <si>
    <t>Frank Gore</t>
  </si>
  <si>
    <t>Eric Decker</t>
  </si>
  <si>
    <t>Tyler Eifert</t>
  </si>
  <si>
    <t>Martellus Bennett</t>
  </si>
  <si>
    <t>Thomas Rawls</t>
  </si>
  <si>
    <t>T.J. Yeldon</t>
  </si>
  <si>
    <t>Danny Woodhead</t>
  </si>
  <si>
    <t>Antonio Gates</t>
  </si>
  <si>
    <t>Chris Johnson</t>
  </si>
  <si>
    <t>Ronnie Hillman</t>
  </si>
  <si>
    <t>Carlos Hyde</t>
  </si>
  <si>
    <t>Giovani Bernard</t>
  </si>
  <si>
    <t>Melvin Gordon</t>
  </si>
  <si>
    <t>Victor Cruz</t>
  </si>
  <si>
    <t>Mike Wallace</t>
  </si>
  <si>
    <t>Knile Davis</t>
  </si>
  <si>
    <t>C.J. Anderson</t>
  </si>
  <si>
    <t>Breshad Perriman</t>
  </si>
  <si>
    <t>Duke Johnson Jr.</t>
  </si>
  <si>
    <t>Gary Barnidge</t>
  </si>
  <si>
    <t>LeGarrette Blount</t>
  </si>
  <si>
    <t>Rueben Randle</t>
  </si>
  <si>
    <t>Jordan Reed</t>
  </si>
  <si>
    <t>Andre Johnson</t>
  </si>
  <si>
    <t>Anquan Boldin</t>
  </si>
  <si>
    <t>Rashad Jennings</t>
  </si>
  <si>
    <t>Kamar Aiken</t>
  </si>
  <si>
    <t>Charles Clay</t>
  </si>
  <si>
    <t>Lamar Miller</t>
  </si>
  <si>
    <t>Javorius Allen</t>
  </si>
  <si>
    <t>Davante Adams</t>
  </si>
  <si>
    <t>Torrey Smith</t>
  </si>
  <si>
    <t>Shane Vereen</t>
  </si>
  <si>
    <t>David Johnson</t>
  </si>
  <si>
    <t>Rishard Matthews</t>
  </si>
  <si>
    <t>Isaiah Crowell</t>
  </si>
  <si>
    <t>Doug Baldwin</t>
  </si>
  <si>
    <t>DeAngelo Williams</t>
  </si>
  <si>
    <t>Percy Harvin</t>
  </si>
  <si>
    <t>Julius Thomas</t>
  </si>
  <si>
    <t>Marquess Wilson</t>
  </si>
  <si>
    <t>Ameer Abdullah</t>
  </si>
  <si>
    <t>Martavis Bryant</t>
  </si>
  <si>
    <t>Charcandrick West</t>
  </si>
  <si>
    <t>Jonathan Stewart</t>
  </si>
  <si>
    <t>Lorenzo Taliaferro</t>
  </si>
  <si>
    <t xml:space="preserve">Seahawks </t>
  </si>
  <si>
    <t>DST</t>
  </si>
  <si>
    <t>Darren Sproles</t>
  </si>
  <si>
    <t>Stevie Johnson</t>
  </si>
  <si>
    <t>Alfred Blue</t>
  </si>
  <si>
    <t>Bishop Sankey</t>
  </si>
  <si>
    <t xml:space="preserve">Broncos </t>
  </si>
  <si>
    <t xml:space="preserve">Cardinals </t>
  </si>
  <si>
    <t>Delanie Walker</t>
  </si>
  <si>
    <t>Eddie Royal</t>
  </si>
  <si>
    <t>Alfred Morris</t>
  </si>
  <si>
    <t>Daniel Herron</t>
  </si>
  <si>
    <t>Jermaine Kearse</t>
  </si>
  <si>
    <t>Jamison Crowder</t>
  </si>
  <si>
    <t>Nelson Agholor</t>
  </si>
  <si>
    <t>Matt Jones</t>
  </si>
  <si>
    <t>Reggie Bush</t>
  </si>
  <si>
    <t>Darrius Heyward-Bey</t>
  </si>
  <si>
    <t>Bilal Powell</t>
  </si>
  <si>
    <t>Ryan Mathews</t>
  </si>
  <si>
    <t>Marvin Jones</t>
  </si>
  <si>
    <t>Kyle Juszczyk</t>
  </si>
  <si>
    <t>Ty Montgomery</t>
  </si>
  <si>
    <t>Stefon Diggs</t>
  </si>
  <si>
    <t xml:space="preserve">Ravens </t>
  </si>
  <si>
    <t>Ted Ginn Jr.</t>
  </si>
  <si>
    <t>Malcom Floyd</t>
  </si>
  <si>
    <t>Danny Amendola</t>
  </si>
  <si>
    <t>Joique Bell</t>
  </si>
  <si>
    <t>Antonio Andrews</t>
  </si>
  <si>
    <t>James Starks</t>
  </si>
  <si>
    <t>Boobie Dixon</t>
  </si>
  <si>
    <t>Charles Johnson</t>
  </si>
  <si>
    <t>Dontrelle Inman</t>
  </si>
  <si>
    <t>Markus Wheaton</t>
  </si>
  <si>
    <t>Theo Riddick</t>
  </si>
  <si>
    <t>Chris Thompson</t>
  </si>
  <si>
    <t>Chris Hogan</t>
  </si>
  <si>
    <t>Terrance West</t>
  </si>
  <si>
    <t>Eric Ebron</t>
  </si>
  <si>
    <t xml:space="preserve">Bills </t>
  </si>
  <si>
    <t xml:space="preserve">Packers </t>
  </si>
  <si>
    <t>Miles Austin</t>
  </si>
  <si>
    <t>Ladarius Green</t>
  </si>
  <si>
    <t>Mohamed Sanu</t>
  </si>
  <si>
    <t>Joshua Bellamy</t>
  </si>
  <si>
    <t>Keith Mumphery</t>
  </si>
  <si>
    <t>Cecil Shorts III</t>
  </si>
  <si>
    <t>Tyler Lockett</t>
  </si>
  <si>
    <t xml:space="preserve">Patriots </t>
  </si>
  <si>
    <t xml:space="preserve">Jets </t>
  </si>
  <si>
    <t>Heath Miller</t>
  </si>
  <si>
    <t>Nate Washington</t>
  </si>
  <si>
    <t>Dwayne Harris</t>
  </si>
  <si>
    <t>Riley Cooper</t>
  </si>
  <si>
    <t>Brenton Bersin</t>
  </si>
  <si>
    <t>Zac Stacy</t>
  </si>
  <si>
    <t>Josh Huff</t>
  </si>
  <si>
    <t>Richard Rodgers</t>
  </si>
  <si>
    <t>Dorial Green-Beckham</t>
  </si>
  <si>
    <t>Taylor Gabriel</t>
  </si>
  <si>
    <t xml:space="preserve">Texans </t>
  </si>
  <si>
    <t xml:space="preserve">Bengals </t>
  </si>
  <si>
    <t xml:space="preserve">Panthers </t>
  </si>
  <si>
    <t>Greg Jennings</t>
  </si>
  <si>
    <t>Lance Moore</t>
  </si>
  <si>
    <t>Jason Avant</t>
  </si>
  <si>
    <t>Vernon Davis</t>
  </si>
  <si>
    <t>Andre Caldwell</t>
  </si>
  <si>
    <t>Dwayne Bowe</t>
  </si>
  <si>
    <t>Harry Douglas</t>
  </si>
  <si>
    <t>Matthew Slater</t>
  </si>
  <si>
    <t>Jerricho Cotchery</t>
  </si>
  <si>
    <t>Jerome Felton</t>
  </si>
  <si>
    <t>Cedric Peerman</t>
  </si>
  <si>
    <t>Mike Tolbert</t>
  </si>
  <si>
    <t>Andrew Hawkins</t>
  </si>
  <si>
    <t>John Kuhn</t>
  </si>
  <si>
    <t>Seyi Ajirotutu</t>
  </si>
  <si>
    <t>Marlon Moore</t>
  </si>
  <si>
    <t>Brandon Tate</t>
  </si>
  <si>
    <t>Darrel Young</t>
  </si>
  <si>
    <t>Brian Hartline</t>
  </si>
  <si>
    <t>Donald Brown</t>
  </si>
  <si>
    <t>Jordan Norwood</t>
  </si>
  <si>
    <t>Shaun Draughn</t>
  </si>
  <si>
    <t>Bruce Miller</t>
  </si>
  <si>
    <t>Marc Mariani</t>
  </si>
  <si>
    <t>Bryan Walters</t>
  </si>
  <si>
    <t>Andre Roberts</t>
  </si>
  <si>
    <t>Jacoby Jones</t>
  </si>
  <si>
    <t>Fred Jackson</t>
  </si>
  <si>
    <t>Jeremy Ross</t>
  </si>
  <si>
    <t>Toby Gerhart</t>
  </si>
  <si>
    <t>Dexter McCluster</t>
  </si>
  <si>
    <t>Fozzy Whittaker</t>
  </si>
  <si>
    <t>Marcus Easley</t>
  </si>
  <si>
    <t>Matt Asiata</t>
  </si>
  <si>
    <t>Denarius Moore</t>
  </si>
  <si>
    <t>Jordan Cameron</t>
  </si>
  <si>
    <t>Coby Fleener</t>
  </si>
  <si>
    <t>Greg Little</t>
  </si>
  <si>
    <t>Jeremy Kerley</t>
  </si>
  <si>
    <t>Anthony Sherman</t>
  </si>
  <si>
    <t>Will Tukuafu</t>
  </si>
  <si>
    <t>Robert Turbin</t>
  </si>
  <si>
    <t>Will Johnson</t>
  </si>
  <si>
    <t>Michael Floyd</t>
  </si>
  <si>
    <t>Chris Polk</t>
  </si>
  <si>
    <t>Jacquizz Rodgers</t>
  </si>
  <si>
    <t>Jarryd Hayne</t>
  </si>
  <si>
    <t>Kenjon Barner</t>
  </si>
  <si>
    <t>Zach Line</t>
  </si>
  <si>
    <t>Chris Owusu</t>
  </si>
  <si>
    <t>Griff Whalen</t>
  </si>
  <si>
    <t>Derrick Coleman</t>
  </si>
  <si>
    <t>Jonathan Grimes</t>
  </si>
  <si>
    <t>Frankie Hammond Jr.</t>
  </si>
  <si>
    <t>Jaron Brown</t>
  </si>
  <si>
    <t>Chris Givens</t>
  </si>
  <si>
    <t>Keshawn Martin</t>
  </si>
  <si>
    <t>Myles White</t>
  </si>
  <si>
    <t>B.J. Daniels</t>
  </si>
  <si>
    <t>Jordan Todman</t>
  </si>
  <si>
    <t>Jarius Wright</t>
  </si>
  <si>
    <t>Brandon Bolden</t>
  </si>
  <si>
    <t>Jonas Gray</t>
  </si>
  <si>
    <t>Kyle Rudolph</t>
  </si>
  <si>
    <t>Zurlon Tipton</t>
  </si>
  <si>
    <t>Tommy Bohanon</t>
  </si>
  <si>
    <t>Ryan Grant</t>
  </si>
  <si>
    <t>Rex Burkhead</t>
  </si>
  <si>
    <t>Nikita Whitlock</t>
  </si>
  <si>
    <t>Stepfan Taylor</t>
  </si>
  <si>
    <t>Tony Washington</t>
  </si>
  <si>
    <t>Branden Oliver</t>
  </si>
  <si>
    <t>Dri Archer</t>
  </si>
  <si>
    <t>Marquise Goodwin</t>
  </si>
  <si>
    <t>Brandon Wegher</t>
  </si>
  <si>
    <t>Kevin Norwood</t>
  </si>
  <si>
    <t>Cierre Wood</t>
  </si>
  <si>
    <t>Ricardo Lockette</t>
  </si>
  <si>
    <t>Denard Robinson</t>
  </si>
  <si>
    <t>Bennie Fowler</t>
  </si>
  <si>
    <t>Jared Abbrederis</t>
  </si>
  <si>
    <t>Marlon Brown</t>
  </si>
  <si>
    <t>Chris Matthews</t>
  </si>
  <si>
    <t>Aaron Dobson</t>
  </si>
  <si>
    <t>Bernard Pierce</t>
  </si>
  <si>
    <t>Quincy Enunwa</t>
  </si>
  <si>
    <t>Justin Hunter</t>
  </si>
  <si>
    <t>Kenny Stills</t>
  </si>
  <si>
    <t>Jay Prosch</t>
  </si>
  <si>
    <t>Jalston Fowler</t>
  </si>
  <si>
    <t>TJ Jones</t>
  </si>
  <si>
    <t>Orleans Darkwa</t>
  </si>
  <si>
    <t>Roosevelt Nix</t>
  </si>
  <si>
    <t>Andre Williams</t>
  </si>
  <si>
    <t>Rod Smith</t>
  </si>
  <si>
    <t>Malcolm Johnson</t>
  </si>
  <si>
    <t>Robert Woods</t>
  </si>
  <si>
    <t>Juwan Thompson</t>
  </si>
  <si>
    <t>James White</t>
  </si>
  <si>
    <t>Michael Burton</t>
  </si>
  <si>
    <t>Albert Wilson</t>
  </si>
  <si>
    <t>Corey Grant</t>
  </si>
  <si>
    <t>DeAndrew White</t>
  </si>
  <si>
    <t>Matt Hazel</t>
  </si>
  <si>
    <t>Jeremy Langford</t>
  </si>
  <si>
    <t>J.J. Nelson</t>
  </si>
  <si>
    <t>Corey Fuller</t>
  </si>
  <si>
    <t>Geremy Davis</t>
  </si>
  <si>
    <t>Cameron Meredith</t>
  </si>
  <si>
    <t>Jerick McKinnon</t>
  </si>
  <si>
    <t>Corey Brown</t>
  </si>
  <si>
    <t>Zach Zenner</t>
  </si>
  <si>
    <t>Chris Conley</t>
  </si>
  <si>
    <t>Quinton Patton</t>
  </si>
  <si>
    <t>Sammie Coates</t>
  </si>
  <si>
    <t>Ka'Deem Carey</t>
  </si>
  <si>
    <t>Phillip Dorsett</t>
  </si>
  <si>
    <t>Rashad Ross</t>
  </si>
  <si>
    <t>Marqise Lee</t>
  </si>
  <si>
    <t>Darren Waller</t>
  </si>
  <si>
    <t>DeVante Parker</t>
  </si>
  <si>
    <t>Alonzo Harris</t>
  </si>
  <si>
    <t>Bruce Ellington</t>
  </si>
  <si>
    <t>Aaron Ripkowski</t>
  </si>
  <si>
    <t>Devin Smith</t>
  </si>
  <si>
    <t>Raheem Mostert</t>
  </si>
  <si>
    <t>Josh Robinson</t>
  </si>
  <si>
    <t>De'Anthony Thomas</t>
  </si>
  <si>
    <t>Cody Latimer</t>
  </si>
  <si>
    <t>Chandler Worthy</t>
  </si>
  <si>
    <t>Brittan Golden</t>
  </si>
  <si>
    <t>Wes Saxton</t>
  </si>
  <si>
    <t>Tyler Varga</t>
  </si>
  <si>
    <t>Cordarrelle Patterson</t>
  </si>
  <si>
    <t>Damien Williams</t>
  </si>
  <si>
    <t>Mike Davis</t>
  </si>
  <si>
    <t>Devin Funchess</t>
  </si>
  <si>
    <t>Cameron Artis-Payne</t>
  </si>
  <si>
    <t>Jaelen Strong</t>
  </si>
  <si>
    <t>Adam Thielen</t>
  </si>
  <si>
    <t>Mario Alford</t>
  </si>
  <si>
    <t>Jeff Janis</t>
  </si>
  <si>
    <t xml:space="preserve">Titans </t>
  </si>
  <si>
    <t xml:space="preserve">Vikings </t>
  </si>
  <si>
    <t xml:space="preserve">Giants </t>
  </si>
  <si>
    <t xml:space="preserve">Eagles </t>
  </si>
  <si>
    <t>Dwayne Allen</t>
  </si>
  <si>
    <t>Zach Ertz</t>
  </si>
  <si>
    <t xml:space="preserve">Chiefs </t>
  </si>
  <si>
    <t xml:space="preserve">Dolphins </t>
  </si>
  <si>
    <t>Larry Donnell</t>
  </si>
  <si>
    <t>Maxx Williams</t>
  </si>
  <si>
    <t xml:space="preserve">Steelers </t>
  </si>
  <si>
    <t xml:space="preserve">Jaguars </t>
  </si>
  <si>
    <t>Owen Daniels</t>
  </si>
  <si>
    <t>Marcedes Lewis</t>
  </si>
  <si>
    <t>Crockett Gillmore</t>
  </si>
  <si>
    <t xml:space="preserve">Chargers </t>
  </si>
  <si>
    <t xml:space="preserve">Lions </t>
  </si>
  <si>
    <t xml:space="preserve">Colts </t>
  </si>
  <si>
    <t xml:space="preserve">Redskins </t>
  </si>
  <si>
    <t>Mike Leach</t>
  </si>
  <si>
    <t>Craig Stevens</t>
  </si>
  <si>
    <t>Scott Chandler</t>
  </si>
  <si>
    <t>Matt Spaeth</t>
  </si>
  <si>
    <t>Clark Harris</t>
  </si>
  <si>
    <t>Anthony Fasano</t>
  </si>
  <si>
    <t>Brent Celek</t>
  </si>
  <si>
    <t>Zach Miller</t>
  </si>
  <si>
    <t>Brandon Pettigrew</t>
  </si>
  <si>
    <t>Kellen Davis</t>
  </si>
  <si>
    <t>Darren Fells</t>
  </si>
  <si>
    <t>Clay Harbor</t>
  </si>
  <si>
    <t>Ed Dickson</t>
  </si>
  <si>
    <t>Chase Coffman</t>
  </si>
  <si>
    <t>Garrett Graham</t>
  </si>
  <si>
    <t>Richie Brockel</t>
  </si>
  <si>
    <t>Anthony McCoy</t>
  </si>
  <si>
    <t>Jim Dray</t>
  </si>
  <si>
    <t>Virgil Green</t>
  </si>
  <si>
    <t>John Phillips</t>
  </si>
  <si>
    <t>Rob Housler</t>
  </si>
  <si>
    <t>Kyle Nelson</t>
  </si>
  <si>
    <t>Matthew Mulligan</t>
  </si>
  <si>
    <t>Jermaine Gresham</t>
  </si>
  <si>
    <t>Jeff Cumberland</t>
  </si>
  <si>
    <t>Rhett Ellison</t>
  </si>
  <si>
    <t>Garrett Celek</t>
  </si>
  <si>
    <t>Jake Stoneburner</t>
  </si>
  <si>
    <t>Beau Brinkley</t>
  </si>
  <si>
    <t>Kevin McDermott</t>
  </si>
  <si>
    <t>Tim Wright</t>
  </si>
  <si>
    <t>Michael Williams</t>
  </si>
  <si>
    <t>Chris Gragg</t>
  </si>
  <si>
    <t>Luke Willson</t>
  </si>
  <si>
    <t>James Winchester</t>
  </si>
  <si>
    <t>Jack Doyle</t>
  </si>
  <si>
    <t>Vance McDonald</t>
  </si>
  <si>
    <t>Ryan Hewitt</t>
  </si>
  <si>
    <t>Dion Sims</t>
  </si>
  <si>
    <t>Jerome Cunningham</t>
  </si>
  <si>
    <t>Nic Jacobs</t>
  </si>
  <si>
    <t>Cooper Helfet</t>
  </si>
  <si>
    <t>Trey Burton</t>
  </si>
  <si>
    <t>Blake Bell</t>
  </si>
  <si>
    <t>James O'Shaughnessy</t>
  </si>
  <si>
    <t>MyCole Pruitt</t>
  </si>
  <si>
    <t>Will Tye</t>
  </si>
  <si>
    <t>Chase Ford</t>
  </si>
  <si>
    <t>C.J. Fiedorowicz</t>
  </si>
  <si>
    <t>Brian Parker</t>
  </si>
  <si>
    <t>Tyler Kroft</t>
  </si>
  <si>
    <t>C.J. Uzomah</t>
  </si>
  <si>
    <t>Demetrius Harris</t>
  </si>
  <si>
    <t>Mitchell Henry</t>
  </si>
  <si>
    <t>Nick Boyle</t>
  </si>
  <si>
    <t>Kennard Backman</t>
  </si>
  <si>
    <t>Troy Niklas</t>
  </si>
  <si>
    <t>Phillip Supernaw</t>
  </si>
  <si>
    <t>Jesse James</t>
  </si>
  <si>
    <t>Derek Carrier</t>
  </si>
  <si>
    <t>E.J. Bibbs</t>
  </si>
  <si>
    <t>Khari Lee</t>
  </si>
  <si>
    <t xml:space="preserve">Bears </t>
  </si>
  <si>
    <t xml:space="preserve">Browns </t>
  </si>
  <si>
    <t xml:space="preserve">49ers </t>
  </si>
  <si>
    <t>average</t>
  </si>
  <si>
    <t>average Friday</t>
  </si>
  <si>
    <t>Average Saturday</t>
  </si>
  <si>
    <t>change from Friday</t>
  </si>
  <si>
    <t>"Optimal"</t>
  </si>
  <si>
    <t>NFL</t>
  </si>
  <si>
    <t>CBS</t>
  </si>
  <si>
    <t>Fleaflicker</t>
  </si>
  <si>
    <t>ESPN</t>
  </si>
  <si>
    <t>Avg</t>
  </si>
  <si>
    <t>max</t>
  </si>
  <si>
    <t>Avg $/point</t>
  </si>
  <si>
    <t>Final</t>
  </si>
  <si>
    <t>Final $/point</t>
  </si>
  <si>
    <t>FLEX</t>
  </si>
  <si>
    <t>DEF</t>
  </si>
  <si>
    <t>Fox</t>
  </si>
  <si>
    <t>Fire</t>
  </si>
  <si>
    <t>not updated, yet</t>
  </si>
  <si>
    <t>final</t>
  </si>
  <si>
    <t>Absolute #</t>
  </si>
  <si>
    <t>Range</t>
  </si>
  <si>
    <t>corr range/abs</t>
  </si>
  <si>
    <t>range%</t>
  </si>
  <si>
    <t>corr range%/abs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</si>
</sst>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2" applyNumberFormat="1" applyFont="1"/>
    <xf numFmtId="0" fontId="0" fillId="2" borderId="0" xfId="0" applyFill="1"/>
    <xf numFmtId="0" fontId="0" fillId="3" borderId="0" xfId="0" applyFill="1"/>
    <xf numFmtId="164" fontId="0" fillId="0" borderId="0" xfId="1" applyNumberFormat="1" applyFont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P24"/>
  <sheetViews>
    <sheetView workbookViewId="0">
      <selection activeCell="C27" sqref="C27"/>
    </sheetView>
  </sheetViews>
  <sheetFormatPr baseColWidth="10" defaultRowHeight="15" x14ac:dyDescent="0"/>
  <cols>
    <col min="2" max="2" width="17.6640625" customWidth="1"/>
    <col min="15" max="15" width="10.83203125" style="3"/>
  </cols>
  <sheetData>
    <row r="1" spans="1:16">
      <c r="A1" s="2"/>
      <c r="B1" s="2" t="s">
        <v>510</v>
      </c>
      <c r="C1" t="s">
        <v>2</v>
      </c>
      <c r="D1" t="s">
        <v>6</v>
      </c>
      <c r="E1" t="s">
        <v>511</v>
      </c>
      <c r="F1" t="s">
        <v>512</v>
      </c>
      <c r="G1" t="s">
        <v>513</v>
      </c>
      <c r="H1" t="s">
        <v>514</v>
      </c>
      <c r="I1" t="s">
        <v>522</v>
      </c>
      <c r="J1" t="s">
        <v>523</v>
      </c>
      <c r="K1" t="s">
        <v>515</v>
      </c>
      <c r="L1" t="s">
        <v>39</v>
      </c>
      <c r="M1" t="s">
        <v>516</v>
      </c>
      <c r="N1" t="s">
        <v>517</v>
      </c>
      <c r="O1" s="3" t="s">
        <v>518</v>
      </c>
      <c r="P1" t="s">
        <v>519</v>
      </c>
    </row>
    <row r="2" spans="1:16">
      <c r="A2" s="2" t="s">
        <v>23</v>
      </c>
      <c r="B2" s="2" t="s">
        <v>98</v>
      </c>
      <c r="C2">
        <f>VLOOKUP(B2,'aggregate-week6.csv'!B:O,3,FALSE)</f>
        <v>5700</v>
      </c>
      <c r="D2">
        <f>VLOOKUP(B2,'aggregate-week6.csv'!B:O,7,FALSE)</f>
        <v>18.8</v>
      </c>
      <c r="E2">
        <f>VLOOKUP(B2,'aggregate-week6.csv'!B:O,8,FALSE)</f>
        <v>17.2</v>
      </c>
      <c r="F2">
        <f>VLOOKUP(B2,'aggregate-week6.csv'!B:O,9,FALSE)</f>
        <v>16.739999999999998</v>
      </c>
      <c r="G2">
        <f>VLOOKUP(B2,'aggregate-week6.csv'!B:O,10,FALSE)</f>
        <v>18.2</v>
      </c>
      <c r="H2">
        <f>VLOOKUP(B2,'aggregate-week6.csv'!B:O,11,FALSE)</f>
        <v>17.27</v>
      </c>
      <c r="I2">
        <f>VLOOKUP(B2,'aggregate-week6.csv'!B:O,12,FALSE)</f>
        <v>14.5</v>
      </c>
      <c r="J2">
        <f>VLOOKUP(B2,'aggregate-week6.csv'!B:O,13,FALSE)</f>
        <v>19.183399999999999</v>
      </c>
      <c r="K2">
        <f>VLOOKUP(B2,'aggregate-week6.csv'!B:O,14,FALSE)</f>
        <v>17.413342857142855</v>
      </c>
      <c r="L2">
        <f>MIN(D2:K2)</f>
        <v>14.5</v>
      </c>
      <c r="M2">
        <f>MIN(E2:L2)</f>
        <v>14.5</v>
      </c>
      <c r="N2">
        <f>C2/K2</f>
        <v>327.33519616320496</v>
      </c>
      <c r="O2"/>
      <c r="P2" s="4" t="e">
        <f>C2/O2</f>
        <v>#DIV/0!</v>
      </c>
    </row>
    <row r="3" spans="1:16">
      <c r="A3" s="2" t="s">
        <v>18</v>
      </c>
      <c r="B3" s="2" t="s">
        <v>176</v>
      </c>
      <c r="C3">
        <f>VLOOKUP(B3,'aggregate-week6.csv'!B:O,3,FALSE)</f>
        <v>4700</v>
      </c>
      <c r="D3">
        <f>VLOOKUP(B3,'aggregate-week6.csv'!B:O,7,FALSE)</f>
        <v>17.5</v>
      </c>
      <c r="E3">
        <f>VLOOKUP(B3,'aggregate-week6.csv'!B:O,8,FALSE)</f>
        <v>13.5</v>
      </c>
      <c r="F3">
        <f>VLOOKUP(B3,'aggregate-week6.csv'!B:O,9,FALSE)</f>
        <v>10.17</v>
      </c>
      <c r="G3">
        <f>VLOOKUP(B3,'aggregate-week6.csv'!B:O,10,FALSE)</f>
        <v>13</v>
      </c>
      <c r="H3">
        <f>VLOOKUP(B3,'aggregate-week6.csv'!B:O,11,FALSE)</f>
        <v>12.88</v>
      </c>
      <c r="I3">
        <f>VLOOKUP(B3,'aggregate-week6.csv'!B:O,12,FALSE)</f>
        <v>9.6300000000000008</v>
      </c>
      <c r="J3">
        <f>VLOOKUP(B3,'aggregate-week6.csv'!B:O,13,FALSE)</f>
        <v>14.465999999999999</v>
      </c>
      <c r="K3">
        <f>VLOOKUP(B3,'aggregate-week6.csv'!B:O,14,FALSE)</f>
        <v>13.020857142857141</v>
      </c>
      <c r="L3">
        <f t="shared" ref="L3:L10" si="0">MIN(D3:K3)</f>
        <v>9.6300000000000008</v>
      </c>
      <c r="M3">
        <f t="shared" ref="M3:M10" si="1">MAX(D3:H3)</f>
        <v>17.5</v>
      </c>
      <c r="N3">
        <f t="shared" ref="N3:N10" si="2">C3/K3</f>
        <v>360.95933996006414</v>
      </c>
      <c r="O3"/>
      <c r="P3" s="4" t="e">
        <f t="shared" ref="P3:P10" si="3">C3/O3</f>
        <v>#DIV/0!</v>
      </c>
    </row>
    <row r="4" spans="1:16">
      <c r="A4" s="2" t="s">
        <v>18</v>
      </c>
      <c r="B4" s="2" t="s">
        <v>198</v>
      </c>
      <c r="C4">
        <f>VLOOKUP(B4,'aggregate-week6.csv'!B:O,3,FALSE)</f>
        <v>4300</v>
      </c>
      <c r="D4">
        <f>VLOOKUP(B4,'aggregate-week6.csv'!B:O,7,FALSE)</f>
        <v>7</v>
      </c>
      <c r="E4">
        <f>VLOOKUP(B4,'aggregate-week6.csv'!B:O,8,FALSE)</f>
        <v>7.9</v>
      </c>
      <c r="F4">
        <f>VLOOKUP(B4,'aggregate-week6.csv'!B:O,9,FALSE)</f>
        <v>10.28</v>
      </c>
      <c r="G4">
        <f>VLOOKUP(B4,'aggregate-week6.csv'!B:O,10,FALSE)</f>
        <v>8.8000000000000007</v>
      </c>
      <c r="H4">
        <f>VLOOKUP(B4,'aggregate-week6.csv'!B:O,11,FALSE)</f>
        <v>13.55</v>
      </c>
      <c r="I4">
        <f>VLOOKUP(B4,'aggregate-week6.csv'!B:O,12,FALSE)</f>
        <v>16.25</v>
      </c>
      <c r="J4">
        <f>VLOOKUP(B4,'aggregate-week6.csv'!B:O,13,FALSE)</f>
        <v>13.13</v>
      </c>
      <c r="K4">
        <f>VLOOKUP(B4,'aggregate-week6.csv'!B:O,14,FALSE)</f>
        <v>10.987142857142857</v>
      </c>
      <c r="L4">
        <f t="shared" si="0"/>
        <v>7</v>
      </c>
      <c r="M4">
        <f t="shared" si="1"/>
        <v>13.55</v>
      </c>
      <c r="N4">
        <f t="shared" si="2"/>
        <v>391.3665323104928</v>
      </c>
      <c r="O4"/>
      <c r="P4" s="4" t="e">
        <f t="shared" si="3"/>
        <v>#DIV/0!</v>
      </c>
    </row>
    <row r="5" spans="1:16">
      <c r="A5" s="2" t="s">
        <v>14</v>
      </c>
      <c r="B5" s="2" t="s">
        <v>35</v>
      </c>
      <c r="C5">
        <f>VLOOKUP(B5,'aggregate-week6.csv'!B:O,3,FALSE)</f>
        <v>7700</v>
      </c>
      <c r="D5">
        <f>VLOOKUP(B5,'aggregate-week6.csv'!B:O,7,FALSE)</f>
        <v>29</v>
      </c>
      <c r="E5">
        <f>VLOOKUP(B5,'aggregate-week6.csv'!B:O,8,FALSE)</f>
        <v>23.8</v>
      </c>
      <c r="F5">
        <f>VLOOKUP(B5,'aggregate-week6.csv'!B:O,9,FALSE)</f>
        <v>19.18</v>
      </c>
      <c r="G5">
        <f>VLOOKUP(B5,'aggregate-week6.csv'!B:O,10,FALSE)</f>
        <v>21.9</v>
      </c>
      <c r="H5">
        <f>VLOOKUP(B5,'aggregate-week6.csv'!B:O,11,FALSE)</f>
        <v>18.690000000000001</v>
      </c>
      <c r="I5">
        <f>VLOOKUP(B5,'aggregate-week6.csv'!B:O,12,FALSE)</f>
        <v>14.18</v>
      </c>
      <c r="J5">
        <f>VLOOKUP(B5,'aggregate-week6.csv'!B:O,13,FALSE)</f>
        <v>20.172999999999998</v>
      </c>
      <c r="K5">
        <f>VLOOKUP(B5,'aggregate-week6.csv'!B:O,14,FALSE)</f>
        <v>20.989000000000001</v>
      </c>
      <c r="L5">
        <f t="shared" si="0"/>
        <v>14.18</v>
      </c>
      <c r="M5">
        <f t="shared" si="1"/>
        <v>29</v>
      </c>
      <c r="N5">
        <f t="shared" si="2"/>
        <v>366.85883081614179</v>
      </c>
      <c r="O5"/>
      <c r="P5" s="4" t="e">
        <f t="shared" si="3"/>
        <v>#DIV/0!</v>
      </c>
    </row>
    <row r="6" spans="1:16">
      <c r="A6" s="2" t="s">
        <v>14</v>
      </c>
      <c r="B6" s="2" t="s">
        <v>43</v>
      </c>
      <c r="C6">
        <f>VLOOKUP(B6,'aggregate-week6.csv'!B:O,3,FALSE)</f>
        <v>7600</v>
      </c>
      <c r="D6">
        <f>VLOOKUP(B6,'aggregate-week6.csv'!B:O,7,FALSE)</f>
        <v>23</v>
      </c>
      <c r="E6">
        <f>VLOOKUP(B6,'aggregate-week6.csv'!B:O,8,FALSE)</f>
        <v>19.7</v>
      </c>
      <c r="F6">
        <f>VLOOKUP(B6,'aggregate-week6.csv'!B:O,9,FALSE)</f>
        <v>17.73</v>
      </c>
      <c r="G6">
        <f>VLOOKUP(B6,'aggregate-week6.csv'!B:O,10,FALSE)</f>
        <v>17.899999999999999</v>
      </c>
      <c r="H6">
        <f>VLOOKUP(B6,'aggregate-week6.csv'!B:O,11,FALSE)</f>
        <v>18.34</v>
      </c>
      <c r="I6">
        <f>VLOOKUP(B6,'aggregate-week6.csv'!B:O,12,FALSE)</f>
        <v>14.17</v>
      </c>
      <c r="J6">
        <f>VLOOKUP(B6,'aggregate-week6.csv'!B:O,13,FALSE)</f>
        <v>16.795000000000002</v>
      </c>
      <c r="K6">
        <f>VLOOKUP(B6,'aggregate-week6.csv'!B:O,14,FALSE)</f>
        <v>18.23357142857143</v>
      </c>
      <c r="L6">
        <f t="shared" si="0"/>
        <v>14.17</v>
      </c>
      <c r="M6">
        <f t="shared" si="1"/>
        <v>23</v>
      </c>
      <c r="N6">
        <f t="shared" si="2"/>
        <v>416.81356994554778</v>
      </c>
      <c r="O6"/>
      <c r="P6" s="4" t="e">
        <f t="shared" si="3"/>
        <v>#DIV/0!</v>
      </c>
    </row>
    <row r="7" spans="1:16">
      <c r="A7" s="2" t="s">
        <v>14</v>
      </c>
      <c r="B7" s="2" t="s">
        <v>60</v>
      </c>
      <c r="C7">
        <f>VLOOKUP(B7,'aggregate-week6.csv'!B:O,3,FALSE)</f>
        <v>7000</v>
      </c>
      <c r="D7">
        <f>VLOOKUP(B7,'aggregate-week6.csv'!B:O,7,FALSE)</f>
        <v>23</v>
      </c>
      <c r="E7">
        <f>VLOOKUP(B7,'aggregate-week6.csv'!B:O,8,FALSE)</f>
        <v>19.399999999999999</v>
      </c>
      <c r="F7">
        <f>VLOOKUP(B7,'aggregate-week6.csv'!B:O,9,FALSE)</f>
        <v>18.12</v>
      </c>
      <c r="G7">
        <f>VLOOKUP(B7,'aggregate-week6.csv'!B:O,10,FALSE)</f>
        <v>18.7</v>
      </c>
      <c r="H7">
        <f>VLOOKUP(B7,'aggregate-week6.csv'!B:O,11,FALSE)</f>
        <v>17.34</v>
      </c>
      <c r="I7">
        <f>VLOOKUP(B7,'aggregate-week6.csv'!B:O,12,FALSE)</f>
        <v>17.52</v>
      </c>
      <c r="J7">
        <f>VLOOKUP(B7,'aggregate-week6.csv'!B:O,13,FALSE)</f>
        <v>15.954000000000001</v>
      </c>
      <c r="K7">
        <f>VLOOKUP(B7,'aggregate-week6.csv'!B:O,14,FALSE)</f>
        <v>18.576285714285714</v>
      </c>
      <c r="L7">
        <f t="shared" si="0"/>
        <v>15.954000000000001</v>
      </c>
      <c r="M7">
        <f t="shared" si="1"/>
        <v>23</v>
      </c>
      <c r="N7">
        <f t="shared" si="2"/>
        <v>376.82452281710937</v>
      </c>
      <c r="O7"/>
      <c r="P7" s="4" t="e">
        <f t="shared" si="3"/>
        <v>#DIV/0!</v>
      </c>
    </row>
    <row r="8" spans="1:16">
      <c r="A8" s="2" t="s">
        <v>42</v>
      </c>
      <c r="B8" s="2" t="s">
        <v>103</v>
      </c>
      <c r="C8">
        <f>VLOOKUP(B8,'aggregate-week6.csv'!B:O,3,FALSE)</f>
        <v>5500</v>
      </c>
      <c r="D8">
        <f>VLOOKUP(B8,'aggregate-week6.csv'!B:O,7,FALSE)</f>
        <v>18.5</v>
      </c>
      <c r="E8">
        <f>VLOOKUP(B8,'aggregate-week6.csv'!B:O,8,FALSE)</f>
        <v>15</v>
      </c>
      <c r="F8">
        <f>VLOOKUP(B8,'aggregate-week6.csv'!B:O,9,FALSE)</f>
        <v>11.75</v>
      </c>
      <c r="G8">
        <f>VLOOKUP(B8,'aggregate-week6.csv'!B:O,10,FALSE)</f>
        <v>14.5</v>
      </c>
      <c r="H8">
        <f>VLOOKUP(B8,'aggregate-week6.csv'!B:O,11,FALSE)</f>
        <v>12.4</v>
      </c>
      <c r="I8">
        <f>VLOOKUP(B8,'aggregate-week6.csv'!B:O,12,FALSE)</f>
        <v>9.69</v>
      </c>
      <c r="J8">
        <f>VLOOKUP(B8,'aggregate-week6.csv'!B:O,13,FALSE)</f>
        <v>10.478999999999999</v>
      </c>
      <c r="K8">
        <f>VLOOKUP(B8,'aggregate-week6.csv'!B:O,14,FALSE)</f>
        <v>13.188428571428572</v>
      </c>
      <c r="L8">
        <f t="shared" si="0"/>
        <v>9.69</v>
      </c>
      <c r="M8">
        <f t="shared" si="1"/>
        <v>18.5</v>
      </c>
      <c r="N8">
        <f t="shared" si="2"/>
        <v>417.03224688309012</v>
      </c>
      <c r="O8"/>
      <c r="P8" s="4" t="e">
        <f t="shared" si="3"/>
        <v>#DIV/0!</v>
      </c>
    </row>
    <row r="9" spans="1:16">
      <c r="A9" s="2" t="s">
        <v>520</v>
      </c>
      <c r="B9" s="2" t="s">
        <v>121</v>
      </c>
      <c r="C9">
        <f>VLOOKUP(B9,'aggregate-week6.csv'!B:O,3,FALSE)</f>
        <v>5100</v>
      </c>
      <c r="D9">
        <f>VLOOKUP(B9,'aggregate-week6.csv'!B:O,7,FALSE)</f>
        <v>11</v>
      </c>
      <c r="E9">
        <f>VLOOKUP(B9,'aggregate-week6.csv'!B:O,8,FALSE)</f>
        <v>17.399999999999999</v>
      </c>
      <c r="F9">
        <f>VLOOKUP(B9,'aggregate-week6.csv'!B:O,9,FALSE)</f>
        <v>11.72</v>
      </c>
      <c r="G9">
        <f>VLOOKUP(B9,'aggregate-week6.csv'!B:O,10,FALSE)</f>
        <v>16.7</v>
      </c>
      <c r="H9">
        <f>VLOOKUP(B9,'aggregate-week6.csv'!B:O,11,FALSE)</f>
        <v>12.33</v>
      </c>
      <c r="I9">
        <f>VLOOKUP(B9,'aggregate-week6.csv'!B:O,12,FALSE)</f>
        <v>12.48</v>
      </c>
      <c r="J9">
        <f>VLOOKUP(B9,'aggregate-week6.csv'!B:O,13,FALSE)</f>
        <v>10.420999999999999</v>
      </c>
      <c r="K9">
        <f>VLOOKUP(B9,'aggregate-week6.csv'!B:O,14,FALSE)</f>
        <v>13.150142857142855</v>
      </c>
      <c r="L9">
        <f t="shared" si="0"/>
        <v>10.420999999999999</v>
      </c>
      <c r="M9">
        <f t="shared" si="1"/>
        <v>17.399999999999999</v>
      </c>
      <c r="N9">
        <f t="shared" si="2"/>
        <v>387.82848638254887</v>
      </c>
      <c r="O9"/>
      <c r="P9" s="4" t="e">
        <f t="shared" si="3"/>
        <v>#DIV/0!</v>
      </c>
    </row>
    <row r="10" spans="1:16">
      <c r="A10" s="2" t="s">
        <v>521</v>
      </c>
      <c r="B10" s="2" t="s">
        <v>503</v>
      </c>
      <c r="C10">
        <f>VLOOKUP(B10,'aggregate-week6.csv'!B:O,3,FALSE)</f>
        <v>2400</v>
      </c>
      <c r="D10">
        <f>VLOOKUP(B10,'aggregate-week6.csv'!B:O,7,FALSE)</f>
        <v>0</v>
      </c>
      <c r="E10">
        <f>VLOOKUP(B10,'aggregate-week6.csv'!B:O,8,FALSE)</f>
        <v>0</v>
      </c>
      <c r="F10">
        <f>VLOOKUP(B10,'aggregate-week6.csv'!B:O,9,FALSE)</f>
        <v>0</v>
      </c>
      <c r="G10">
        <f>VLOOKUP(B10,'aggregate-week6.csv'!B:O,10,FALSE)</f>
        <v>0</v>
      </c>
      <c r="H10">
        <f>VLOOKUP(B10,'aggregate-week6.csv'!B:O,11,FALSE)</f>
        <v>0</v>
      </c>
      <c r="I10">
        <f>VLOOKUP(B10,'aggregate-week6.csv'!B:O,12,FALSE)</f>
        <v>0</v>
      </c>
      <c r="J10">
        <f>VLOOKUP(B10,'aggregate-week6.csv'!B:O,13,FALSE)</f>
        <v>0</v>
      </c>
      <c r="K10">
        <f>VLOOKUP(B10,'aggregate-week6.csv'!B:O,14,FALSE)</f>
        <v>0</v>
      </c>
      <c r="L10">
        <f t="shared" si="0"/>
        <v>0</v>
      </c>
      <c r="M10">
        <f t="shared" si="1"/>
        <v>0</v>
      </c>
      <c r="N10" t="e">
        <f t="shared" si="2"/>
        <v>#DIV/0!</v>
      </c>
      <c r="O10"/>
      <c r="P10" s="4" t="e">
        <f t="shared" si="3"/>
        <v>#DIV/0!</v>
      </c>
    </row>
    <row r="11" spans="1:16">
      <c r="C11">
        <f>50000-SUM(C2:C10)</f>
        <v>0</v>
      </c>
      <c r="D11">
        <f>SUM(D2:D10)</f>
        <v>147.80000000000001</v>
      </c>
      <c r="E11">
        <f t="shared" ref="E11:M11" si="4">SUM(E2:E10)</f>
        <v>133.9</v>
      </c>
      <c r="F11">
        <f t="shared" si="4"/>
        <v>115.69</v>
      </c>
      <c r="G11">
        <f t="shared" si="4"/>
        <v>129.69999999999999</v>
      </c>
      <c r="H11">
        <f t="shared" si="4"/>
        <v>122.80000000000001</v>
      </c>
      <c r="I11">
        <f t="shared" si="4"/>
        <v>108.42</v>
      </c>
      <c r="J11">
        <f t="shared" si="4"/>
        <v>120.60140000000001</v>
      </c>
      <c r="K11">
        <f t="shared" si="4"/>
        <v>125.55877142857143</v>
      </c>
      <c r="L11">
        <f t="shared" si="4"/>
        <v>95.544999999999987</v>
      </c>
      <c r="M11">
        <f t="shared" si="4"/>
        <v>156.45000000000002</v>
      </c>
      <c r="N11">
        <f>50000/K11</f>
        <v>398.2198888306603</v>
      </c>
      <c r="O11"/>
      <c r="P11" s="4" t="e">
        <f>50000/O11</f>
        <v>#DIV/0!</v>
      </c>
    </row>
    <row r="12" spans="1:16">
      <c r="A12" s="3" t="s">
        <v>524</v>
      </c>
      <c r="O12"/>
    </row>
    <row r="13" spans="1:16">
      <c r="A13" s="2"/>
      <c r="B13" s="2"/>
      <c r="C13" t="s">
        <v>2</v>
      </c>
      <c r="D13" t="s">
        <v>6</v>
      </c>
      <c r="E13" t="s">
        <v>511</v>
      </c>
      <c r="F13" t="s">
        <v>512</v>
      </c>
      <c r="G13" t="s">
        <v>513</v>
      </c>
      <c r="H13" t="s">
        <v>514</v>
      </c>
      <c r="I13" t="s">
        <v>522</v>
      </c>
      <c r="J13" t="s">
        <v>523</v>
      </c>
      <c r="K13" t="s">
        <v>515</v>
      </c>
      <c r="L13" t="s">
        <v>39</v>
      </c>
      <c r="M13" t="s">
        <v>516</v>
      </c>
      <c r="N13" t="s">
        <v>517</v>
      </c>
      <c r="O13" s="3" t="s">
        <v>518</v>
      </c>
      <c r="P13" t="s">
        <v>519</v>
      </c>
    </row>
    <row r="14" spans="1:16">
      <c r="A14" s="2" t="s">
        <v>23</v>
      </c>
      <c r="B14" s="2" t="s">
        <v>71</v>
      </c>
      <c r="C14">
        <f>VLOOKUP(B14,'aggregate-week6.csv'!B:O,3,FALSE)</f>
        <v>6600</v>
      </c>
      <c r="D14">
        <f>VLOOKUP(B14,'aggregate-week6.csv'!B:O,7,FALSE)</f>
        <v>19.2</v>
      </c>
      <c r="E14">
        <f>VLOOKUP(B14,'aggregate-week6.csv'!B:O,8,FALSE)</f>
        <v>22.58</v>
      </c>
      <c r="F14">
        <f>VLOOKUP(B14,'aggregate-week6.csv'!B:O,9,FALSE)</f>
        <v>22.5</v>
      </c>
      <c r="G14">
        <f>VLOOKUP(B14,'aggregate-week6.csv'!B:O,10,FALSE)</f>
        <v>23.58</v>
      </c>
      <c r="H14">
        <f>VLOOKUP(B14,'aggregate-week6.csv'!B:O,11,FALSE)</f>
        <v>17.670000000000002</v>
      </c>
      <c r="I14">
        <f>VLOOKUP(B14,'aggregate-week6.csv'!B:O,12,FALSE)</f>
        <v>22.32</v>
      </c>
      <c r="J14">
        <f>VLOOKUP(B14,'aggregate-week6.csv'!B:O,13,FALSE)</f>
        <v>20.4816</v>
      </c>
      <c r="K14">
        <f>VLOOKUP(B14,'aggregate-week6.csv'!B:O,14,FALSE)</f>
        <v>21.19022857142857</v>
      </c>
      <c r="L14">
        <f>MIN(D14:K14)</f>
        <v>17.670000000000002</v>
      </c>
      <c r="M14">
        <f>MIN(E14:L14)</f>
        <v>17.670000000000002</v>
      </c>
      <c r="N14">
        <f>C14/K14</f>
        <v>311.46431374029544</v>
      </c>
      <c r="O14"/>
      <c r="P14" s="4" t="e">
        <f>C14/O14</f>
        <v>#DIV/0!</v>
      </c>
    </row>
    <row r="15" spans="1:16">
      <c r="A15" s="2" t="s">
        <v>18</v>
      </c>
      <c r="B15" s="2" t="s">
        <v>188</v>
      </c>
      <c r="C15">
        <f>VLOOKUP(B15,'aggregate-week6.csv'!B:O,3,FALSE)</f>
        <v>4500</v>
      </c>
      <c r="D15">
        <f>VLOOKUP(B15,'aggregate-week6.csv'!B:O,7,FALSE)</f>
        <v>8.5</v>
      </c>
      <c r="E15">
        <f>VLOOKUP(B15,'aggregate-week6.csv'!B:O,8,FALSE)</f>
        <v>9</v>
      </c>
      <c r="F15">
        <f>VLOOKUP(B15,'aggregate-week6.csv'!B:O,9,FALSE)</f>
        <v>9.5399999999999991</v>
      </c>
      <c r="G15">
        <f>VLOOKUP(B15,'aggregate-week6.csv'!B:O,10,FALSE)</f>
        <v>9</v>
      </c>
      <c r="H15">
        <f>VLOOKUP(B15,'aggregate-week6.csv'!B:O,11,FALSE)</f>
        <v>11.62</v>
      </c>
      <c r="I15">
        <f>VLOOKUP(B15,'aggregate-week6.csv'!B:O,12,FALSE)</f>
        <v>9.82</v>
      </c>
      <c r="J15">
        <f>VLOOKUP(B15,'aggregate-week6.csv'!B:O,13,FALSE)</f>
        <v>9.1140000000000008</v>
      </c>
      <c r="K15">
        <f>VLOOKUP(B15,'aggregate-week6.csv'!B:O,14,FALSE)</f>
        <v>9.5134285714285713</v>
      </c>
      <c r="L15">
        <f t="shared" ref="L15:L22" si="5">MIN(D15:K15)</f>
        <v>8.5</v>
      </c>
      <c r="M15">
        <f t="shared" ref="M15:M22" si="6">MAX(D15:H15)</f>
        <v>11.62</v>
      </c>
      <c r="N15">
        <f t="shared" ref="N15:N22" si="7">C15/K15</f>
        <v>473.01558698981893</v>
      </c>
      <c r="O15"/>
      <c r="P15" s="4" t="e">
        <f t="shared" ref="P15:P22" si="8">C15/O15</f>
        <v>#DIV/0!</v>
      </c>
    </row>
    <row r="16" spans="1:16">
      <c r="A16" s="2" t="s">
        <v>18</v>
      </c>
      <c r="B16" s="2" t="s">
        <v>176</v>
      </c>
      <c r="C16">
        <f>VLOOKUP(B16,'aggregate-week6.csv'!B:O,3,FALSE)</f>
        <v>4700</v>
      </c>
      <c r="D16">
        <f>VLOOKUP(B16,'aggregate-week6.csv'!B:O,7,FALSE)</f>
        <v>17.5</v>
      </c>
      <c r="E16">
        <f>VLOOKUP(B16,'aggregate-week6.csv'!B:O,8,FALSE)</f>
        <v>13.5</v>
      </c>
      <c r="F16">
        <f>VLOOKUP(B16,'aggregate-week6.csv'!B:O,9,FALSE)</f>
        <v>10.17</v>
      </c>
      <c r="G16">
        <f>VLOOKUP(B16,'aggregate-week6.csv'!B:O,10,FALSE)</f>
        <v>13</v>
      </c>
      <c r="H16">
        <f>VLOOKUP(B16,'aggregate-week6.csv'!B:O,11,FALSE)</f>
        <v>12.88</v>
      </c>
      <c r="I16">
        <f>VLOOKUP(B16,'aggregate-week6.csv'!B:O,12,FALSE)</f>
        <v>9.6300000000000008</v>
      </c>
      <c r="J16">
        <f>VLOOKUP(B16,'aggregate-week6.csv'!B:O,13,FALSE)</f>
        <v>14.465999999999999</v>
      </c>
      <c r="K16">
        <f>VLOOKUP(B16,'aggregate-week6.csv'!B:O,14,FALSE)</f>
        <v>13.020857142857141</v>
      </c>
      <c r="L16">
        <f t="shared" si="5"/>
        <v>9.6300000000000008</v>
      </c>
      <c r="M16">
        <f t="shared" si="6"/>
        <v>17.5</v>
      </c>
      <c r="N16">
        <f t="shared" si="7"/>
        <v>360.95933996006414</v>
      </c>
      <c r="O16"/>
      <c r="P16" s="4" t="e">
        <f t="shared" si="8"/>
        <v>#DIV/0!</v>
      </c>
    </row>
    <row r="17" spans="1:16">
      <c r="A17" s="2" t="s">
        <v>14</v>
      </c>
      <c r="B17" s="2" t="s">
        <v>40</v>
      </c>
      <c r="C17">
        <f>VLOOKUP(B17,'aggregate-week6.csv'!B:O,3,FALSE)</f>
        <v>7600</v>
      </c>
      <c r="D17">
        <f>VLOOKUP(B17,'aggregate-week6.csv'!B:O,7,FALSE)</f>
        <v>23</v>
      </c>
      <c r="E17">
        <f>VLOOKUP(B17,'aggregate-week6.csv'!B:O,8,FALSE)</f>
        <v>19.8</v>
      </c>
      <c r="F17">
        <f>VLOOKUP(B17,'aggregate-week6.csv'!B:O,9,FALSE)</f>
        <v>18.88</v>
      </c>
      <c r="G17">
        <f>VLOOKUP(B17,'aggregate-week6.csv'!B:O,10,FALSE)</f>
        <v>19</v>
      </c>
      <c r="H17">
        <f>VLOOKUP(B17,'aggregate-week6.csv'!B:O,11,FALSE)</f>
        <v>19.82</v>
      </c>
      <c r="I17">
        <f>VLOOKUP(B17,'aggregate-week6.csv'!B:O,12,FALSE)</f>
        <v>15.42</v>
      </c>
      <c r="J17">
        <f>VLOOKUP(B17,'aggregate-week6.csv'!B:O,13,FALSE)</f>
        <v>19.058</v>
      </c>
      <c r="K17">
        <f>VLOOKUP(B17,'aggregate-week6.csv'!B:O,14,FALSE)</f>
        <v>19.28257142857143</v>
      </c>
      <c r="L17">
        <f t="shared" si="5"/>
        <v>15.42</v>
      </c>
      <c r="M17">
        <f t="shared" si="6"/>
        <v>23</v>
      </c>
      <c r="N17">
        <f t="shared" si="7"/>
        <v>394.13830401991436</v>
      </c>
      <c r="O17"/>
      <c r="P17" s="4" t="e">
        <f t="shared" si="8"/>
        <v>#DIV/0!</v>
      </c>
    </row>
    <row r="18" spans="1:16">
      <c r="A18" s="2" t="s">
        <v>14</v>
      </c>
      <c r="B18" s="2" t="s">
        <v>43</v>
      </c>
      <c r="C18">
        <f>VLOOKUP(B18,'aggregate-week6.csv'!B:O,3,FALSE)</f>
        <v>7600</v>
      </c>
      <c r="D18">
        <f>VLOOKUP(B18,'aggregate-week6.csv'!B:O,7,FALSE)</f>
        <v>23</v>
      </c>
      <c r="E18">
        <f>VLOOKUP(B18,'aggregate-week6.csv'!B:O,8,FALSE)</f>
        <v>19.7</v>
      </c>
      <c r="F18">
        <f>VLOOKUP(B18,'aggregate-week6.csv'!B:O,9,FALSE)</f>
        <v>17.73</v>
      </c>
      <c r="G18">
        <f>VLOOKUP(B18,'aggregate-week6.csv'!B:O,10,FALSE)</f>
        <v>17.899999999999999</v>
      </c>
      <c r="H18">
        <f>VLOOKUP(B18,'aggregate-week6.csv'!B:O,11,FALSE)</f>
        <v>18.34</v>
      </c>
      <c r="I18">
        <f>VLOOKUP(B18,'aggregate-week6.csv'!B:O,12,FALSE)</f>
        <v>14.17</v>
      </c>
      <c r="J18">
        <f>VLOOKUP(B18,'aggregate-week6.csv'!B:O,13,FALSE)</f>
        <v>16.795000000000002</v>
      </c>
      <c r="K18">
        <f>VLOOKUP(B18,'aggregate-week6.csv'!B:O,14,FALSE)</f>
        <v>18.23357142857143</v>
      </c>
      <c r="L18">
        <f t="shared" si="5"/>
        <v>14.17</v>
      </c>
      <c r="M18">
        <f t="shared" si="6"/>
        <v>23</v>
      </c>
      <c r="N18">
        <f t="shared" si="7"/>
        <v>416.81356994554778</v>
      </c>
      <c r="O18"/>
      <c r="P18" s="4" t="e">
        <f t="shared" si="8"/>
        <v>#DIV/0!</v>
      </c>
    </row>
    <row r="19" spans="1:16">
      <c r="A19" s="2" t="s">
        <v>14</v>
      </c>
      <c r="B19" s="2" t="s">
        <v>163</v>
      </c>
      <c r="C19">
        <f>VLOOKUP(B19,'aggregate-week6.csv'!B:O,3,FALSE)</f>
        <v>5000</v>
      </c>
      <c r="D19">
        <f>VLOOKUP(B19,'aggregate-week6.csv'!B:O,7,FALSE)</f>
        <v>18.5</v>
      </c>
      <c r="E19">
        <f>VLOOKUP(B19,'aggregate-week6.csv'!B:O,8,FALSE)</f>
        <v>18.8</v>
      </c>
      <c r="F19">
        <f>VLOOKUP(B19,'aggregate-week6.csv'!B:O,9,FALSE)</f>
        <v>13.25</v>
      </c>
      <c r="G19">
        <f>VLOOKUP(B19,'aggregate-week6.csv'!B:O,10,FALSE)</f>
        <v>17.399999999999999</v>
      </c>
      <c r="H19">
        <f>VLOOKUP(B19,'aggregate-week6.csv'!B:O,11,FALSE)</f>
        <v>11.46</v>
      </c>
      <c r="I19">
        <f>VLOOKUP(B19,'aggregate-week6.csv'!B:O,12,FALSE)</f>
        <v>12.75</v>
      </c>
      <c r="J19">
        <f>VLOOKUP(B19,'aggregate-week6.csv'!B:O,13,FALSE)</f>
        <v>11.86</v>
      </c>
      <c r="K19">
        <f>VLOOKUP(B19,'aggregate-week6.csv'!B:O,14,FALSE)</f>
        <v>14.86</v>
      </c>
      <c r="L19">
        <f t="shared" si="5"/>
        <v>11.46</v>
      </c>
      <c r="M19">
        <f t="shared" si="6"/>
        <v>18.8</v>
      </c>
      <c r="N19">
        <f t="shared" si="7"/>
        <v>336.47375504710635</v>
      </c>
      <c r="O19"/>
      <c r="P19" s="4" t="e">
        <f t="shared" si="8"/>
        <v>#DIV/0!</v>
      </c>
    </row>
    <row r="20" spans="1:16">
      <c r="A20" s="2" t="s">
        <v>42</v>
      </c>
      <c r="B20" s="2" t="s">
        <v>177</v>
      </c>
      <c r="C20">
        <f>VLOOKUP(B20,'aggregate-week6.csv'!B:O,3,FALSE)</f>
        <v>4600</v>
      </c>
      <c r="D20">
        <f>VLOOKUP(B20,'aggregate-week6.csv'!B:O,7,FALSE)</f>
        <v>18</v>
      </c>
      <c r="E20">
        <f>VLOOKUP(B20,'aggregate-week6.csv'!B:O,8,FALSE)</f>
        <v>11.8</v>
      </c>
      <c r="F20">
        <f>VLOOKUP(B20,'aggregate-week6.csv'!B:O,9,FALSE)</f>
        <v>11.95</v>
      </c>
      <c r="G20">
        <f>VLOOKUP(B20,'aggregate-week6.csv'!B:O,10,FALSE)</f>
        <v>11.9</v>
      </c>
      <c r="H20">
        <f>VLOOKUP(B20,'aggregate-week6.csv'!B:O,11,FALSE)</f>
        <v>12.78</v>
      </c>
      <c r="I20">
        <f>VLOOKUP(B20,'aggregate-week6.csv'!B:O,12,FALSE)</f>
        <v>11.79</v>
      </c>
      <c r="J20">
        <f>VLOOKUP(B20,'aggregate-week6.csv'!B:O,13,FALSE)</f>
        <v>11.445</v>
      </c>
      <c r="K20">
        <f>VLOOKUP(B20,'aggregate-week6.csv'!B:O,14,FALSE)</f>
        <v>12.809285714285712</v>
      </c>
      <c r="L20">
        <f t="shared" si="5"/>
        <v>11.445</v>
      </c>
      <c r="M20">
        <f t="shared" si="6"/>
        <v>18</v>
      </c>
      <c r="N20">
        <f t="shared" si="7"/>
        <v>359.11448168181568</v>
      </c>
      <c r="O20"/>
      <c r="P20" s="4" t="e">
        <f t="shared" si="8"/>
        <v>#DIV/0!</v>
      </c>
    </row>
    <row r="21" spans="1:16">
      <c r="A21" s="2" t="s">
        <v>520</v>
      </c>
      <c r="B21" s="2" t="s">
        <v>103</v>
      </c>
      <c r="C21">
        <f>VLOOKUP(B21,'aggregate-week6.csv'!B:O,3,FALSE)</f>
        <v>5500</v>
      </c>
      <c r="D21">
        <f>VLOOKUP(B21,'aggregate-week6.csv'!B:O,7,FALSE)</f>
        <v>18.5</v>
      </c>
      <c r="E21">
        <f>VLOOKUP(B21,'aggregate-week6.csv'!B:O,8,FALSE)</f>
        <v>15</v>
      </c>
      <c r="F21">
        <f>VLOOKUP(B21,'aggregate-week6.csv'!B:O,9,FALSE)</f>
        <v>11.75</v>
      </c>
      <c r="G21">
        <f>VLOOKUP(B21,'aggregate-week6.csv'!B:O,10,FALSE)</f>
        <v>14.5</v>
      </c>
      <c r="H21">
        <f>VLOOKUP(B21,'aggregate-week6.csv'!B:O,11,FALSE)</f>
        <v>12.4</v>
      </c>
      <c r="I21">
        <f>VLOOKUP(B21,'aggregate-week6.csv'!B:O,12,FALSE)</f>
        <v>9.69</v>
      </c>
      <c r="J21">
        <f>VLOOKUP(B21,'aggregate-week6.csv'!B:O,13,FALSE)</f>
        <v>10.478999999999999</v>
      </c>
      <c r="K21">
        <f>VLOOKUP(B21,'aggregate-week6.csv'!B:O,14,FALSE)</f>
        <v>13.188428571428572</v>
      </c>
      <c r="L21">
        <f t="shared" si="5"/>
        <v>9.69</v>
      </c>
      <c r="M21">
        <f t="shared" si="6"/>
        <v>18.5</v>
      </c>
      <c r="N21">
        <f t="shared" si="7"/>
        <v>417.03224688309012</v>
      </c>
      <c r="O21"/>
      <c r="P21" s="4" t="e">
        <f t="shared" si="8"/>
        <v>#DIV/0!</v>
      </c>
    </row>
    <row r="22" spans="1:16">
      <c r="A22" s="2" t="s">
        <v>521</v>
      </c>
      <c r="B22" s="2" t="s">
        <v>222</v>
      </c>
      <c r="C22">
        <f>VLOOKUP(B22,'aggregate-week6.csv'!B:O,3,FALSE)</f>
        <v>3700</v>
      </c>
      <c r="D22">
        <f>VLOOKUP(B22,'aggregate-week6.csv'!B:O,7,FALSE)</f>
        <v>0</v>
      </c>
      <c r="E22">
        <f>VLOOKUP(B22,'aggregate-week6.csv'!B:O,8,FALSE)</f>
        <v>0</v>
      </c>
      <c r="F22">
        <f>VLOOKUP(B22,'aggregate-week6.csv'!B:O,9,FALSE)</f>
        <v>0</v>
      </c>
      <c r="G22">
        <f>VLOOKUP(B22,'aggregate-week6.csv'!B:O,10,FALSE)</f>
        <v>0</v>
      </c>
      <c r="H22">
        <f>VLOOKUP(B22,'aggregate-week6.csv'!B:O,11,FALSE)</f>
        <v>0</v>
      </c>
      <c r="I22">
        <f>VLOOKUP(B22,'aggregate-week6.csv'!B:O,12,FALSE)</f>
        <v>0</v>
      </c>
      <c r="J22">
        <f>VLOOKUP(B22,'aggregate-week6.csv'!B:O,13,FALSE)</f>
        <v>0</v>
      </c>
      <c r="K22">
        <f>VLOOKUP(B22,'aggregate-week6.csv'!B:O,14,FALSE)</f>
        <v>0</v>
      </c>
      <c r="L22">
        <f t="shared" si="5"/>
        <v>0</v>
      </c>
      <c r="M22">
        <f t="shared" si="6"/>
        <v>0</v>
      </c>
      <c r="N22" t="e">
        <f t="shared" si="7"/>
        <v>#DIV/0!</v>
      </c>
      <c r="O22"/>
      <c r="P22" s="4" t="e">
        <f t="shared" si="8"/>
        <v>#DIV/0!</v>
      </c>
    </row>
    <row r="23" spans="1:16">
      <c r="C23">
        <f>50000-SUM(C14:C22)</f>
        <v>200</v>
      </c>
      <c r="D23">
        <f>SUM(D14:D22)</f>
        <v>146.19999999999999</v>
      </c>
      <c r="E23">
        <f t="shared" ref="E23:M23" si="9">SUM(E14:E22)</f>
        <v>130.18</v>
      </c>
      <c r="F23">
        <f t="shared" si="9"/>
        <v>115.77000000000001</v>
      </c>
      <c r="G23">
        <f t="shared" si="9"/>
        <v>126.28</v>
      </c>
      <c r="H23">
        <f t="shared" si="9"/>
        <v>116.97</v>
      </c>
      <c r="I23">
        <f t="shared" si="9"/>
        <v>105.59</v>
      </c>
      <c r="J23">
        <f t="shared" si="9"/>
        <v>113.69860000000001</v>
      </c>
      <c r="K23">
        <f t="shared" si="9"/>
        <v>122.09837142857143</v>
      </c>
      <c r="L23">
        <f t="shared" si="9"/>
        <v>97.984999999999985</v>
      </c>
      <c r="M23">
        <f t="shared" si="9"/>
        <v>148.08999999999997</v>
      </c>
      <c r="N23">
        <f>50000/K23</f>
        <v>409.50587149518549</v>
      </c>
      <c r="O23"/>
      <c r="P23" s="4" t="e">
        <f>50000/O23</f>
        <v>#DIV/0!</v>
      </c>
    </row>
    <row r="24" spans="1:16">
      <c r="O24"/>
    </row>
  </sheetData>
  <conditionalFormatting sqref="P24:P1048576">
    <cfRule type="cellIs" dxfId="2" priority="3" operator="lessThan">
      <formula>300</formula>
    </cfRule>
  </conditionalFormatting>
  <conditionalFormatting sqref="P1:P12">
    <cfRule type="cellIs" dxfId="1" priority="2" operator="lessThan">
      <formula>300</formula>
    </cfRule>
  </conditionalFormatting>
  <conditionalFormatting sqref="P13:P23">
    <cfRule type="cellIs" dxfId="0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1"/>
  <sheetViews>
    <sheetView workbookViewId="0">
      <selection activeCell="O2" sqref="O2"/>
    </sheetView>
  </sheetViews>
  <sheetFormatPr baseColWidth="10" defaultRowHeight="15" x14ac:dyDescent="0"/>
  <cols>
    <col min="2" max="2" width="18.1640625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508</v>
      </c>
      <c r="P1" t="s">
        <v>507</v>
      </c>
      <c r="Q1" t="s">
        <v>509</v>
      </c>
    </row>
    <row r="2" spans="1:17">
      <c r="A2">
        <v>0</v>
      </c>
      <c r="B2" t="s">
        <v>13</v>
      </c>
      <c r="C2" t="s">
        <v>14</v>
      </c>
      <c r="D2">
        <v>8900</v>
      </c>
      <c r="E2" t="s">
        <v>15</v>
      </c>
      <c r="F2">
        <v>19.62</v>
      </c>
      <c r="G2" t="s">
        <v>16</v>
      </c>
      <c r="H2">
        <v>20</v>
      </c>
      <c r="I2">
        <v>25.6</v>
      </c>
      <c r="J2">
        <v>15.84</v>
      </c>
      <c r="K2">
        <v>22</v>
      </c>
      <c r="L2">
        <v>18.62</v>
      </c>
      <c r="M2">
        <v>18.36</v>
      </c>
      <c r="N2">
        <v>16.907</v>
      </c>
      <c r="O2">
        <f>IFERROR(AVERAGEIF(H2:N2,"&gt;0"),0)</f>
        <v>19.618142857142857</v>
      </c>
      <c r="P2">
        <f>VLOOKUP(B2,'aggregate-week6v1.csv'!B:O,14,FALSE)</f>
        <v>19.613857142857142</v>
      </c>
      <c r="Q2" s="1">
        <f>IFERROR(O2/P2-1,0)</f>
        <v>2.1850441014725774E-4</v>
      </c>
    </row>
    <row r="3" spans="1:17">
      <c r="A3">
        <v>1</v>
      </c>
      <c r="B3" t="s">
        <v>17</v>
      </c>
      <c r="C3" t="s">
        <v>18</v>
      </c>
      <c r="D3">
        <v>8500</v>
      </c>
      <c r="E3" t="s">
        <v>19</v>
      </c>
      <c r="F3">
        <v>27.632999999999999</v>
      </c>
      <c r="G3" t="s">
        <v>20</v>
      </c>
      <c r="H3">
        <v>21</v>
      </c>
      <c r="I3">
        <v>24.3</v>
      </c>
      <c r="J3">
        <v>17.760000000000002</v>
      </c>
      <c r="K3">
        <v>24.6</v>
      </c>
      <c r="L3">
        <v>20.98</v>
      </c>
      <c r="M3">
        <v>22.13</v>
      </c>
      <c r="N3">
        <v>20.024999999999999</v>
      </c>
      <c r="O3">
        <f t="shared" ref="O3:O66" si="0">IFERROR(AVERAGEIF(H3:N3,"&gt;0"),0)</f>
        <v>21.54214285714286</v>
      </c>
      <c r="P3">
        <f>VLOOKUP(B3,'aggregate-week6v1.csv'!B:O,14,FALSE)</f>
        <v>21.54214285714286</v>
      </c>
      <c r="Q3" s="1">
        <f t="shared" ref="Q3:Q66" si="1">IFERROR(O3/P3-1,0)</f>
        <v>0</v>
      </c>
    </row>
    <row r="4" spans="1:17">
      <c r="A4">
        <v>2</v>
      </c>
      <c r="B4" t="s">
        <v>21</v>
      </c>
      <c r="C4" t="s">
        <v>14</v>
      </c>
      <c r="D4">
        <v>8300</v>
      </c>
      <c r="E4" t="s">
        <v>19</v>
      </c>
      <c r="F4">
        <v>22.46</v>
      </c>
      <c r="G4" t="s">
        <v>20</v>
      </c>
      <c r="H4">
        <v>19.5</v>
      </c>
      <c r="I4">
        <v>26</v>
      </c>
      <c r="J4">
        <v>16.05</v>
      </c>
      <c r="K4">
        <v>24.1</v>
      </c>
      <c r="L4">
        <v>16.600000000000001</v>
      </c>
      <c r="M4">
        <v>14.58</v>
      </c>
      <c r="N4">
        <v>14.528</v>
      </c>
      <c r="O4">
        <f t="shared" si="0"/>
        <v>18.765428571428572</v>
      </c>
      <c r="P4">
        <f>VLOOKUP(B4,'aggregate-week6v1.csv'!B:O,14,FALSE)</f>
        <v>18.978285714285715</v>
      </c>
      <c r="Q4" s="1">
        <f t="shared" si="1"/>
        <v>-1.1215825605202956E-2</v>
      </c>
    </row>
    <row r="5" spans="1:17">
      <c r="A5">
        <v>3</v>
      </c>
      <c r="B5" t="s">
        <v>22</v>
      </c>
      <c r="C5" t="s">
        <v>23</v>
      </c>
      <c r="D5">
        <v>8100</v>
      </c>
      <c r="E5" t="s">
        <v>24</v>
      </c>
      <c r="F5">
        <v>27.72</v>
      </c>
      <c r="G5" t="s">
        <v>25</v>
      </c>
      <c r="H5">
        <v>28.2</v>
      </c>
      <c r="I5">
        <v>23.54</v>
      </c>
      <c r="J5">
        <v>23.23</v>
      </c>
      <c r="K5">
        <v>23.54</v>
      </c>
      <c r="L5">
        <v>23.917999999999999</v>
      </c>
      <c r="M5">
        <v>18.018000000000001</v>
      </c>
      <c r="N5">
        <v>25.243400000000001</v>
      </c>
      <c r="O5">
        <f t="shared" si="0"/>
        <v>23.669914285714288</v>
      </c>
      <c r="P5">
        <f>VLOOKUP(B5,'aggregate-week6v1.csv'!B:O,14,FALSE)</f>
        <v>23.669914285714288</v>
      </c>
      <c r="Q5" s="1">
        <f t="shared" si="1"/>
        <v>0</v>
      </c>
    </row>
    <row r="6" spans="1:17">
      <c r="A6">
        <v>4</v>
      </c>
      <c r="B6" t="s">
        <v>26</v>
      </c>
      <c r="C6" t="s">
        <v>14</v>
      </c>
      <c r="D6">
        <v>7900</v>
      </c>
      <c r="E6" t="s">
        <v>27</v>
      </c>
      <c r="F6">
        <v>17.52</v>
      </c>
      <c r="G6" t="s">
        <v>28</v>
      </c>
      <c r="H6">
        <v>20</v>
      </c>
      <c r="I6">
        <v>25.6</v>
      </c>
      <c r="J6">
        <v>17.73</v>
      </c>
      <c r="K6">
        <v>22.8</v>
      </c>
      <c r="L6">
        <v>19.2</v>
      </c>
      <c r="M6">
        <v>14.45</v>
      </c>
      <c r="N6">
        <v>20.200199999999999</v>
      </c>
      <c r="O6">
        <f t="shared" si="0"/>
        <v>19.997171428571427</v>
      </c>
      <c r="P6">
        <f>VLOOKUP(B6,'aggregate-week6v1.csv'!B:O,14,FALSE)</f>
        <v>19.997171428571427</v>
      </c>
      <c r="Q6" s="1">
        <f t="shared" si="1"/>
        <v>0</v>
      </c>
    </row>
    <row r="7" spans="1:17">
      <c r="A7">
        <v>5</v>
      </c>
      <c r="B7" t="s">
        <v>29</v>
      </c>
      <c r="C7" t="s">
        <v>18</v>
      </c>
      <c r="D7">
        <v>7800</v>
      </c>
      <c r="E7" t="s">
        <v>30</v>
      </c>
      <c r="F7">
        <v>21.22</v>
      </c>
      <c r="G7" t="s">
        <v>31</v>
      </c>
      <c r="O7">
        <f t="shared" si="0"/>
        <v>0</v>
      </c>
      <c r="P7">
        <f>VLOOKUP(B7,'aggregate-week6v1.csv'!B:O,14,FALSE)</f>
        <v>0</v>
      </c>
      <c r="Q7" s="1">
        <f t="shared" si="1"/>
        <v>0</v>
      </c>
    </row>
    <row r="8" spans="1:17">
      <c r="A8">
        <v>6</v>
      </c>
      <c r="B8" t="s">
        <v>32</v>
      </c>
      <c r="C8" t="s">
        <v>23</v>
      </c>
      <c r="D8">
        <v>7700</v>
      </c>
      <c r="E8" t="s">
        <v>33</v>
      </c>
      <c r="F8">
        <v>23.608000000000001</v>
      </c>
      <c r="G8" t="s">
        <v>34</v>
      </c>
      <c r="H8">
        <v>21.9</v>
      </c>
      <c r="I8">
        <v>28.94</v>
      </c>
      <c r="J8">
        <v>23.3</v>
      </c>
      <c r="K8">
        <v>28.94</v>
      </c>
      <c r="L8">
        <v>21.814</v>
      </c>
      <c r="M8">
        <v>19.34</v>
      </c>
      <c r="N8">
        <v>21.991</v>
      </c>
      <c r="O8">
        <f t="shared" si="0"/>
        <v>23.746428571428574</v>
      </c>
      <c r="P8">
        <f>VLOOKUP(B8,'aggregate-week6v1.csv'!B:O,14,FALSE)</f>
        <v>23.746428571428574</v>
      </c>
      <c r="Q8" s="1">
        <f t="shared" si="1"/>
        <v>0</v>
      </c>
    </row>
    <row r="9" spans="1:17">
      <c r="A9">
        <v>7</v>
      </c>
      <c r="B9" t="s">
        <v>35</v>
      </c>
      <c r="C9" t="s">
        <v>14</v>
      </c>
      <c r="D9">
        <v>7700</v>
      </c>
      <c r="E9" t="s">
        <v>36</v>
      </c>
      <c r="F9">
        <v>25.76</v>
      </c>
      <c r="G9" t="s">
        <v>37</v>
      </c>
      <c r="H9">
        <v>29</v>
      </c>
      <c r="I9">
        <v>23.8</v>
      </c>
      <c r="J9">
        <v>19.18</v>
      </c>
      <c r="K9">
        <v>21.9</v>
      </c>
      <c r="L9">
        <v>18.690000000000001</v>
      </c>
      <c r="M9">
        <v>14.18</v>
      </c>
      <c r="N9">
        <v>20.172999999999998</v>
      </c>
      <c r="O9">
        <f t="shared" si="0"/>
        <v>20.989000000000001</v>
      </c>
      <c r="P9">
        <f>VLOOKUP(B9,'aggregate-week6v1.csv'!B:O,14,FALSE)</f>
        <v>20.987571428571432</v>
      </c>
      <c r="Q9" s="1">
        <f t="shared" si="1"/>
        <v>6.8067495728740823E-5</v>
      </c>
    </row>
    <row r="10" spans="1:17">
      <c r="A10">
        <v>8</v>
      </c>
      <c r="B10" t="s">
        <v>38</v>
      </c>
      <c r="C10" t="s">
        <v>18</v>
      </c>
      <c r="D10">
        <v>7600</v>
      </c>
      <c r="E10" t="s">
        <v>30</v>
      </c>
      <c r="F10">
        <v>19.600000000000001</v>
      </c>
      <c r="G10" t="s">
        <v>39</v>
      </c>
      <c r="H10">
        <v>24</v>
      </c>
      <c r="I10">
        <v>22.5</v>
      </c>
      <c r="J10">
        <v>17.39</v>
      </c>
      <c r="K10">
        <v>23.8</v>
      </c>
      <c r="L10">
        <v>18.690000000000001</v>
      </c>
      <c r="M10">
        <v>17.41</v>
      </c>
      <c r="N10">
        <v>18.343599999999999</v>
      </c>
      <c r="O10">
        <f t="shared" si="0"/>
        <v>20.3048</v>
      </c>
      <c r="P10">
        <f>VLOOKUP(B10,'aggregate-week6v1.csv'!B:O,14,FALSE)</f>
        <v>20.306228571428569</v>
      </c>
      <c r="Q10" s="1">
        <f t="shared" si="1"/>
        <v>-7.0351391128320451E-5</v>
      </c>
    </row>
    <row r="11" spans="1:17">
      <c r="A11">
        <v>9</v>
      </c>
      <c r="B11" t="s">
        <v>40</v>
      </c>
      <c r="C11" t="s">
        <v>14</v>
      </c>
      <c r="D11">
        <v>7600</v>
      </c>
      <c r="E11" t="s">
        <v>24</v>
      </c>
      <c r="F11">
        <v>24.25</v>
      </c>
      <c r="G11" t="s">
        <v>25</v>
      </c>
      <c r="H11">
        <v>23</v>
      </c>
      <c r="I11">
        <v>19.8</v>
      </c>
      <c r="J11">
        <v>18.88</v>
      </c>
      <c r="K11">
        <v>19</v>
      </c>
      <c r="L11">
        <v>19.82</v>
      </c>
      <c r="M11">
        <v>15.42</v>
      </c>
      <c r="N11">
        <v>19.058</v>
      </c>
      <c r="O11">
        <f t="shared" si="0"/>
        <v>19.28257142857143</v>
      </c>
      <c r="P11">
        <f>VLOOKUP(B11,'aggregate-week6v1.csv'!B:O,14,FALSE)</f>
        <v>19.279714285714284</v>
      </c>
      <c r="Q11" s="1">
        <f t="shared" si="1"/>
        <v>1.4819425302703415E-4</v>
      </c>
    </row>
    <row r="12" spans="1:17">
      <c r="A12">
        <v>10</v>
      </c>
      <c r="B12" t="s">
        <v>41</v>
      </c>
      <c r="C12" t="s">
        <v>42</v>
      </c>
      <c r="D12">
        <v>7600</v>
      </c>
      <c r="E12" t="s">
        <v>24</v>
      </c>
      <c r="F12">
        <v>21.875</v>
      </c>
      <c r="G12" t="s">
        <v>25</v>
      </c>
      <c r="H12">
        <v>21.5</v>
      </c>
      <c r="I12">
        <v>23.4</v>
      </c>
      <c r="J12">
        <v>17.52</v>
      </c>
      <c r="K12">
        <v>20.7</v>
      </c>
      <c r="L12">
        <v>17.41</v>
      </c>
      <c r="M12">
        <v>14.16</v>
      </c>
      <c r="N12">
        <v>16.68</v>
      </c>
      <c r="O12">
        <f t="shared" si="0"/>
        <v>18.767142857142858</v>
      </c>
      <c r="P12">
        <f>VLOOKUP(B12,'aggregate-week6v1.csv'!B:O,14,FALSE)</f>
        <v>18.764285714285712</v>
      </c>
      <c r="Q12" s="1">
        <f t="shared" si="1"/>
        <v>1.522649409975152E-4</v>
      </c>
    </row>
    <row r="13" spans="1:17">
      <c r="A13">
        <v>11</v>
      </c>
      <c r="B13" t="s">
        <v>43</v>
      </c>
      <c r="C13" t="s">
        <v>14</v>
      </c>
      <c r="D13">
        <v>7600</v>
      </c>
      <c r="E13" t="s">
        <v>44</v>
      </c>
      <c r="F13">
        <v>20.3</v>
      </c>
      <c r="G13" t="s">
        <v>45</v>
      </c>
      <c r="H13">
        <v>23</v>
      </c>
      <c r="I13">
        <v>19.7</v>
      </c>
      <c r="J13">
        <v>17.73</v>
      </c>
      <c r="K13">
        <v>17.899999999999999</v>
      </c>
      <c r="L13">
        <v>18.34</v>
      </c>
      <c r="M13">
        <v>14.17</v>
      </c>
      <c r="N13">
        <v>16.795000000000002</v>
      </c>
      <c r="O13">
        <f t="shared" si="0"/>
        <v>18.23357142857143</v>
      </c>
      <c r="P13">
        <f>VLOOKUP(B13,'aggregate-week6v1.csv'!B:O,14,FALSE)</f>
        <v>18.235000000000003</v>
      </c>
      <c r="Q13" s="1">
        <f t="shared" si="1"/>
        <v>-7.8342277410103911E-5</v>
      </c>
    </row>
    <row r="14" spans="1:17">
      <c r="A14">
        <v>12</v>
      </c>
      <c r="B14" t="s">
        <v>46</v>
      </c>
      <c r="C14" t="s">
        <v>23</v>
      </c>
      <c r="D14">
        <v>7600</v>
      </c>
      <c r="E14" t="s">
        <v>24</v>
      </c>
      <c r="F14">
        <v>16.873000000000001</v>
      </c>
      <c r="G14" t="s">
        <v>47</v>
      </c>
      <c r="H14">
        <v>20.2</v>
      </c>
      <c r="I14">
        <v>19.2</v>
      </c>
      <c r="J14">
        <v>19.86</v>
      </c>
      <c r="K14">
        <v>20.2</v>
      </c>
      <c r="L14">
        <v>22.446000000000002</v>
      </c>
      <c r="M14">
        <v>17.056000000000001</v>
      </c>
      <c r="N14">
        <v>23.242999999999999</v>
      </c>
      <c r="O14">
        <f t="shared" si="0"/>
        <v>20.314999999999998</v>
      </c>
      <c r="P14">
        <f>VLOOKUP(B14,'aggregate-week6v1.csv'!B:O,14,FALSE)</f>
        <v>20.31642857142857</v>
      </c>
      <c r="Q14" s="1">
        <f t="shared" si="1"/>
        <v>-7.0316070738041248E-5</v>
      </c>
    </row>
    <row r="15" spans="1:17">
      <c r="A15">
        <v>13</v>
      </c>
      <c r="B15" t="s">
        <v>48</v>
      </c>
      <c r="C15" t="s">
        <v>14</v>
      </c>
      <c r="D15">
        <v>7600</v>
      </c>
      <c r="E15" t="s">
        <v>33</v>
      </c>
      <c r="F15">
        <v>21.28</v>
      </c>
      <c r="G15" t="s">
        <v>49</v>
      </c>
      <c r="H15">
        <v>20</v>
      </c>
      <c r="I15">
        <v>21.4</v>
      </c>
      <c r="J15">
        <v>15.33</v>
      </c>
      <c r="K15">
        <v>19.7</v>
      </c>
      <c r="L15">
        <v>16.14</v>
      </c>
      <c r="M15">
        <v>13.92</v>
      </c>
      <c r="N15">
        <v>16.622</v>
      </c>
      <c r="O15">
        <f t="shared" si="0"/>
        <v>17.587428571428571</v>
      </c>
      <c r="P15">
        <f>VLOOKUP(B15,'aggregate-week6v1.csv'!B:O,14,FALSE)</f>
        <v>17.584571428571429</v>
      </c>
      <c r="Q15" s="1">
        <f t="shared" si="1"/>
        <v>1.6248009618813342E-4</v>
      </c>
    </row>
    <row r="16" spans="1:17">
      <c r="A16">
        <v>14</v>
      </c>
      <c r="B16" t="s">
        <v>50</v>
      </c>
      <c r="C16" t="s">
        <v>14</v>
      </c>
      <c r="D16">
        <v>7500</v>
      </c>
      <c r="E16" t="s">
        <v>27</v>
      </c>
      <c r="F16">
        <v>18.16</v>
      </c>
      <c r="G16" t="s">
        <v>28</v>
      </c>
      <c r="H16">
        <v>19.5</v>
      </c>
      <c r="I16">
        <v>22.9</v>
      </c>
      <c r="J16">
        <v>16.29</v>
      </c>
      <c r="K16">
        <v>20.6</v>
      </c>
      <c r="L16">
        <v>17.78</v>
      </c>
      <c r="M16">
        <v>12.81</v>
      </c>
      <c r="N16">
        <v>16.053999999999998</v>
      </c>
      <c r="O16">
        <f t="shared" si="0"/>
        <v>17.990571428571428</v>
      </c>
      <c r="P16">
        <f>VLOOKUP(B16,'aggregate-week6v1.csv'!B:O,14,FALSE)</f>
        <v>17.990571428571428</v>
      </c>
      <c r="Q16" s="1">
        <f t="shared" si="1"/>
        <v>0</v>
      </c>
    </row>
    <row r="17" spans="1:17">
      <c r="A17">
        <v>15</v>
      </c>
      <c r="B17" t="s">
        <v>51</v>
      </c>
      <c r="C17" t="s">
        <v>14</v>
      </c>
      <c r="D17">
        <v>7300</v>
      </c>
      <c r="E17" t="s">
        <v>52</v>
      </c>
      <c r="F17">
        <v>13.84</v>
      </c>
      <c r="G17" t="s">
        <v>53</v>
      </c>
      <c r="H17">
        <v>20</v>
      </c>
      <c r="I17">
        <v>15.2</v>
      </c>
      <c r="J17">
        <v>17.62</v>
      </c>
      <c r="K17">
        <v>12.6</v>
      </c>
      <c r="L17">
        <v>17.309999999999999</v>
      </c>
      <c r="M17">
        <v>15.92</v>
      </c>
      <c r="N17">
        <v>16.785</v>
      </c>
      <c r="O17">
        <f t="shared" si="0"/>
        <v>16.490714285714287</v>
      </c>
      <c r="P17">
        <f>VLOOKUP(B17,'aggregate-week6v1.csv'!B:O,14,FALSE)</f>
        <v>16.206428571428571</v>
      </c>
      <c r="Q17" s="1">
        <f t="shared" si="1"/>
        <v>1.7541539953281449E-2</v>
      </c>
    </row>
    <row r="18" spans="1:17">
      <c r="A18">
        <v>16</v>
      </c>
      <c r="B18" t="s">
        <v>54</v>
      </c>
      <c r="C18" t="s">
        <v>14</v>
      </c>
      <c r="D18">
        <v>7300</v>
      </c>
      <c r="E18" t="s">
        <v>33</v>
      </c>
      <c r="F18">
        <v>17.48</v>
      </c>
      <c r="G18" t="s">
        <v>34</v>
      </c>
      <c r="H18">
        <v>18.5</v>
      </c>
      <c r="I18">
        <v>21</v>
      </c>
      <c r="J18">
        <v>18.14</v>
      </c>
      <c r="K18">
        <v>18.8</v>
      </c>
      <c r="L18">
        <v>17.940000000000001</v>
      </c>
      <c r="M18">
        <v>15.03</v>
      </c>
      <c r="N18">
        <v>19.344000000000001</v>
      </c>
      <c r="O18">
        <f t="shared" si="0"/>
        <v>18.393428571428569</v>
      </c>
      <c r="P18">
        <f>VLOOKUP(B18,'aggregate-week6v1.csv'!B:O,14,FALSE)</f>
        <v>18.323428571428572</v>
      </c>
      <c r="Q18" s="1">
        <f t="shared" si="1"/>
        <v>3.8202457431546488E-3</v>
      </c>
    </row>
    <row r="19" spans="1:17">
      <c r="A19">
        <v>17</v>
      </c>
      <c r="B19" t="s">
        <v>55</v>
      </c>
      <c r="C19" t="s">
        <v>14</v>
      </c>
      <c r="D19">
        <v>7100</v>
      </c>
      <c r="E19" t="s">
        <v>56</v>
      </c>
      <c r="F19">
        <v>24</v>
      </c>
      <c r="G19" t="s">
        <v>57</v>
      </c>
      <c r="H19">
        <v>22</v>
      </c>
      <c r="I19">
        <v>20.6</v>
      </c>
      <c r="J19">
        <v>21.46</v>
      </c>
      <c r="K19">
        <v>19.3</v>
      </c>
      <c r="L19">
        <v>15.79</v>
      </c>
      <c r="M19">
        <v>13.59</v>
      </c>
      <c r="N19">
        <v>15.478999999999999</v>
      </c>
      <c r="O19">
        <f t="shared" si="0"/>
        <v>18.317</v>
      </c>
      <c r="P19">
        <f>VLOOKUP(B19,'aggregate-week6v1.csv'!B:O,14,FALSE)</f>
        <v>18.318428571428569</v>
      </c>
      <c r="Q19" s="1">
        <f t="shared" si="1"/>
        <v>-7.7985479103648281E-5</v>
      </c>
    </row>
    <row r="20" spans="1:17">
      <c r="A20">
        <v>18</v>
      </c>
      <c r="B20" t="s">
        <v>58</v>
      </c>
      <c r="C20" t="s">
        <v>18</v>
      </c>
      <c r="D20">
        <v>7100</v>
      </c>
      <c r="E20" t="s">
        <v>52</v>
      </c>
      <c r="F20">
        <v>18.579999999999998</v>
      </c>
      <c r="G20" t="s">
        <v>59</v>
      </c>
      <c r="H20">
        <v>20.5</v>
      </c>
      <c r="I20">
        <v>23.3</v>
      </c>
      <c r="J20">
        <v>17.62</v>
      </c>
      <c r="K20">
        <v>23.7</v>
      </c>
      <c r="L20">
        <v>21.76</v>
      </c>
      <c r="M20">
        <v>21.37</v>
      </c>
      <c r="N20">
        <v>18.536000000000001</v>
      </c>
      <c r="O20">
        <f t="shared" si="0"/>
        <v>20.969428571428573</v>
      </c>
      <c r="P20">
        <f>VLOOKUP(B20,'aggregate-week6v1.csv'!B:O,14,FALSE)</f>
        <v>20.970857142857142</v>
      </c>
      <c r="Q20" s="1">
        <f t="shared" si="1"/>
        <v>-6.8121747186511428E-5</v>
      </c>
    </row>
    <row r="21" spans="1:17">
      <c r="A21">
        <v>19</v>
      </c>
      <c r="B21" t="s">
        <v>60</v>
      </c>
      <c r="C21" t="s">
        <v>14</v>
      </c>
      <c r="D21">
        <v>7000</v>
      </c>
      <c r="E21" t="s">
        <v>19</v>
      </c>
      <c r="F21">
        <v>25</v>
      </c>
      <c r="G21" t="s">
        <v>61</v>
      </c>
      <c r="H21">
        <v>23</v>
      </c>
      <c r="I21">
        <v>19.399999999999999</v>
      </c>
      <c r="J21">
        <v>18.12</v>
      </c>
      <c r="K21">
        <v>18.7</v>
      </c>
      <c r="L21">
        <v>17.34</v>
      </c>
      <c r="M21">
        <v>17.52</v>
      </c>
      <c r="N21">
        <v>15.954000000000001</v>
      </c>
      <c r="O21">
        <f t="shared" si="0"/>
        <v>18.576285714285714</v>
      </c>
      <c r="P21">
        <f>VLOOKUP(B21,'aggregate-week6v1.csv'!B:O,14,FALSE)</f>
        <v>18.594857142857141</v>
      </c>
      <c r="Q21" s="1">
        <f t="shared" si="1"/>
        <v>-9.987400510125255E-4</v>
      </c>
    </row>
    <row r="22" spans="1:17">
      <c r="A22">
        <v>20</v>
      </c>
      <c r="B22" t="s">
        <v>62</v>
      </c>
      <c r="C22" t="s">
        <v>18</v>
      </c>
      <c r="D22">
        <v>7000</v>
      </c>
      <c r="E22" t="s">
        <v>36</v>
      </c>
      <c r="F22">
        <v>13.15</v>
      </c>
      <c r="G22" t="s">
        <v>37</v>
      </c>
      <c r="H22">
        <v>20</v>
      </c>
      <c r="I22">
        <v>15.8</v>
      </c>
      <c r="J22">
        <v>18.149999999999999</v>
      </c>
      <c r="K22">
        <v>16</v>
      </c>
      <c r="L22">
        <v>19.73</v>
      </c>
      <c r="M22">
        <v>16.73</v>
      </c>
      <c r="N22">
        <v>18.839200000000002</v>
      </c>
      <c r="O22">
        <f t="shared" si="0"/>
        <v>17.892742857142856</v>
      </c>
      <c r="P22">
        <f>VLOOKUP(B22,'aggregate-week6v1.csv'!B:O,14,FALSE)</f>
        <v>17.749885714285714</v>
      </c>
      <c r="Q22" s="1">
        <f t="shared" si="1"/>
        <v>8.0483415587384588E-3</v>
      </c>
    </row>
    <row r="23" spans="1:17">
      <c r="A23">
        <v>21</v>
      </c>
      <c r="B23" t="s">
        <v>63</v>
      </c>
      <c r="C23" t="s">
        <v>23</v>
      </c>
      <c r="D23">
        <v>6900</v>
      </c>
      <c r="E23" t="s">
        <v>19</v>
      </c>
      <c r="F23">
        <v>20.792999999999999</v>
      </c>
      <c r="G23" t="s">
        <v>20</v>
      </c>
      <c r="O23">
        <f t="shared" si="0"/>
        <v>0</v>
      </c>
      <c r="P23">
        <f>VLOOKUP(B23,'aggregate-week6v1.csv'!B:O,14,FALSE)</f>
        <v>0</v>
      </c>
      <c r="Q23" s="1">
        <f t="shared" si="1"/>
        <v>0</v>
      </c>
    </row>
    <row r="24" spans="1:17">
      <c r="A24">
        <v>22</v>
      </c>
      <c r="B24" t="s">
        <v>64</v>
      </c>
      <c r="C24" t="s">
        <v>18</v>
      </c>
      <c r="D24">
        <v>6900</v>
      </c>
      <c r="E24" t="s">
        <v>65</v>
      </c>
      <c r="F24">
        <v>9.9670000000000005</v>
      </c>
      <c r="G24" t="s">
        <v>66</v>
      </c>
      <c r="H24">
        <v>17</v>
      </c>
      <c r="I24">
        <v>15.2</v>
      </c>
      <c r="J24">
        <v>16.170000000000002</v>
      </c>
      <c r="K24">
        <v>15.9</v>
      </c>
      <c r="L24">
        <v>15.67</v>
      </c>
      <c r="M24">
        <v>14.7</v>
      </c>
      <c r="N24">
        <v>7.97</v>
      </c>
      <c r="O24">
        <f t="shared" si="0"/>
        <v>14.658571428571431</v>
      </c>
      <c r="P24">
        <f>VLOOKUP(B24,'aggregate-week6v1.csv'!B:O,14,FALSE)</f>
        <v>14.661428571428573</v>
      </c>
      <c r="Q24" s="1">
        <f t="shared" si="1"/>
        <v>-1.9487479294544308E-4</v>
      </c>
    </row>
    <row r="25" spans="1:17">
      <c r="A25">
        <v>23</v>
      </c>
      <c r="B25" t="s">
        <v>67</v>
      </c>
      <c r="C25" t="s">
        <v>23</v>
      </c>
      <c r="D25">
        <v>6800</v>
      </c>
      <c r="E25" t="s">
        <v>15</v>
      </c>
      <c r="F25">
        <v>20.135999999999999</v>
      </c>
      <c r="G25" t="s">
        <v>16</v>
      </c>
      <c r="H25">
        <v>18.3</v>
      </c>
      <c r="I25">
        <v>17.5</v>
      </c>
      <c r="J25">
        <v>15.83</v>
      </c>
      <c r="K25">
        <v>18.5</v>
      </c>
      <c r="L25">
        <v>20.256</v>
      </c>
      <c r="M25">
        <v>22.95</v>
      </c>
      <c r="N25">
        <v>17.4116</v>
      </c>
      <c r="O25">
        <f t="shared" si="0"/>
        <v>18.678228571428573</v>
      </c>
      <c r="P25">
        <f>VLOOKUP(B25,'aggregate-week6v1.csv'!B:O,14,FALSE)</f>
        <v>18.672514285714289</v>
      </c>
      <c r="Q25" s="1">
        <f t="shared" si="1"/>
        <v>3.060265814687213E-4</v>
      </c>
    </row>
    <row r="26" spans="1:17">
      <c r="A26">
        <v>24</v>
      </c>
      <c r="B26" t="s">
        <v>68</v>
      </c>
      <c r="C26" t="s">
        <v>23</v>
      </c>
      <c r="D26">
        <v>6700</v>
      </c>
      <c r="E26" t="s">
        <v>65</v>
      </c>
      <c r="F26">
        <v>22.965</v>
      </c>
      <c r="G26" t="s">
        <v>69</v>
      </c>
      <c r="H26">
        <v>20.8</v>
      </c>
      <c r="I26">
        <v>13.9</v>
      </c>
      <c r="J26">
        <v>16.420000000000002</v>
      </c>
      <c r="K26">
        <v>14.9</v>
      </c>
      <c r="L26">
        <v>16.582000000000001</v>
      </c>
      <c r="M26">
        <v>16.538</v>
      </c>
      <c r="N26">
        <v>17.958400000000001</v>
      </c>
      <c r="O26">
        <f t="shared" si="0"/>
        <v>16.728342857142856</v>
      </c>
      <c r="P26">
        <f>VLOOKUP(B26,'aggregate-week6v1.csv'!B:O,14,FALSE)</f>
        <v>16.724057142857141</v>
      </c>
      <c r="Q26" s="1">
        <f t="shared" si="1"/>
        <v>2.5626044261306546E-4</v>
      </c>
    </row>
    <row r="27" spans="1:17">
      <c r="A27">
        <v>25</v>
      </c>
      <c r="B27" t="s">
        <v>70</v>
      </c>
      <c r="C27" t="s">
        <v>23</v>
      </c>
      <c r="D27">
        <v>6600</v>
      </c>
      <c r="E27" t="s">
        <v>27</v>
      </c>
      <c r="F27">
        <v>13.792</v>
      </c>
      <c r="G27" t="s">
        <v>28</v>
      </c>
      <c r="H27">
        <v>18</v>
      </c>
      <c r="I27">
        <v>15.9</v>
      </c>
      <c r="J27">
        <v>16.64</v>
      </c>
      <c r="K27">
        <v>17.899999999999999</v>
      </c>
      <c r="L27">
        <v>17.564</v>
      </c>
      <c r="M27">
        <v>15.496</v>
      </c>
      <c r="N27">
        <v>18.152999999999999</v>
      </c>
      <c r="O27">
        <f t="shared" si="0"/>
        <v>17.093285714285713</v>
      </c>
      <c r="P27">
        <f>VLOOKUP(B27,'aggregate-week6v1.csv'!B:O,14,FALSE)</f>
        <v>17.093285714285713</v>
      </c>
      <c r="Q27" s="1">
        <f t="shared" si="1"/>
        <v>0</v>
      </c>
    </row>
    <row r="28" spans="1:17">
      <c r="A28">
        <v>26</v>
      </c>
      <c r="B28" t="s">
        <v>71</v>
      </c>
      <c r="C28" t="s">
        <v>23</v>
      </c>
      <c r="D28">
        <v>6600</v>
      </c>
      <c r="E28" t="s">
        <v>19</v>
      </c>
      <c r="F28">
        <v>22.347999999999999</v>
      </c>
      <c r="G28" t="s">
        <v>61</v>
      </c>
      <c r="H28">
        <v>19.2</v>
      </c>
      <c r="I28">
        <v>22.58</v>
      </c>
      <c r="J28">
        <v>22.5</v>
      </c>
      <c r="K28">
        <v>23.58</v>
      </c>
      <c r="L28">
        <v>17.670000000000002</v>
      </c>
      <c r="M28">
        <v>22.32</v>
      </c>
      <c r="N28">
        <v>20.4816</v>
      </c>
      <c r="O28">
        <f t="shared" si="0"/>
        <v>21.19022857142857</v>
      </c>
      <c r="P28">
        <f>VLOOKUP(B28,'aggregate-week6v1.csv'!B:O,14,FALSE)</f>
        <v>21.167371428571432</v>
      </c>
      <c r="Q28" s="1">
        <f t="shared" si="1"/>
        <v>1.0798290630591456E-3</v>
      </c>
    </row>
    <row r="29" spans="1:17">
      <c r="A29">
        <v>27</v>
      </c>
      <c r="B29" t="s">
        <v>72</v>
      </c>
      <c r="C29" t="s">
        <v>14</v>
      </c>
      <c r="D29">
        <v>6500</v>
      </c>
      <c r="E29" t="s">
        <v>30</v>
      </c>
      <c r="F29">
        <v>19.22</v>
      </c>
      <c r="G29" t="s">
        <v>31</v>
      </c>
      <c r="H29">
        <v>20</v>
      </c>
      <c r="I29">
        <v>18.399999999999999</v>
      </c>
      <c r="J29">
        <v>15.58</v>
      </c>
      <c r="K29">
        <v>17.2</v>
      </c>
      <c r="L29">
        <v>16.72</v>
      </c>
      <c r="M29">
        <v>15.64</v>
      </c>
      <c r="N29">
        <v>14.840999999999999</v>
      </c>
      <c r="O29">
        <f t="shared" si="0"/>
        <v>16.911571428571428</v>
      </c>
      <c r="P29">
        <f>VLOOKUP(B29,'aggregate-week6v1.csv'!B:O,14,FALSE)</f>
        <v>16.913</v>
      </c>
      <c r="Q29" s="1">
        <f t="shared" si="1"/>
        <v>-8.4465880007877914E-5</v>
      </c>
    </row>
    <row r="30" spans="1:17">
      <c r="A30">
        <v>28</v>
      </c>
      <c r="B30" t="s">
        <v>73</v>
      </c>
      <c r="C30" t="s">
        <v>23</v>
      </c>
      <c r="D30">
        <v>6500</v>
      </c>
      <c r="E30" t="s">
        <v>65</v>
      </c>
      <c r="F30">
        <v>17.295999999999999</v>
      </c>
      <c r="G30" t="s">
        <v>66</v>
      </c>
      <c r="H30">
        <v>15.6</v>
      </c>
      <c r="I30">
        <v>19.399999999999999</v>
      </c>
      <c r="J30">
        <v>19.100000000000001</v>
      </c>
      <c r="K30">
        <v>20.399999999999999</v>
      </c>
      <c r="L30">
        <v>19.667999999999999</v>
      </c>
      <c r="M30">
        <v>17.186</v>
      </c>
      <c r="N30">
        <v>18.866800000000001</v>
      </c>
      <c r="O30">
        <f t="shared" si="0"/>
        <v>18.602971428571433</v>
      </c>
      <c r="P30">
        <f>VLOOKUP(B30,'aggregate-week6v1.csv'!B:O,14,FALSE)</f>
        <v>18.602971428571433</v>
      </c>
      <c r="Q30" s="1">
        <f t="shared" si="1"/>
        <v>0</v>
      </c>
    </row>
    <row r="31" spans="1:17">
      <c r="A31">
        <v>29</v>
      </c>
      <c r="B31" t="s">
        <v>74</v>
      </c>
      <c r="C31" t="s">
        <v>14</v>
      </c>
      <c r="D31">
        <v>6500</v>
      </c>
      <c r="E31" t="s">
        <v>24</v>
      </c>
      <c r="F31">
        <v>13.04</v>
      </c>
      <c r="G31" t="s">
        <v>47</v>
      </c>
      <c r="H31">
        <v>20.5</v>
      </c>
      <c r="I31">
        <v>19.3</v>
      </c>
      <c r="J31">
        <v>16.3</v>
      </c>
      <c r="K31">
        <v>21.4</v>
      </c>
      <c r="L31">
        <v>16.72</v>
      </c>
      <c r="M31">
        <v>12.32</v>
      </c>
      <c r="N31">
        <v>12.920999999999999</v>
      </c>
      <c r="O31">
        <f t="shared" si="0"/>
        <v>17.065857142857141</v>
      </c>
      <c r="P31">
        <f>VLOOKUP(B31,'aggregate-week6v1.csv'!B:O,14,FALSE)</f>
        <v>17.064428571428572</v>
      </c>
      <c r="Q31" s="1">
        <f t="shared" si="1"/>
        <v>8.3716335568473355E-5</v>
      </c>
    </row>
    <row r="32" spans="1:17">
      <c r="A32">
        <v>30</v>
      </c>
      <c r="B32" t="s">
        <v>75</v>
      </c>
      <c r="C32" t="s">
        <v>18</v>
      </c>
      <c r="D32">
        <v>6400</v>
      </c>
      <c r="E32" t="s">
        <v>76</v>
      </c>
      <c r="F32">
        <v>15.3</v>
      </c>
      <c r="G32" t="s">
        <v>77</v>
      </c>
      <c r="H32">
        <v>19</v>
      </c>
      <c r="I32">
        <v>17.600000000000001</v>
      </c>
      <c r="J32">
        <v>12.6</v>
      </c>
      <c r="K32">
        <v>18.600000000000001</v>
      </c>
      <c r="L32">
        <v>13.94</v>
      </c>
      <c r="M32">
        <v>18.41</v>
      </c>
      <c r="N32">
        <v>15.121</v>
      </c>
      <c r="O32">
        <f t="shared" si="0"/>
        <v>16.467285714285715</v>
      </c>
      <c r="P32">
        <f>VLOOKUP(B32,'aggregate-week6v1.csv'!B:O,14,FALSE)</f>
        <v>16.683</v>
      </c>
      <c r="Q32" s="1">
        <f t="shared" si="1"/>
        <v>-1.2930185561007224E-2</v>
      </c>
    </row>
    <row r="33" spans="1:17">
      <c r="A33">
        <v>31</v>
      </c>
      <c r="B33" t="s">
        <v>78</v>
      </c>
      <c r="C33" t="s">
        <v>14</v>
      </c>
      <c r="D33">
        <v>6400</v>
      </c>
      <c r="E33" t="s">
        <v>52</v>
      </c>
      <c r="F33">
        <v>12.8</v>
      </c>
      <c r="G33" t="s">
        <v>59</v>
      </c>
      <c r="H33">
        <v>10</v>
      </c>
      <c r="I33">
        <v>23</v>
      </c>
      <c r="J33">
        <v>13.9</v>
      </c>
      <c r="K33">
        <v>21.6</v>
      </c>
      <c r="L33">
        <v>15.35</v>
      </c>
      <c r="M33">
        <v>17.149999999999999</v>
      </c>
      <c r="N33">
        <v>15.365</v>
      </c>
      <c r="O33">
        <f t="shared" si="0"/>
        <v>16.623571428571427</v>
      </c>
      <c r="P33">
        <f>VLOOKUP(B33,'aggregate-week6v1.csv'!B:O,14,FALSE)</f>
        <v>16.616428571428568</v>
      </c>
      <c r="Q33" s="1">
        <f t="shared" si="1"/>
        <v>4.2986717104431804E-4</v>
      </c>
    </row>
    <row r="34" spans="1:17">
      <c r="A34">
        <v>32</v>
      </c>
      <c r="B34" t="s">
        <v>79</v>
      </c>
      <c r="C34" t="s">
        <v>23</v>
      </c>
      <c r="D34">
        <v>6300</v>
      </c>
      <c r="E34" t="s">
        <v>33</v>
      </c>
      <c r="F34">
        <v>21.344000000000001</v>
      </c>
      <c r="G34" t="s">
        <v>49</v>
      </c>
      <c r="H34">
        <v>23</v>
      </c>
      <c r="I34">
        <v>18.28</v>
      </c>
      <c r="J34">
        <v>14.47</v>
      </c>
      <c r="K34">
        <v>19.28</v>
      </c>
      <c r="L34">
        <v>18.873999999999999</v>
      </c>
      <c r="M34">
        <v>16.126000000000001</v>
      </c>
      <c r="N34">
        <v>21.888999999999999</v>
      </c>
      <c r="O34">
        <f t="shared" si="0"/>
        <v>18.845571428571429</v>
      </c>
      <c r="P34">
        <f>VLOOKUP(B34,'aggregate-week6v1.csv'!B:O,14,FALSE)</f>
        <v>18.845571428571429</v>
      </c>
      <c r="Q34" s="1">
        <f t="shared" si="1"/>
        <v>0</v>
      </c>
    </row>
    <row r="35" spans="1:17">
      <c r="A35">
        <v>33</v>
      </c>
      <c r="B35" t="s">
        <v>80</v>
      </c>
      <c r="C35" t="s">
        <v>18</v>
      </c>
      <c r="D35">
        <v>6300</v>
      </c>
      <c r="E35" t="s">
        <v>33</v>
      </c>
      <c r="F35">
        <v>9.06</v>
      </c>
      <c r="G35" t="s">
        <v>34</v>
      </c>
      <c r="H35">
        <v>16</v>
      </c>
      <c r="I35">
        <v>28.5</v>
      </c>
      <c r="J35">
        <v>15.76</v>
      </c>
      <c r="K35">
        <v>27.9</v>
      </c>
      <c r="L35">
        <v>16.54</v>
      </c>
      <c r="M35">
        <v>20.72</v>
      </c>
      <c r="N35">
        <v>16.111999999999998</v>
      </c>
      <c r="O35">
        <f t="shared" si="0"/>
        <v>20.218857142857139</v>
      </c>
      <c r="P35">
        <f>VLOOKUP(B35,'aggregate-week6v1.csv'!B:O,14,FALSE)</f>
        <v>20.218857142857139</v>
      </c>
      <c r="Q35" s="1">
        <f t="shared" si="1"/>
        <v>0</v>
      </c>
    </row>
    <row r="36" spans="1:17">
      <c r="A36">
        <v>34</v>
      </c>
      <c r="B36" t="s">
        <v>81</v>
      </c>
      <c r="C36" t="s">
        <v>14</v>
      </c>
      <c r="D36">
        <v>6200</v>
      </c>
      <c r="E36" t="s">
        <v>15</v>
      </c>
      <c r="F36">
        <v>14.3</v>
      </c>
      <c r="G36" t="s">
        <v>82</v>
      </c>
      <c r="H36">
        <v>18</v>
      </c>
      <c r="I36">
        <v>12.6</v>
      </c>
      <c r="J36">
        <v>13.41</v>
      </c>
      <c r="K36">
        <v>11.3</v>
      </c>
      <c r="L36">
        <v>15.84</v>
      </c>
      <c r="M36">
        <v>13.95</v>
      </c>
      <c r="N36">
        <v>15.598000000000001</v>
      </c>
      <c r="O36">
        <f t="shared" si="0"/>
        <v>14.385428571428573</v>
      </c>
      <c r="P36">
        <f>VLOOKUP(B36,'aggregate-week6v1.csv'!B:O,14,FALSE)</f>
        <v>14.382571428571429</v>
      </c>
      <c r="Q36" s="1">
        <f t="shared" si="1"/>
        <v>1.9865313176659072E-4</v>
      </c>
    </row>
    <row r="37" spans="1:17">
      <c r="A37">
        <v>35</v>
      </c>
      <c r="B37" t="s">
        <v>83</v>
      </c>
      <c r="C37" t="s">
        <v>14</v>
      </c>
      <c r="D37">
        <v>6200</v>
      </c>
      <c r="E37" t="s">
        <v>84</v>
      </c>
      <c r="F37">
        <v>17.7</v>
      </c>
      <c r="G37" t="s">
        <v>85</v>
      </c>
      <c r="H37">
        <v>20.5</v>
      </c>
      <c r="I37">
        <v>17.399999999999999</v>
      </c>
      <c r="J37">
        <v>13.54</v>
      </c>
      <c r="K37">
        <v>16.8</v>
      </c>
      <c r="L37">
        <v>14.72</v>
      </c>
      <c r="M37">
        <v>14.18</v>
      </c>
      <c r="N37">
        <v>14.8</v>
      </c>
      <c r="O37">
        <f t="shared" si="0"/>
        <v>15.991428571428569</v>
      </c>
      <c r="P37">
        <f>VLOOKUP(B37,'aggregate-week6v1.csv'!B:O,14,FALSE)</f>
        <v>15.975714285714286</v>
      </c>
      <c r="Q37" s="1">
        <f t="shared" si="1"/>
        <v>9.8363587588279344E-4</v>
      </c>
    </row>
    <row r="38" spans="1:17">
      <c r="A38">
        <v>36</v>
      </c>
      <c r="B38" t="s">
        <v>86</v>
      </c>
      <c r="C38" t="s">
        <v>14</v>
      </c>
      <c r="D38">
        <v>6100</v>
      </c>
      <c r="E38" t="s">
        <v>76</v>
      </c>
      <c r="F38">
        <v>21.074999999999999</v>
      </c>
      <c r="G38" t="s">
        <v>77</v>
      </c>
      <c r="I38">
        <v>15.8</v>
      </c>
      <c r="K38">
        <v>14.9</v>
      </c>
      <c r="M38">
        <v>14.37</v>
      </c>
      <c r="O38">
        <f t="shared" si="0"/>
        <v>15.023333333333333</v>
      </c>
      <c r="P38">
        <f>VLOOKUP(B38,'aggregate-week6v1.csv'!B:O,14,FALSE)</f>
        <v>16.142499999999998</v>
      </c>
      <c r="Q38" s="1">
        <f t="shared" si="1"/>
        <v>-6.9330442413917615E-2</v>
      </c>
    </row>
    <row r="39" spans="1:17">
      <c r="A39">
        <v>37</v>
      </c>
      <c r="B39" t="s">
        <v>87</v>
      </c>
      <c r="C39" t="s">
        <v>18</v>
      </c>
      <c r="D39">
        <v>6000</v>
      </c>
      <c r="E39" t="s">
        <v>15</v>
      </c>
      <c r="F39">
        <v>15.074999999999999</v>
      </c>
      <c r="G39" t="s">
        <v>82</v>
      </c>
      <c r="H39">
        <v>18</v>
      </c>
      <c r="I39">
        <v>15.3</v>
      </c>
      <c r="J39">
        <v>15.79</v>
      </c>
      <c r="K39">
        <v>15.9</v>
      </c>
      <c r="L39">
        <v>16.399999999999999</v>
      </c>
      <c r="M39">
        <v>10.69</v>
      </c>
      <c r="N39">
        <v>15.798999999999999</v>
      </c>
      <c r="O39">
        <f t="shared" si="0"/>
        <v>15.411285714285713</v>
      </c>
      <c r="P39">
        <f>VLOOKUP(B39,'aggregate-week6v1.csv'!B:O,14,FALSE)</f>
        <v>15.412714285714287</v>
      </c>
      <c r="Q39" s="1">
        <f t="shared" si="1"/>
        <v>-9.2687855110518136E-5</v>
      </c>
    </row>
    <row r="40" spans="1:17">
      <c r="A40">
        <v>38</v>
      </c>
      <c r="B40" t="s">
        <v>88</v>
      </c>
      <c r="C40" t="s">
        <v>23</v>
      </c>
      <c r="D40">
        <v>6000</v>
      </c>
      <c r="E40" t="s">
        <v>15</v>
      </c>
      <c r="F40">
        <v>16.928000000000001</v>
      </c>
      <c r="G40" t="s">
        <v>82</v>
      </c>
      <c r="H40">
        <v>18.2</v>
      </c>
      <c r="I40">
        <v>17.34</v>
      </c>
      <c r="J40">
        <v>18.079999999999998</v>
      </c>
      <c r="K40">
        <v>18.34</v>
      </c>
      <c r="L40">
        <v>17.21</v>
      </c>
      <c r="M40">
        <v>18.155999999999999</v>
      </c>
      <c r="N40">
        <v>19.821000000000002</v>
      </c>
      <c r="O40">
        <f t="shared" si="0"/>
        <v>18.163857142857143</v>
      </c>
      <c r="P40">
        <f>VLOOKUP(B40,'aggregate-week6v1.csv'!B:O,14,FALSE)</f>
        <v>18.106714285714286</v>
      </c>
      <c r="Q40" s="1">
        <f t="shared" si="1"/>
        <v>3.155893236131746E-3</v>
      </c>
    </row>
    <row r="41" spans="1:17">
      <c r="A41">
        <v>39</v>
      </c>
      <c r="B41" t="s">
        <v>89</v>
      </c>
      <c r="C41" t="s">
        <v>23</v>
      </c>
      <c r="D41">
        <v>5900</v>
      </c>
      <c r="E41" t="s">
        <v>76</v>
      </c>
      <c r="F41">
        <v>17.376000000000001</v>
      </c>
      <c r="G41" t="s">
        <v>77</v>
      </c>
      <c r="H41">
        <v>13.3</v>
      </c>
      <c r="I41">
        <v>18.059999999999999</v>
      </c>
      <c r="J41">
        <v>16.22</v>
      </c>
      <c r="K41">
        <v>19.059999999999999</v>
      </c>
      <c r="L41">
        <v>17.364000000000001</v>
      </c>
      <c r="M41">
        <v>17.166</v>
      </c>
      <c r="N41">
        <v>17.207799999999999</v>
      </c>
      <c r="O41">
        <f t="shared" si="0"/>
        <v>16.911114285714287</v>
      </c>
      <c r="P41">
        <f>VLOOKUP(B41,'aggregate-week6v1.csv'!B:O,14,FALSE)</f>
        <v>16.968257142857141</v>
      </c>
      <c r="Q41" s="1">
        <f t="shared" si="1"/>
        <v>-3.3676326720983862E-3</v>
      </c>
    </row>
    <row r="42" spans="1:17">
      <c r="A42">
        <v>40</v>
      </c>
      <c r="B42" t="s">
        <v>90</v>
      </c>
      <c r="C42" t="s">
        <v>14</v>
      </c>
      <c r="D42">
        <v>5900</v>
      </c>
      <c r="E42" t="s">
        <v>36</v>
      </c>
      <c r="F42">
        <v>17.84</v>
      </c>
      <c r="G42" t="s">
        <v>91</v>
      </c>
      <c r="H42">
        <v>20</v>
      </c>
      <c r="I42">
        <v>18</v>
      </c>
      <c r="J42">
        <v>13.32</v>
      </c>
      <c r="K42">
        <v>17</v>
      </c>
      <c r="L42">
        <v>16.48</v>
      </c>
      <c r="M42">
        <v>12.46</v>
      </c>
      <c r="N42">
        <v>12.19</v>
      </c>
      <c r="O42">
        <f t="shared" si="0"/>
        <v>15.635714285714284</v>
      </c>
      <c r="P42">
        <f>VLOOKUP(B42,'aggregate-week6v1.csv'!B:O,14,FALSE)</f>
        <v>15.634285714285713</v>
      </c>
      <c r="Q42" s="1">
        <f t="shared" si="1"/>
        <v>9.137426900585055E-5</v>
      </c>
    </row>
    <row r="43" spans="1:17">
      <c r="A43">
        <v>41</v>
      </c>
      <c r="B43" t="s">
        <v>92</v>
      </c>
      <c r="C43" t="s">
        <v>14</v>
      </c>
      <c r="D43">
        <v>5800</v>
      </c>
      <c r="E43" t="s">
        <v>33</v>
      </c>
      <c r="F43">
        <v>18.28</v>
      </c>
      <c r="G43" t="s">
        <v>34</v>
      </c>
      <c r="H43">
        <v>18</v>
      </c>
      <c r="I43">
        <v>18.600000000000001</v>
      </c>
      <c r="J43">
        <v>14.79</v>
      </c>
      <c r="K43">
        <v>17.3</v>
      </c>
      <c r="L43">
        <v>12.63</v>
      </c>
      <c r="M43">
        <v>13.85</v>
      </c>
      <c r="N43">
        <v>14.554</v>
      </c>
      <c r="O43">
        <f t="shared" si="0"/>
        <v>15.674857142857141</v>
      </c>
      <c r="P43">
        <f>VLOOKUP(B43,'aggregate-week6v1.csv'!B:O,14,FALSE)</f>
        <v>15.674857142857141</v>
      </c>
      <c r="Q43" s="1">
        <f t="shared" si="1"/>
        <v>0</v>
      </c>
    </row>
    <row r="44" spans="1:17">
      <c r="A44">
        <v>42</v>
      </c>
      <c r="B44" t="s">
        <v>93</v>
      </c>
      <c r="C44" t="s">
        <v>18</v>
      </c>
      <c r="D44">
        <v>5800</v>
      </c>
      <c r="E44" t="s">
        <v>24</v>
      </c>
      <c r="F44">
        <v>20.45</v>
      </c>
      <c r="G44" t="s">
        <v>25</v>
      </c>
      <c r="H44">
        <v>21.5</v>
      </c>
      <c r="I44">
        <v>19.7</v>
      </c>
      <c r="J44">
        <v>16.36</v>
      </c>
      <c r="K44">
        <v>22.2</v>
      </c>
      <c r="L44">
        <v>15.05</v>
      </c>
      <c r="M44">
        <v>12.87</v>
      </c>
      <c r="N44">
        <v>14.707000000000001</v>
      </c>
      <c r="O44">
        <f t="shared" si="0"/>
        <v>17.483857142857143</v>
      </c>
      <c r="P44">
        <f>VLOOKUP(B44,'aggregate-week6v1.csv'!B:O,14,FALSE)</f>
        <v>17.482428571428574</v>
      </c>
      <c r="Q44" s="1">
        <f t="shared" si="1"/>
        <v>8.1714701291701886E-5</v>
      </c>
    </row>
    <row r="45" spans="1:17">
      <c r="A45">
        <v>43</v>
      </c>
      <c r="B45" t="s">
        <v>94</v>
      </c>
      <c r="C45" t="s">
        <v>23</v>
      </c>
      <c r="D45">
        <v>5800</v>
      </c>
      <c r="E45" t="s">
        <v>84</v>
      </c>
      <c r="F45">
        <v>19.5</v>
      </c>
      <c r="G45" t="s">
        <v>95</v>
      </c>
      <c r="H45">
        <v>19.3</v>
      </c>
      <c r="I45">
        <v>18.72</v>
      </c>
      <c r="J45">
        <v>16.54</v>
      </c>
      <c r="K45">
        <v>19.72</v>
      </c>
      <c r="L45">
        <v>16.254000000000001</v>
      </c>
      <c r="M45">
        <v>17.643999999999998</v>
      </c>
      <c r="N45">
        <v>15.292400000000001</v>
      </c>
      <c r="O45">
        <f t="shared" si="0"/>
        <v>17.638628571428573</v>
      </c>
      <c r="P45">
        <f>VLOOKUP(B45,'aggregate-week6v1.csv'!B:O,14,FALSE)</f>
        <v>17.577199999999998</v>
      </c>
      <c r="Q45" s="1">
        <f t="shared" si="1"/>
        <v>3.4947870780657198E-3</v>
      </c>
    </row>
    <row r="46" spans="1:17">
      <c r="A46">
        <v>44</v>
      </c>
      <c r="B46" t="s">
        <v>96</v>
      </c>
      <c r="C46" t="s">
        <v>14</v>
      </c>
      <c r="D46">
        <v>5700</v>
      </c>
      <c r="E46" t="s">
        <v>56</v>
      </c>
      <c r="F46">
        <v>0</v>
      </c>
      <c r="G46" t="s">
        <v>97</v>
      </c>
      <c r="H46">
        <v>5</v>
      </c>
      <c r="I46">
        <v>14.7</v>
      </c>
      <c r="J46">
        <v>5.36</v>
      </c>
      <c r="K46">
        <v>13.4</v>
      </c>
      <c r="N46">
        <v>13.087999999999999</v>
      </c>
      <c r="O46">
        <f t="shared" si="0"/>
        <v>10.3096</v>
      </c>
      <c r="P46">
        <f>VLOOKUP(B46,'aggregate-week6v1.csv'!B:O,14,FALSE)</f>
        <v>10.307599999999999</v>
      </c>
      <c r="Q46" s="1">
        <f t="shared" si="1"/>
        <v>1.9403158834263579E-4</v>
      </c>
    </row>
    <row r="47" spans="1:17">
      <c r="A47">
        <v>45</v>
      </c>
      <c r="B47" t="s">
        <v>98</v>
      </c>
      <c r="C47" t="s">
        <v>23</v>
      </c>
      <c r="D47">
        <v>5700</v>
      </c>
      <c r="E47" t="s">
        <v>44</v>
      </c>
      <c r="F47">
        <v>25.643999999999998</v>
      </c>
      <c r="G47" t="s">
        <v>45</v>
      </c>
      <c r="H47">
        <v>18.8</v>
      </c>
      <c r="I47">
        <v>17.2</v>
      </c>
      <c r="J47">
        <v>16.739999999999998</v>
      </c>
      <c r="K47">
        <v>18.2</v>
      </c>
      <c r="L47">
        <v>17.27</v>
      </c>
      <c r="M47">
        <v>14.5</v>
      </c>
      <c r="N47">
        <v>19.183399999999999</v>
      </c>
      <c r="O47">
        <f t="shared" si="0"/>
        <v>17.413342857142855</v>
      </c>
      <c r="P47">
        <f>VLOOKUP(B47,'aggregate-week6v1.csv'!B:O,14,FALSE)</f>
        <v>17.470485714285712</v>
      </c>
      <c r="Q47" s="1">
        <f t="shared" si="1"/>
        <v>-3.2708224646628148E-3</v>
      </c>
    </row>
    <row r="48" spans="1:17">
      <c r="A48">
        <v>46</v>
      </c>
      <c r="B48" t="s">
        <v>99</v>
      </c>
      <c r="C48" t="s">
        <v>23</v>
      </c>
      <c r="D48">
        <v>5700</v>
      </c>
      <c r="E48" t="s">
        <v>84</v>
      </c>
      <c r="F48">
        <v>18.225000000000001</v>
      </c>
      <c r="G48" t="s">
        <v>85</v>
      </c>
      <c r="H48">
        <v>18.2</v>
      </c>
      <c r="I48">
        <v>18.62</v>
      </c>
      <c r="J48">
        <v>17.12</v>
      </c>
      <c r="K48">
        <v>19.62</v>
      </c>
      <c r="L48">
        <v>17.712</v>
      </c>
      <c r="M48">
        <v>18.504000000000001</v>
      </c>
      <c r="N48">
        <v>16.009599999999999</v>
      </c>
      <c r="O48">
        <f t="shared" si="0"/>
        <v>17.969371428571431</v>
      </c>
      <c r="P48">
        <f>VLOOKUP(B48,'aggregate-week6v1.csv'!B:O,14,FALSE)</f>
        <v>17.965085714285717</v>
      </c>
      <c r="Q48" s="1">
        <f t="shared" si="1"/>
        <v>2.3855796481431213E-4</v>
      </c>
    </row>
    <row r="49" spans="1:17">
      <c r="A49">
        <v>47</v>
      </c>
      <c r="B49" t="s">
        <v>100</v>
      </c>
      <c r="C49" t="s">
        <v>18</v>
      </c>
      <c r="D49">
        <v>5700</v>
      </c>
      <c r="E49" t="s">
        <v>44</v>
      </c>
      <c r="F49">
        <v>10.199999999999999</v>
      </c>
      <c r="G49" t="s">
        <v>45</v>
      </c>
      <c r="H49">
        <v>11.5</v>
      </c>
      <c r="I49">
        <v>11.7</v>
      </c>
      <c r="J49">
        <v>10.23</v>
      </c>
      <c r="K49">
        <v>11.1</v>
      </c>
      <c r="L49">
        <v>8.44</v>
      </c>
      <c r="M49">
        <v>6.52</v>
      </c>
      <c r="N49">
        <v>12.445600000000001</v>
      </c>
      <c r="O49">
        <f t="shared" si="0"/>
        <v>10.276514285714285</v>
      </c>
      <c r="P49">
        <f>VLOOKUP(B49,'aggregate-week6v1.csv'!B:O,14,FALSE)</f>
        <v>10.276514285714285</v>
      </c>
      <c r="Q49" s="1">
        <f t="shared" si="1"/>
        <v>0</v>
      </c>
    </row>
    <row r="50" spans="1:17">
      <c r="A50">
        <v>48</v>
      </c>
      <c r="B50" t="s">
        <v>101</v>
      </c>
      <c r="C50" t="s">
        <v>23</v>
      </c>
      <c r="D50">
        <v>5600</v>
      </c>
      <c r="E50" t="s">
        <v>44</v>
      </c>
      <c r="F50">
        <v>21.596</v>
      </c>
      <c r="G50" t="s">
        <v>102</v>
      </c>
      <c r="I50">
        <v>12.24</v>
      </c>
      <c r="K50">
        <v>13.24</v>
      </c>
      <c r="O50">
        <f t="shared" si="0"/>
        <v>12.74</v>
      </c>
      <c r="P50">
        <f>VLOOKUP(B50,'aggregate-week6v1.csv'!B:O,14,FALSE)</f>
        <v>12.74</v>
      </c>
      <c r="Q50" s="1">
        <f t="shared" si="1"/>
        <v>0</v>
      </c>
    </row>
    <row r="51" spans="1:17">
      <c r="A51">
        <v>49</v>
      </c>
      <c r="B51" t="s">
        <v>103</v>
      </c>
      <c r="C51" t="s">
        <v>42</v>
      </c>
      <c r="D51">
        <v>5500</v>
      </c>
      <c r="E51" t="s">
        <v>65</v>
      </c>
      <c r="F51">
        <v>14.074999999999999</v>
      </c>
      <c r="G51" t="s">
        <v>69</v>
      </c>
      <c r="H51">
        <v>18.5</v>
      </c>
      <c r="I51">
        <v>15</v>
      </c>
      <c r="J51">
        <v>11.75</v>
      </c>
      <c r="K51">
        <v>14.5</v>
      </c>
      <c r="L51">
        <v>12.4</v>
      </c>
      <c r="M51">
        <v>9.69</v>
      </c>
      <c r="N51">
        <v>10.478999999999999</v>
      </c>
      <c r="O51">
        <f t="shared" si="0"/>
        <v>13.188428571428572</v>
      </c>
      <c r="P51">
        <f>VLOOKUP(B51,'aggregate-week6v1.csv'!B:O,14,FALSE)</f>
        <v>13.167</v>
      </c>
      <c r="Q51" s="1">
        <f t="shared" si="1"/>
        <v>1.6274452364679615E-3</v>
      </c>
    </row>
    <row r="52" spans="1:17">
      <c r="A52">
        <v>50</v>
      </c>
      <c r="B52" t="s">
        <v>104</v>
      </c>
      <c r="C52" t="s">
        <v>23</v>
      </c>
      <c r="D52">
        <v>5400</v>
      </c>
      <c r="E52" t="s">
        <v>27</v>
      </c>
      <c r="F52">
        <v>22.905000000000001</v>
      </c>
      <c r="G52" t="s">
        <v>105</v>
      </c>
      <c r="H52">
        <v>14</v>
      </c>
      <c r="I52">
        <v>17.52</v>
      </c>
      <c r="J52">
        <v>14.76</v>
      </c>
      <c r="K52">
        <v>18.52</v>
      </c>
      <c r="L52">
        <v>14.27</v>
      </c>
      <c r="M52">
        <v>14.292</v>
      </c>
      <c r="N52">
        <v>14.396800000000001</v>
      </c>
      <c r="O52">
        <f t="shared" si="0"/>
        <v>15.394114285714284</v>
      </c>
      <c r="P52">
        <f>VLOOKUP(B52,'aggregate-week6v1.csv'!B:O,14,FALSE)</f>
        <v>15.394114285714284</v>
      </c>
      <c r="Q52" s="1">
        <f t="shared" si="1"/>
        <v>0</v>
      </c>
    </row>
    <row r="53" spans="1:17">
      <c r="A53">
        <v>51</v>
      </c>
      <c r="B53" t="s">
        <v>106</v>
      </c>
      <c r="C53" t="s">
        <v>42</v>
      </c>
      <c r="D53">
        <v>5400</v>
      </c>
      <c r="E53" t="s">
        <v>65</v>
      </c>
      <c r="F53">
        <v>10.68</v>
      </c>
      <c r="G53" t="s">
        <v>66</v>
      </c>
      <c r="H53">
        <v>14.5</v>
      </c>
      <c r="I53">
        <v>19</v>
      </c>
      <c r="J53">
        <v>11.52</v>
      </c>
      <c r="K53">
        <v>18.5</v>
      </c>
      <c r="L53">
        <v>9.89</v>
      </c>
      <c r="M53">
        <v>8.5299999999999994</v>
      </c>
      <c r="N53">
        <v>9.8719999999999999</v>
      </c>
      <c r="O53">
        <f t="shared" si="0"/>
        <v>13.116</v>
      </c>
      <c r="P53">
        <f>VLOOKUP(B53,'aggregate-week6v1.csv'!B:O,14,FALSE)</f>
        <v>13.116</v>
      </c>
      <c r="Q53" s="1">
        <f t="shared" si="1"/>
        <v>0</v>
      </c>
    </row>
    <row r="54" spans="1:17">
      <c r="A54">
        <v>52</v>
      </c>
      <c r="B54" t="s">
        <v>107</v>
      </c>
      <c r="C54" t="s">
        <v>18</v>
      </c>
      <c r="D54">
        <v>5400</v>
      </c>
      <c r="E54" t="s">
        <v>44</v>
      </c>
      <c r="F54">
        <v>11.967000000000001</v>
      </c>
      <c r="G54" t="s">
        <v>102</v>
      </c>
      <c r="H54">
        <v>6.5</v>
      </c>
      <c r="I54">
        <v>16.100000000000001</v>
      </c>
      <c r="J54">
        <v>11.36</v>
      </c>
      <c r="K54">
        <v>15.7</v>
      </c>
      <c r="L54">
        <v>13.78</v>
      </c>
      <c r="N54">
        <v>13.9834</v>
      </c>
      <c r="O54">
        <f t="shared" si="0"/>
        <v>12.9039</v>
      </c>
      <c r="P54">
        <f>VLOOKUP(B54,'aggregate-week6v1.csv'!B:O,14,FALSE)</f>
        <v>14.18468</v>
      </c>
      <c r="Q54" s="1">
        <f t="shared" si="1"/>
        <v>-9.0293189553800279E-2</v>
      </c>
    </row>
    <row r="55" spans="1:17">
      <c r="A55">
        <v>53</v>
      </c>
      <c r="B55" t="s">
        <v>108</v>
      </c>
      <c r="C55" t="s">
        <v>14</v>
      </c>
      <c r="D55">
        <v>5400</v>
      </c>
      <c r="E55" t="s">
        <v>44</v>
      </c>
      <c r="F55">
        <v>7.633</v>
      </c>
      <c r="G55" t="s">
        <v>102</v>
      </c>
      <c r="H55">
        <v>10</v>
      </c>
      <c r="I55">
        <v>10</v>
      </c>
      <c r="J55">
        <v>7.95</v>
      </c>
      <c r="K55">
        <v>9.1</v>
      </c>
      <c r="L55">
        <v>10.06</v>
      </c>
      <c r="M55">
        <v>11.29</v>
      </c>
      <c r="N55">
        <v>12.037000000000001</v>
      </c>
      <c r="O55">
        <f t="shared" si="0"/>
        <v>10.062428571428571</v>
      </c>
      <c r="P55">
        <f>VLOOKUP(B55,'aggregate-week6v1.csv'!B:O,14,FALSE)</f>
        <v>11.062428571428573</v>
      </c>
      <c r="Q55" s="1">
        <f t="shared" si="1"/>
        <v>-9.039606389710364E-2</v>
      </c>
    </row>
    <row r="56" spans="1:17">
      <c r="A56">
        <v>54</v>
      </c>
      <c r="B56" t="s">
        <v>109</v>
      </c>
      <c r="C56" t="s">
        <v>23</v>
      </c>
      <c r="D56">
        <v>5300</v>
      </c>
      <c r="E56" t="s">
        <v>30</v>
      </c>
      <c r="F56">
        <v>16.908000000000001</v>
      </c>
      <c r="G56" t="s">
        <v>31</v>
      </c>
      <c r="H56">
        <v>18.600000000000001</v>
      </c>
      <c r="I56">
        <v>17.04</v>
      </c>
      <c r="J56">
        <v>15.06</v>
      </c>
      <c r="K56">
        <v>18.04</v>
      </c>
      <c r="L56">
        <v>16.012</v>
      </c>
      <c r="M56">
        <v>16.878</v>
      </c>
      <c r="N56">
        <v>15.6258</v>
      </c>
      <c r="O56">
        <f t="shared" si="0"/>
        <v>16.750828571428574</v>
      </c>
      <c r="P56">
        <f>VLOOKUP(B56,'aggregate-week6v1.csv'!B:O,14,FALSE)</f>
        <v>16.749399999999998</v>
      </c>
      <c r="Q56" s="1">
        <f t="shared" si="1"/>
        <v>8.5290901678636288E-5</v>
      </c>
    </row>
    <row r="57" spans="1:17">
      <c r="A57">
        <v>55</v>
      </c>
      <c r="B57" t="s">
        <v>110</v>
      </c>
      <c r="C57" t="s">
        <v>23</v>
      </c>
      <c r="D57">
        <v>5300</v>
      </c>
      <c r="E57" t="s">
        <v>52</v>
      </c>
      <c r="F57">
        <v>13.12</v>
      </c>
      <c r="G57" t="s">
        <v>53</v>
      </c>
      <c r="H57">
        <v>17.7</v>
      </c>
      <c r="I57">
        <v>14.78</v>
      </c>
      <c r="J57">
        <v>23.91</v>
      </c>
      <c r="K57">
        <v>15.78</v>
      </c>
      <c r="L57">
        <v>18.923999999999999</v>
      </c>
      <c r="M57">
        <v>17.43</v>
      </c>
      <c r="N57">
        <v>17.155000000000001</v>
      </c>
      <c r="O57">
        <f t="shared" si="0"/>
        <v>17.954142857142859</v>
      </c>
      <c r="P57">
        <f>VLOOKUP(B57,'aggregate-week6v1.csv'!B:O,14,FALSE)</f>
        <v>17.931285714285714</v>
      </c>
      <c r="Q57" s="1">
        <f t="shared" si="1"/>
        <v>1.274707414813836E-3</v>
      </c>
    </row>
    <row r="58" spans="1:17">
      <c r="A58">
        <v>56</v>
      </c>
      <c r="B58" t="s">
        <v>111</v>
      </c>
      <c r="C58" t="s">
        <v>23</v>
      </c>
      <c r="D58">
        <v>5300</v>
      </c>
      <c r="E58" t="s">
        <v>30</v>
      </c>
      <c r="F58">
        <v>11.965</v>
      </c>
      <c r="G58" t="s">
        <v>39</v>
      </c>
      <c r="H58">
        <v>18.100000000000001</v>
      </c>
      <c r="I58">
        <v>18.38</v>
      </c>
      <c r="J58">
        <v>16.05</v>
      </c>
      <c r="K58">
        <v>19.38</v>
      </c>
      <c r="L58">
        <v>16.649999999999999</v>
      </c>
      <c r="M58">
        <v>14.832000000000001</v>
      </c>
      <c r="N58">
        <v>16.895199999999999</v>
      </c>
      <c r="O58">
        <f t="shared" si="0"/>
        <v>17.183885714285715</v>
      </c>
      <c r="P58">
        <f>VLOOKUP(B58,'aggregate-week6v1.csv'!B:O,14,FALSE)</f>
        <v>17.183885714285715</v>
      </c>
      <c r="Q58" s="1">
        <f t="shared" si="1"/>
        <v>0</v>
      </c>
    </row>
    <row r="59" spans="1:17">
      <c r="A59">
        <v>57</v>
      </c>
      <c r="B59" t="s">
        <v>112</v>
      </c>
      <c r="C59" t="s">
        <v>18</v>
      </c>
      <c r="D59">
        <v>5300</v>
      </c>
      <c r="E59" t="s">
        <v>44</v>
      </c>
      <c r="F59">
        <v>14.8</v>
      </c>
      <c r="G59" t="s">
        <v>102</v>
      </c>
      <c r="O59">
        <f t="shared" si="0"/>
        <v>0</v>
      </c>
      <c r="P59">
        <f>VLOOKUP(B59,'aggregate-week6v1.csv'!B:O,14,FALSE)</f>
        <v>1.4</v>
      </c>
      <c r="Q59" s="1">
        <f t="shared" si="1"/>
        <v>-1</v>
      </c>
    </row>
    <row r="60" spans="1:17">
      <c r="A60">
        <v>58</v>
      </c>
      <c r="B60" t="s">
        <v>113</v>
      </c>
      <c r="C60" t="s">
        <v>23</v>
      </c>
      <c r="D60">
        <v>5200</v>
      </c>
      <c r="E60" t="s">
        <v>52</v>
      </c>
      <c r="F60">
        <v>15.53</v>
      </c>
      <c r="G60" t="s">
        <v>59</v>
      </c>
      <c r="H60">
        <v>14</v>
      </c>
      <c r="I60">
        <v>17</v>
      </c>
      <c r="J60">
        <v>14.53</v>
      </c>
      <c r="K60">
        <v>18</v>
      </c>
      <c r="L60">
        <v>16.802</v>
      </c>
      <c r="M60">
        <v>24.367999999999999</v>
      </c>
      <c r="N60">
        <v>16.196999999999999</v>
      </c>
      <c r="O60">
        <f t="shared" si="0"/>
        <v>17.270999999999997</v>
      </c>
      <c r="P60">
        <f>VLOOKUP(B60,'aggregate-week6v1.csv'!B:O,14,FALSE)</f>
        <v>17.260999999999999</v>
      </c>
      <c r="Q60" s="1">
        <f t="shared" si="1"/>
        <v>5.7934071027165857E-4</v>
      </c>
    </row>
    <row r="61" spans="1:17">
      <c r="A61">
        <v>59</v>
      </c>
      <c r="B61" t="s">
        <v>114</v>
      </c>
      <c r="C61" t="s">
        <v>14</v>
      </c>
      <c r="D61">
        <v>5200</v>
      </c>
      <c r="E61" t="s">
        <v>52</v>
      </c>
      <c r="F61">
        <v>10.56</v>
      </c>
      <c r="G61" t="s">
        <v>53</v>
      </c>
      <c r="H61">
        <v>10</v>
      </c>
      <c r="I61">
        <v>12.4</v>
      </c>
      <c r="J61">
        <v>12.95</v>
      </c>
      <c r="K61">
        <v>11.3</v>
      </c>
      <c r="L61">
        <v>12.76</v>
      </c>
      <c r="M61">
        <v>15.32</v>
      </c>
      <c r="N61">
        <v>12.95</v>
      </c>
      <c r="O61">
        <f t="shared" si="0"/>
        <v>12.525714285714285</v>
      </c>
      <c r="P61">
        <f>VLOOKUP(B61,'aggregate-week6v1.csv'!B:O,14,FALSE)</f>
        <v>12.528571428571428</v>
      </c>
      <c r="Q61" s="1">
        <f t="shared" si="1"/>
        <v>-2.2805017103766367E-4</v>
      </c>
    </row>
    <row r="62" spans="1:17">
      <c r="A62">
        <v>60</v>
      </c>
      <c r="B62" t="s">
        <v>115</v>
      </c>
      <c r="C62" t="s">
        <v>14</v>
      </c>
      <c r="D62">
        <v>5200</v>
      </c>
      <c r="E62" t="s">
        <v>84</v>
      </c>
      <c r="F62">
        <v>14.15</v>
      </c>
      <c r="G62" t="s">
        <v>95</v>
      </c>
      <c r="H62">
        <v>17</v>
      </c>
      <c r="I62">
        <v>9.5</v>
      </c>
      <c r="J62">
        <v>11.19</v>
      </c>
      <c r="K62">
        <v>8.9</v>
      </c>
      <c r="L62">
        <v>11.86</v>
      </c>
      <c r="M62">
        <v>12.6</v>
      </c>
      <c r="N62">
        <v>11.9778</v>
      </c>
      <c r="O62">
        <f t="shared" si="0"/>
        <v>11.861114285714285</v>
      </c>
      <c r="P62">
        <f>VLOOKUP(B62,'aggregate-week6v1.csv'!B:O,14,FALSE)</f>
        <v>11.8454</v>
      </c>
      <c r="Q62" s="1">
        <f t="shared" si="1"/>
        <v>1.326615033201417E-3</v>
      </c>
    </row>
    <row r="63" spans="1:17">
      <c r="A63">
        <v>61</v>
      </c>
      <c r="B63" t="s">
        <v>116</v>
      </c>
      <c r="C63" t="s">
        <v>14</v>
      </c>
      <c r="D63">
        <v>5200</v>
      </c>
      <c r="E63" t="s">
        <v>19</v>
      </c>
      <c r="F63">
        <v>13.28</v>
      </c>
      <c r="G63" t="s">
        <v>61</v>
      </c>
      <c r="H63">
        <v>17.5</v>
      </c>
      <c r="I63">
        <v>14.8</v>
      </c>
      <c r="J63">
        <v>15.16</v>
      </c>
      <c r="K63">
        <v>13.4</v>
      </c>
      <c r="L63">
        <v>11.29</v>
      </c>
      <c r="M63">
        <v>13.02</v>
      </c>
      <c r="N63">
        <v>11.863200000000001</v>
      </c>
      <c r="O63">
        <f t="shared" si="0"/>
        <v>13.861885714285714</v>
      </c>
      <c r="P63">
        <f>VLOOKUP(B63,'aggregate-week6v1.csv'!B:O,14,FALSE)</f>
        <v>13.794742857142859</v>
      </c>
      <c r="Q63" s="1">
        <f t="shared" si="1"/>
        <v>4.8672786320251848E-3</v>
      </c>
    </row>
    <row r="64" spans="1:17">
      <c r="A64">
        <v>62</v>
      </c>
      <c r="B64" t="s">
        <v>117</v>
      </c>
      <c r="C64" t="s">
        <v>23</v>
      </c>
      <c r="D64">
        <v>5200</v>
      </c>
      <c r="E64" t="s">
        <v>36</v>
      </c>
      <c r="F64">
        <v>20.431999999999999</v>
      </c>
      <c r="G64" t="s">
        <v>91</v>
      </c>
      <c r="H64">
        <v>18.899999999999999</v>
      </c>
      <c r="I64">
        <v>16.98</v>
      </c>
      <c r="J64">
        <v>14</v>
      </c>
      <c r="K64">
        <v>17.98</v>
      </c>
      <c r="L64">
        <v>18.815999999999999</v>
      </c>
      <c r="M64">
        <v>16.690000000000001</v>
      </c>
      <c r="N64">
        <v>14.481</v>
      </c>
      <c r="O64">
        <f t="shared" si="0"/>
        <v>16.835285714285714</v>
      </c>
      <c r="P64">
        <f>VLOOKUP(B64,'aggregate-week6v1.csv'!B:O,14,FALSE)</f>
        <v>16.835285714285714</v>
      </c>
      <c r="Q64" s="1">
        <f t="shared" si="1"/>
        <v>0</v>
      </c>
    </row>
    <row r="65" spans="1:17">
      <c r="A65">
        <v>63</v>
      </c>
      <c r="B65" t="s">
        <v>118</v>
      </c>
      <c r="C65" t="s">
        <v>23</v>
      </c>
      <c r="D65">
        <v>5100</v>
      </c>
      <c r="E65" t="s">
        <v>24</v>
      </c>
      <c r="F65">
        <v>15.8</v>
      </c>
      <c r="G65" t="s">
        <v>47</v>
      </c>
      <c r="O65">
        <f t="shared" si="0"/>
        <v>0</v>
      </c>
      <c r="P65">
        <f>VLOOKUP(B65,'aggregate-week6v1.csv'!B:O,14,FALSE)</f>
        <v>0</v>
      </c>
      <c r="Q65" s="1">
        <f t="shared" si="1"/>
        <v>0</v>
      </c>
    </row>
    <row r="66" spans="1:17">
      <c r="A66">
        <v>64</v>
      </c>
      <c r="B66" t="s">
        <v>119</v>
      </c>
      <c r="C66" t="s">
        <v>23</v>
      </c>
      <c r="D66">
        <v>5100</v>
      </c>
      <c r="E66" t="s">
        <v>36</v>
      </c>
      <c r="F66">
        <v>17.533000000000001</v>
      </c>
      <c r="G66" t="s">
        <v>37</v>
      </c>
      <c r="H66">
        <v>19</v>
      </c>
      <c r="J66">
        <v>15.37</v>
      </c>
      <c r="L66">
        <v>14.768000000000001</v>
      </c>
      <c r="N66">
        <v>15.994400000000001</v>
      </c>
      <c r="O66">
        <f t="shared" si="0"/>
        <v>16.283100000000001</v>
      </c>
      <c r="P66">
        <f>VLOOKUP(B66,'aggregate-week6v1.csv'!B:O,14,FALSE)</f>
        <v>16.283100000000001</v>
      </c>
      <c r="Q66" s="1">
        <f t="shared" si="1"/>
        <v>0</v>
      </c>
    </row>
    <row r="67" spans="1:17">
      <c r="A67">
        <v>65</v>
      </c>
      <c r="B67" t="s">
        <v>120</v>
      </c>
      <c r="C67" t="s">
        <v>18</v>
      </c>
      <c r="D67">
        <v>5100</v>
      </c>
      <c r="E67" t="s">
        <v>56</v>
      </c>
      <c r="F67">
        <v>18.867000000000001</v>
      </c>
      <c r="G67" t="s">
        <v>57</v>
      </c>
      <c r="H67">
        <v>9</v>
      </c>
      <c r="I67">
        <v>14</v>
      </c>
      <c r="J67">
        <v>13.27</v>
      </c>
      <c r="K67">
        <v>14</v>
      </c>
      <c r="L67">
        <v>12.01</v>
      </c>
      <c r="M67">
        <v>16.73</v>
      </c>
      <c r="N67">
        <v>12.89</v>
      </c>
      <c r="O67">
        <f t="shared" ref="O67:O130" si="2">IFERROR(AVERAGEIF(H67:N67,"&gt;0"),0)</f>
        <v>13.128571428571428</v>
      </c>
      <c r="P67">
        <f>VLOOKUP(B67,'aggregate-week6v1.csv'!B:O,14,FALSE)</f>
        <v>13.128571428571428</v>
      </c>
      <c r="Q67" s="1">
        <f t="shared" ref="Q67:Q130" si="3">IFERROR(O67/P67-1,0)</f>
        <v>0</v>
      </c>
    </row>
    <row r="68" spans="1:17">
      <c r="A68">
        <v>66</v>
      </c>
      <c r="B68" t="s">
        <v>121</v>
      </c>
      <c r="C68" t="s">
        <v>14</v>
      </c>
      <c r="D68">
        <v>5100</v>
      </c>
      <c r="E68" t="s">
        <v>56</v>
      </c>
      <c r="F68">
        <v>13.14</v>
      </c>
      <c r="G68" t="s">
        <v>97</v>
      </c>
      <c r="H68">
        <v>11</v>
      </c>
      <c r="I68">
        <v>17.399999999999999</v>
      </c>
      <c r="J68">
        <v>11.72</v>
      </c>
      <c r="K68">
        <v>16.7</v>
      </c>
      <c r="L68">
        <v>12.33</v>
      </c>
      <c r="M68">
        <v>12.48</v>
      </c>
      <c r="N68">
        <v>10.420999999999999</v>
      </c>
      <c r="O68">
        <f t="shared" si="2"/>
        <v>13.150142857142855</v>
      </c>
      <c r="P68">
        <f>VLOOKUP(B68,'aggregate-week6v1.csv'!B:O,14,FALSE)</f>
        <v>13.162999999999998</v>
      </c>
      <c r="Q68" s="1">
        <f t="shared" si="3"/>
        <v>-9.7676387276024457E-4</v>
      </c>
    </row>
    <row r="69" spans="1:17">
      <c r="A69">
        <v>67</v>
      </c>
      <c r="B69" t="s">
        <v>122</v>
      </c>
      <c r="C69" t="s">
        <v>23</v>
      </c>
      <c r="D69">
        <v>5100</v>
      </c>
      <c r="E69" t="s">
        <v>56</v>
      </c>
      <c r="F69">
        <v>14.811999999999999</v>
      </c>
      <c r="G69" t="s">
        <v>97</v>
      </c>
      <c r="H69">
        <v>13.2</v>
      </c>
      <c r="I69">
        <v>14.2</v>
      </c>
      <c r="J69">
        <v>11.41</v>
      </c>
      <c r="K69">
        <v>15.2</v>
      </c>
      <c r="L69">
        <v>12.794</v>
      </c>
      <c r="M69">
        <v>13.202</v>
      </c>
      <c r="N69">
        <v>15.651400000000001</v>
      </c>
      <c r="O69">
        <f t="shared" si="2"/>
        <v>13.665342857142857</v>
      </c>
      <c r="P69">
        <f>VLOOKUP(B69,'aggregate-week6v1.csv'!B:O,14,FALSE)</f>
        <v>13.665342857142857</v>
      </c>
      <c r="Q69" s="1">
        <f t="shared" si="3"/>
        <v>0</v>
      </c>
    </row>
    <row r="70" spans="1:17">
      <c r="A70">
        <v>68</v>
      </c>
      <c r="B70" t="s">
        <v>123</v>
      </c>
      <c r="C70" t="s">
        <v>23</v>
      </c>
      <c r="D70">
        <v>5000</v>
      </c>
      <c r="E70" t="s">
        <v>19</v>
      </c>
      <c r="F70">
        <v>6.7</v>
      </c>
      <c r="G70" t="s">
        <v>20</v>
      </c>
      <c r="I70">
        <v>13.88</v>
      </c>
      <c r="J70">
        <v>13.53</v>
      </c>
      <c r="L70">
        <v>15.337999999999999</v>
      </c>
      <c r="M70">
        <v>17.795999999999999</v>
      </c>
      <c r="O70">
        <f t="shared" si="2"/>
        <v>15.135999999999999</v>
      </c>
      <c r="P70">
        <f>VLOOKUP(B70,'aggregate-week6v1.csv'!B:O,14,FALSE)</f>
        <v>15.125999999999999</v>
      </c>
      <c r="Q70" s="1">
        <f t="shared" si="3"/>
        <v>6.611133148222148E-4</v>
      </c>
    </row>
    <row r="71" spans="1:17">
      <c r="A71">
        <v>69</v>
      </c>
      <c r="B71" t="s">
        <v>124</v>
      </c>
      <c r="C71" t="s">
        <v>23</v>
      </c>
      <c r="D71">
        <v>5000</v>
      </c>
      <c r="E71" t="s">
        <v>84</v>
      </c>
      <c r="F71">
        <v>0</v>
      </c>
      <c r="G71" t="s">
        <v>95</v>
      </c>
      <c r="O71">
        <f t="shared" si="2"/>
        <v>0</v>
      </c>
      <c r="P71">
        <f>VLOOKUP(B71,'aggregate-week6v1.csv'!B:O,14,FALSE)</f>
        <v>0</v>
      </c>
      <c r="Q71" s="1">
        <f t="shared" si="3"/>
        <v>0</v>
      </c>
    </row>
    <row r="72" spans="1:17">
      <c r="A72">
        <v>70</v>
      </c>
      <c r="B72" t="s">
        <v>125</v>
      </c>
      <c r="C72" t="s">
        <v>23</v>
      </c>
      <c r="D72">
        <v>5000</v>
      </c>
      <c r="E72" t="s">
        <v>65</v>
      </c>
      <c r="F72">
        <v>0</v>
      </c>
      <c r="G72" t="s">
        <v>66</v>
      </c>
      <c r="O72">
        <f t="shared" si="2"/>
        <v>0</v>
      </c>
      <c r="P72">
        <f>VLOOKUP(B72,'aggregate-week6v1.csv'!B:O,14,FALSE)</f>
        <v>0</v>
      </c>
      <c r="Q72" s="1">
        <f t="shared" si="3"/>
        <v>0</v>
      </c>
    </row>
    <row r="73" spans="1:17">
      <c r="A73">
        <v>71</v>
      </c>
      <c r="B73" t="s">
        <v>126</v>
      </c>
      <c r="C73" t="s">
        <v>23</v>
      </c>
      <c r="D73">
        <v>5000</v>
      </c>
      <c r="E73" t="s">
        <v>65</v>
      </c>
      <c r="F73">
        <v>0</v>
      </c>
      <c r="G73" t="s">
        <v>69</v>
      </c>
      <c r="O73">
        <f t="shared" si="2"/>
        <v>0</v>
      </c>
      <c r="P73">
        <f>VLOOKUP(B73,'aggregate-week6v1.csv'!B:O,14,FALSE)</f>
        <v>0</v>
      </c>
      <c r="Q73" s="1">
        <f t="shared" si="3"/>
        <v>0</v>
      </c>
    </row>
    <row r="74" spans="1:17">
      <c r="A74">
        <v>72</v>
      </c>
      <c r="B74" t="s">
        <v>127</v>
      </c>
      <c r="C74" t="s">
        <v>23</v>
      </c>
      <c r="D74">
        <v>5000</v>
      </c>
      <c r="E74" t="s">
        <v>56</v>
      </c>
      <c r="F74">
        <v>16.04</v>
      </c>
      <c r="G74" t="s">
        <v>57</v>
      </c>
      <c r="H74">
        <v>19.399999999999999</v>
      </c>
      <c r="I74">
        <v>16.52</v>
      </c>
      <c r="J74">
        <v>20.73</v>
      </c>
      <c r="K74">
        <v>17.52</v>
      </c>
      <c r="L74">
        <v>15.788</v>
      </c>
      <c r="M74">
        <v>14.464</v>
      </c>
      <c r="N74">
        <v>15.5268</v>
      </c>
      <c r="O74">
        <f t="shared" si="2"/>
        <v>17.135542857142855</v>
      </c>
      <c r="P74">
        <f>VLOOKUP(B74,'aggregate-week6v1.csv'!B:O,14,FALSE)</f>
        <v>17.04982857142857</v>
      </c>
      <c r="Q74" s="1">
        <f t="shared" si="3"/>
        <v>5.0272813802902938E-3</v>
      </c>
    </row>
    <row r="75" spans="1:17">
      <c r="A75">
        <v>73</v>
      </c>
      <c r="B75" t="s">
        <v>128</v>
      </c>
      <c r="C75" t="s">
        <v>23</v>
      </c>
      <c r="D75">
        <v>5000</v>
      </c>
      <c r="E75" t="s">
        <v>52</v>
      </c>
      <c r="F75">
        <v>5.32</v>
      </c>
      <c r="G75" t="s">
        <v>53</v>
      </c>
      <c r="O75">
        <f t="shared" si="2"/>
        <v>0</v>
      </c>
      <c r="P75">
        <f>VLOOKUP(B75,'aggregate-week6v1.csv'!B:O,14,FALSE)</f>
        <v>0</v>
      </c>
      <c r="Q75" s="1">
        <f t="shared" si="3"/>
        <v>0</v>
      </c>
    </row>
    <row r="76" spans="1:17">
      <c r="A76">
        <v>74</v>
      </c>
      <c r="B76" t="s">
        <v>129</v>
      </c>
      <c r="C76" t="s">
        <v>23</v>
      </c>
      <c r="D76">
        <v>5000</v>
      </c>
      <c r="E76" t="s">
        <v>33</v>
      </c>
      <c r="F76">
        <v>6.52</v>
      </c>
      <c r="G76" t="s">
        <v>49</v>
      </c>
      <c r="O76">
        <f t="shared" si="2"/>
        <v>0</v>
      </c>
      <c r="P76">
        <f>VLOOKUP(B76,'aggregate-week6v1.csv'!B:O,14,FALSE)</f>
        <v>0</v>
      </c>
      <c r="Q76" s="1">
        <f t="shared" si="3"/>
        <v>0</v>
      </c>
    </row>
    <row r="77" spans="1:17">
      <c r="A77">
        <v>75</v>
      </c>
      <c r="B77" t="s">
        <v>130</v>
      </c>
      <c r="C77" t="s">
        <v>23</v>
      </c>
      <c r="D77">
        <v>5000</v>
      </c>
      <c r="E77" t="s">
        <v>30</v>
      </c>
      <c r="F77">
        <v>0</v>
      </c>
      <c r="G77" t="s">
        <v>39</v>
      </c>
      <c r="O77">
        <f t="shared" si="2"/>
        <v>0</v>
      </c>
      <c r="P77">
        <f>VLOOKUP(B77,'aggregate-week6v1.csv'!B:O,14,FALSE)</f>
        <v>0</v>
      </c>
      <c r="Q77" s="1">
        <f t="shared" si="3"/>
        <v>0</v>
      </c>
    </row>
    <row r="78" spans="1:17">
      <c r="A78">
        <v>76</v>
      </c>
      <c r="B78" t="s">
        <v>131</v>
      </c>
      <c r="C78" t="s">
        <v>23</v>
      </c>
      <c r="D78">
        <v>5000</v>
      </c>
      <c r="E78" t="s">
        <v>84</v>
      </c>
      <c r="F78">
        <v>0</v>
      </c>
      <c r="G78" t="s">
        <v>85</v>
      </c>
      <c r="O78">
        <f t="shared" si="2"/>
        <v>0</v>
      </c>
      <c r="P78">
        <f>VLOOKUP(B78,'aggregate-week6v1.csv'!B:O,14,FALSE)</f>
        <v>0</v>
      </c>
      <c r="Q78" s="1">
        <f t="shared" si="3"/>
        <v>0</v>
      </c>
    </row>
    <row r="79" spans="1:17">
      <c r="A79">
        <v>77</v>
      </c>
      <c r="B79" t="s">
        <v>132</v>
      </c>
      <c r="C79" t="s">
        <v>23</v>
      </c>
      <c r="D79">
        <v>5000</v>
      </c>
      <c r="E79" t="s">
        <v>19</v>
      </c>
      <c r="F79">
        <v>-0.1</v>
      </c>
      <c r="G79" t="s">
        <v>61</v>
      </c>
      <c r="O79">
        <f t="shared" si="2"/>
        <v>0</v>
      </c>
      <c r="P79">
        <f>VLOOKUP(B79,'aggregate-week6v1.csv'!B:O,14,FALSE)</f>
        <v>0</v>
      </c>
      <c r="Q79" s="1">
        <f t="shared" si="3"/>
        <v>0</v>
      </c>
    </row>
    <row r="80" spans="1:17">
      <c r="A80">
        <v>78</v>
      </c>
      <c r="B80" t="s">
        <v>133</v>
      </c>
      <c r="C80" t="s">
        <v>23</v>
      </c>
      <c r="D80">
        <v>5000</v>
      </c>
      <c r="E80" t="s">
        <v>76</v>
      </c>
      <c r="F80">
        <v>0</v>
      </c>
      <c r="G80" t="s">
        <v>77</v>
      </c>
      <c r="O80">
        <f t="shared" si="2"/>
        <v>0</v>
      </c>
      <c r="P80">
        <f>VLOOKUP(B80,'aggregate-week6v1.csv'!B:O,14,FALSE)</f>
        <v>0</v>
      </c>
      <c r="Q80" s="1">
        <f t="shared" si="3"/>
        <v>0</v>
      </c>
    </row>
    <row r="81" spans="1:17">
      <c r="A81">
        <v>79</v>
      </c>
      <c r="B81" t="s">
        <v>134</v>
      </c>
      <c r="C81" t="s">
        <v>23</v>
      </c>
      <c r="D81">
        <v>5000</v>
      </c>
      <c r="E81" t="s">
        <v>36</v>
      </c>
      <c r="F81">
        <v>0</v>
      </c>
      <c r="G81" t="s">
        <v>91</v>
      </c>
      <c r="J81">
        <v>2.0579999999999998</v>
      </c>
      <c r="N81">
        <v>1.0713999999999999</v>
      </c>
      <c r="O81">
        <f t="shared" si="2"/>
        <v>1.5646999999999998</v>
      </c>
      <c r="P81">
        <f>VLOOKUP(B81,'aggregate-week6v1.csv'!B:O,14,FALSE)</f>
        <v>1.5646999999999998</v>
      </c>
      <c r="Q81" s="1">
        <f t="shared" si="3"/>
        <v>0</v>
      </c>
    </row>
    <row r="82" spans="1:17">
      <c r="A82">
        <v>80</v>
      </c>
      <c r="B82" t="s">
        <v>135</v>
      </c>
      <c r="C82" t="s">
        <v>23</v>
      </c>
      <c r="D82">
        <v>5000</v>
      </c>
      <c r="E82" t="s">
        <v>24</v>
      </c>
      <c r="F82">
        <v>0</v>
      </c>
      <c r="G82" t="s">
        <v>47</v>
      </c>
      <c r="N82">
        <v>1.026</v>
      </c>
      <c r="O82">
        <f t="shared" si="2"/>
        <v>1.026</v>
      </c>
      <c r="P82">
        <f>VLOOKUP(B82,'aggregate-week6v1.csv'!B:O,14,FALSE)</f>
        <v>1.026</v>
      </c>
      <c r="Q82" s="1">
        <f t="shared" si="3"/>
        <v>0</v>
      </c>
    </row>
    <row r="83" spans="1:17">
      <c r="A83">
        <v>81</v>
      </c>
      <c r="B83" t="s">
        <v>136</v>
      </c>
      <c r="C83" t="s">
        <v>23</v>
      </c>
      <c r="D83">
        <v>5000</v>
      </c>
      <c r="E83" t="s">
        <v>65</v>
      </c>
      <c r="F83">
        <v>0</v>
      </c>
      <c r="G83" t="s">
        <v>69</v>
      </c>
      <c r="O83">
        <f t="shared" si="2"/>
        <v>0</v>
      </c>
      <c r="P83">
        <f>VLOOKUP(B83,'aggregate-week6v1.csv'!B:O,14,FALSE)</f>
        <v>0</v>
      </c>
      <c r="Q83" s="1">
        <f t="shared" si="3"/>
        <v>0</v>
      </c>
    </row>
    <row r="84" spans="1:17">
      <c r="A84">
        <v>82</v>
      </c>
      <c r="B84" t="s">
        <v>137</v>
      </c>
      <c r="C84" t="s">
        <v>23</v>
      </c>
      <c r="D84">
        <v>5000</v>
      </c>
      <c r="E84" t="s">
        <v>15</v>
      </c>
      <c r="F84">
        <v>0</v>
      </c>
      <c r="G84" t="s">
        <v>82</v>
      </c>
      <c r="O84">
        <f t="shared" si="2"/>
        <v>0</v>
      </c>
      <c r="P84">
        <f>VLOOKUP(B84,'aggregate-week6v1.csv'!B:O,14,FALSE)</f>
        <v>0</v>
      </c>
      <c r="Q84" s="1">
        <f t="shared" si="3"/>
        <v>0</v>
      </c>
    </row>
    <row r="85" spans="1:17">
      <c r="A85">
        <v>83</v>
      </c>
      <c r="B85" t="s">
        <v>138</v>
      </c>
      <c r="C85" t="s">
        <v>23</v>
      </c>
      <c r="D85">
        <v>5000</v>
      </c>
      <c r="E85" t="s">
        <v>30</v>
      </c>
      <c r="F85">
        <v>0</v>
      </c>
      <c r="G85" t="s">
        <v>31</v>
      </c>
      <c r="O85">
        <f t="shared" si="2"/>
        <v>0</v>
      </c>
      <c r="P85">
        <f>VLOOKUP(B85,'aggregate-week6v1.csv'!B:O,14,FALSE)</f>
        <v>0</v>
      </c>
      <c r="Q85" s="1">
        <f t="shared" si="3"/>
        <v>0</v>
      </c>
    </row>
    <row r="86" spans="1:17">
      <c r="A86">
        <v>84</v>
      </c>
      <c r="B86" t="s">
        <v>139</v>
      </c>
      <c r="C86" t="s">
        <v>23</v>
      </c>
      <c r="D86">
        <v>5000</v>
      </c>
      <c r="E86" t="s">
        <v>56</v>
      </c>
      <c r="F86">
        <v>0</v>
      </c>
      <c r="G86" t="s">
        <v>97</v>
      </c>
      <c r="O86">
        <f t="shared" si="2"/>
        <v>0</v>
      </c>
      <c r="P86">
        <f>VLOOKUP(B86,'aggregate-week6v1.csv'!B:O,14,FALSE)</f>
        <v>0</v>
      </c>
      <c r="Q86" s="1">
        <f t="shared" si="3"/>
        <v>0</v>
      </c>
    </row>
    <row r="87" spans="1:17">
      <c r="A87">
        <v>85</v>
      </c>
      <c r="B87" t="s">
        <v>140</v>
      </c>
      <c r="C87" t="s">
        <v>23</v>
      </c>
      <c r="D87">
        <v>5000</v>
      </c>
      <c r="E87" t="s">
        <v>76</v>
      </c>
      <c r="F87">
        <v>16.472000000000001</v>
      </c>
      <c r="G87" t="s">
        <v>141</v>
      </c>
      <c r="H87">
        <v>15.5</v>
      </c>
      <c r="I87">
        <v>12.54</v>
      </c>
      <c r="J87">
        <v>17.649999999999999</v>
      </c>
      <c r="K87">
        <v>14.54</v>
      </c>
      <c r="L87">
        <v>18.077999999999999</v>
      </c>
      <c r="M87">
        <v>18.893999999999998</v>
      </c>
      <c r="N87">
        <v>16.7836</v>
      </c>
      <c r="O87">
        <f t="shared" si="2"/>
        <v>16.283657142857145</v>
      </c>
      <c r="P87">
        <f>VLOOKUP(B87,'aggregate-week6v1.csv'!B:O,14,FALSE)</f>
        <v>16.282228571428572</v>
      </c>
      <c r="Q87" s="1">
        <f t="shared" si="3"/>
        <v>8.7738077272803139E-5</v>
      </c>
    </row>
    <row r="88" spans="1:17">
      <c r="A88">
        <v>86</v>
      </c>
      <c r="B88" t="s">
        <v>142</v>
      </c>
      <c r="C88" t="s">
        <v>23</v>
      </c>
      <c r="D88">
        <v>5000</v>
      </c>
      <c r="E88" t="s">
        <v>33</v>
      </c>
      <c r="F88">
        <v>0</v>
      </c>
      <c r="G88" t="s">
        <v>34</v>
      </c>
      <c r="N88">
        <v>1.0002</v>
      </c>
      <c r="O88">
        <f t="shared" si="2"/>
        <v>1.0002</v>
      </c>
      <c r="P88">
        <f>VLOOKUP(B88,'aggregate-week6v1.csv'!B:O,14,FALSE)</f>
        <v>1.0002</v>
      </c>
      <c r="Q88" s="1">
        <f t="shared" si="3"/>
        <v>0</v>
      </c>
    </row>
    <row r="89" spans="1:17">
      <c r="A89">
        <v>87</v>
      </c>
      <c r="B89" t="s">
        <v>143</v>
      </c>
      <c r="C89" t="s">
        <v>23</v>
      </c>
      <c r="D89">
        <v>5000</v>
      </c>
      <c r="E89" t="s">
        <v>15</v>
      </c>
      <c r="F89">
        <v>0</v>
      </c>
      <c r="G89" t="s">
        <v>82</v>
      </c>
      <c r="O89">
        <f t="shared" si="2"/>
        <v>0</v>
      </c>
      <c r="P89">
        <f>VLOOKUP(B89,'aggregate-week6v1.csv'!B:O,14,FALSE)</f>
        <v>0</v>
      </c>
      <c r="Q89" s="1">
        <f t="shared" si="3"/>
        <v>0</v>
      </c>
    </row>
    <row r="90" spans="1:17">
      <c r="A90">
        <v>88</v>
      </c>
      <c r="B90" t="s">
        <v>144</v>
      </c>
      <c r="C90" t="s">
        <v>23</v>
      </c>
      <c r="D90">
        <v>5000</v>
      </c>
      <c r="E90" t="s">
        <v>52</v>
      </c>
      <c r="F90">
        <v>3.58</v>
      </c>
      <c r="G90" t="s">
        <v>59</v>
      </c>
      <c r="O90">
        <f t="shared" si="2"/>
        <v>0</v>
      </c>
      <c r="P90">
        <f>VLOOKUP(B90,'aggregate-week6v1.csv'!B:O,14,FALSE)</f>
        <v>0</v>
      </c>
      <c r="Q90" s="1">
        <f t="shared" si="3"/>
        <v>0</v>
      </c>
    </row>
    <row r="91" spans="1:17">
      <c r="A91">
        <v>89</v>
      </c>
      <c r="B91" t="s">
        <v>145</v>
      </c>
      <c r="C91" t="s">
        <v>23</v>
      </c>
      <c r="D91">
        <v>5000</v>
      </c>
      <c r="E91" t="s">
        <v>36</v>
      </c>
      <c r="F91">
        <v>9.58</v>
      </c>
      <c r="G91" t="s">
        <v>37</v>
      </c>
      <c r="I91">
        <v>11.26</v>
      </c>
      <c r="K91">
        <v>12.26</v>
      </c>
      <c r="M91">
        <v>14.894</v>
      </c>
      <c r="O91">
        <f t="shared" si="2"/>
        <v>12.804666666666668</v>
      </c>
      <c r="P91">
        <f>VLOOKUP(B91,'aggregate-week6v1.csv'!B:O,14,FALSE)</f>
        <v>12.804666666666668</v>
      </c>
      <c r="Q91" s="1">
        <f t="shared" si="3"/>
        <v>0</v>
      </c>
    </row>
    <row r="92" spans="1:17">
      <c r="A92">
        <v>90</v>
      </c>
      <c r="B92" t="s">
        <v>146</v>
      </c>
      <c r="C92" t="s">
        <v>23</v>
      </c>
      <c r="D92">
        <v>5000</v>
      </c>
      <c r="E92" t="s">
        <v>27</v>
      </c>
      <c r="F92">
        <v>0</v>
      </c>
      <c r="G92" t="s">
        <v>105</v>
      </c>
      <c r="O92">
        <f t="shared" si="2"/>
        <v>0</v>
      </c>
      <c r="P92">
        <f>VLOOKUP(B92,'aggregate-week6v1.csv'!B:O,14,FALSE)</f>
        <v>0</v>
      </c>
      <c r="Q92" s="1">
        <f t="shared" si="3"/>
        <v>0</v>
      </c>
    </row>
    <row r="93" spans="1:17">
      <c r="A93">
        <v>91</v>
      </c>
      <c r="B93" t="s">
        <v>147</v>
      </c>
      <c r="C93" t="s">
        <v>23</v>
      </c>
      <c r="D93">
        <v>5000</v>
      </c>
      <c r="E93" t="s">
        <v>19</v>
      </c>
      <c r="F93">
        <v>0</v>
      </c>
      <c r="G93" t="s">
        <v>20</v>
      </c>
      <c r="O93">
        <f t="shared" si="2"/>
        <v>0</v>
      </c>
      <c r="P93">
        <f>VLOOKUP(B93,'aggregate-week6v1.csv'!B:O,14,FALSE)</f>
        <v>0</v>
      </c>
      <c r="Q93" s="1">
        <f t="shared" si="3"/>
        <v>0</v>
      </c>
    </row>
    <row r="94" spans="1:17">
      <c r="A94">
        <v>92</v>
      </c>
      <c r="B94" t="s">
        <v>148</v>
      </c>
      <c r="C94" t="s">
        <v>42</v>
      </c>
      <c r="D94">
        <v>5000</v>
      </c>
      <c r="E94" t="s">
        <v>30</v>
      </c>
      <c r="F94">
        <v>14.56</v>
      </c>
      <c r="G94" t="s">
        <v>31</v>
      </c>
      <c r="H94">
        <v>18</v>
      </c>
      <c r="I94">
        <v>16.399999999999999</v>
      </c>
      <c r="J94">
        <v>12.17</v>
      </c>
      <c r="K94">
        <v>15.2</v>
      </c>
      <c r="L94">
        <v>12.14</v>
      </c>
      <c r="M94">
        <v>12.06</v>
      </c>
      <c r="N94">
        <v>12.72</v>
      </c>
      <c r="O94">
        <f t="shared" si="2"/>
        <v>14.098571428571429</v>
      </c>
      <c r="P94">
        <f>VLOOKUP(B94,'aggregate-week6v1.csv'!B:O,14,FALSE)</f>
        <v>14.098571428571429</v>
      </c>
      <c r="Q94" s="1">
        <f t="shared" si="3"/>
        <v>0</v>
      </c>
    </row>
    <row r="95" spans="1:17">
      <c r="A95">
        <v>93</v>
      </c>
      <c r="B95" t="s">
        <v>149</v>
      </c>
      <c r="C95" t="s">
        <v>23</v>
      </c>
      <c r="D95">
        <v>5000</v>
      </c>
      <c r="E95" t="s">
        <v>56</v>
      </c>
      <c r="F95">
        <v>0</v>
      </c>
      <c r="G95" t="s">
        <v>97</v>
      </c>
      <c r="O95">
        <f t="shared" si="2"/>
        <v>0</v>
      </c>
      <c r="P95">
        <f>VLOOKUP(B95,'aggregate-week6v1.csv'!B:O,14,FALSE)</f>
        <v>0</v>
      </c>
      <c r="Q95" s="1">
        <f t="shared" si="3"/>
        <v>0</v>
      </c>
    </row>
    <row r="96" spans="1:17">
      <c r="A96">
        <v>94</v>
      </c>
      <c r="B96" t="s">
        <v>150</v>
      </c>
      <c r="C96" t="s">
        <v>23</v>
      </c>
      <c r="D96">
        <v>5000</v>
      </c>
      <c r="E96" t="s">
        <v>44</v>
      </c>
      <c r="F96">
        <v>-0.1</v>
      </c>
      <c r="G96" t="s">
        <v>102</v>
      </c>
      <c r="H96">
        <v>13.8</v>
      </c>
      <c r="J96">
        <v>12.58</v>
      </c>
      <c r="L96">
        <v>13.836</v>
      </c>
      <c r="M96">
        <v>12.914</v>
      </c>
      <c r="N96">
        <v>15.872</v>
      </c>
      <c r="O96">
        <f t="shared" si="2"/>
        <v>13.800400000000002</v>
      </c>
      <c r="P96">
        <f>VLOOKUP(B96,'aggregate-week6v1.csv'!B:O,14,FALSE)</f>
        <v>14.720400000000001</v>
      </c>
      <c r="Q96" s="1">
        <f t="shared" si="3"/>
        <v>-6.2498301676584878E-2</v>
      </c>
    </row>
    <row r="97" spans="1:17">
      <c r="A97">
        <v>95</v>
      </c>
      <c r="B97" t="s">
        <v>151</v>
      </c>
      <c r="C97" t="s">
        <v>23</v>
      </c>
      <c r="D97">
        <v>5000</v>
      </c>
      <c r="E97" t="s">
        <v>76</v>
      </c>
      <c r="F97">
        <v>0</v>
      </c>
      <c r="G97" t="s">
        <v>141</v>
      </c>
      <c r="O97">
        <f t="shared" si="2"/>
        <v>0</v>
      </c>
      <c r="P97">
        <f>VLOOKUP(B97,'aggregate-week6v1.csv'!B:O,14,FALSE)</f>
        <v>0</v>
      </c>
      <c r="Q97" s="1">
        <f t="shared" si="3"/>
        <v>0</v>
      </c>
    </row>
    <row r="98" spans="1:17">
      <c r="A98">
        <v>96</v>
      </c>
      <c r="B98" t="s">
        <v>152</v>
      </c>
      <c r="C98" t="s">
        <v>18</v>
      </c>
      <c r="D98">
        <v>5000</v>
      </c>
      <c r="E98" t="s">
        <v>19</v>
      </c>
      <c r="F98">
        <v>12.95</v>
      </c>
      <c r="G98" t="s">
        <v>61</v>
      </c>
      <c r="H98">
        <v>4.5</v>
      </c>
      <c r="I98">
        <v>15.9</v>
      </c>
      <c r="J98">
        <v>11</v>
      </c>
      <c r="K98">
        <v>16.600000000000001</v>
      </c>
      <c r="L98">
        <v>8.49</v>
      </c>
      <c r="M98">
        <v>7.8</v>
      </c>
      <c r="N98">
        <v>8.2167999999999992</v>
      </c>
      <c r="O98">
        <f t="shared" si="2"/>
        <v>10.358114285714285</v>
      </c>
      <c r="P98">
        <f>VLOOKUP(B98,'aggregate-week6v1.csv'!B:O,14,FALSE)</f>
        <v>10.215257142857142</v>
      </c>
      <c r="Q98" s="1">
        <f t="shared" si="3"/>
        <v>1.3984683974111567E-2</v>
      </c>
    </row>
    <row r="99" spans="1:17">
      <c r="A99">
        <v>97</v>
      </c>
      <c r="B99" t="s">
        <v>153</v>
      </c>
      <c r="C99" t="s">
        <v>14</v>
      </c>
      <c r="D99">
        <v>5000</v>
      </c>
      <c r="E99" t="s">
        <v>27</v>
      </c>
      <c r="F99">
        <v>19.02</v>
      </c>
      <c r="G99" t="s">
        <v>105</v>
      </c>
      <c r="H99">
        <v>17.5</v>
      </c>
      <c r="I99">
        <v>17.2</v>
      </c>
      <c r="J99">
        <v>9.9</v>
      </c>
      <c r="K99">
        <v>15.7</v>
      </c>
      <c r="L99">
        <v>10.5</v>
      </c>
      <c r="M99">
        <v>10.87</v>
      </c>
      <c r="N99">
        <v>11.209</v>
      </c>
      <c r="O99">
        <f t="shared" si="2"/>
        <v>13.268428571428572</v>
      </c>
      <c r="P99">
        <f>VLOOKUP(B99,'aggregate-week6v1.csv'!B:O,14,FALSE)</f>
        <v>13.268428571428572</v>
      </c>
      <c r="Q99" s="1">
        <f t="shared" si="3"/>
        <v>0</v>
      </c>
    </row>
    <row r="100" spans="1:17">
      <c r="A100">
        <v>98</v>
      </c>
      <c r="B100" t="s">
        <v>154</v>
      </c>
      <c r="C100" t="s">
        <v>23</v>
      </c>
      <c r="D100">
        <v>5000</v>
      </c>
      <c r="E100" t="s">
        <v>15</v>
      </c>
      <c r="F100">
        <v>0</v>
      </c>
      <c r="G100" t="s">
        <v>16</v>
      </c>
      <c r="O100">
        <f t="shared" si="2"/>
        <v>0</v>
      </c>
      <c r="P100">
        <f>VLOOKUP(B100,'aggregate-week6v1.csv'!B:O,14,FALSE)</f>
        <v>0</v>
      </c>
      <c r="Q100" s="1">
        <f t="shared" si="3"/>
        <v>0</v>
      </c>
    </row>
    <row r="101" spans="1:17">
      <c r="A101">
        <v>99</v>
      </c>
      <c r="B101" t="s">
        <v>155</v>
      </c>
      <c r="C101" t="s">
        <v>23</v>
      </c>
      <c r="D101">
        <v>5000</v>
      </c>
      <c r="E101" t="s">
        <v>19</v>
      </c>
      <c r="F101">
        <v>0</v>
      </c>
      <c r="G101" t="s">
        <v>61</v>
      </c>
      <c r="O101">
        <f t="shared" si="2"/>
        <v>0</v>
      </c>
      <c r="P101">
        <f>VLOOKUP(B101,'aggregate-week6v1.csv'!B:O,14,FALSE)</f>
        <v>0</v>
      </c>
      <c r="Q101" s="1">
        <f t="shared" si="3"/>
        <v>0</v>
      </c>
    </row>
    <row r="102" spans="1:17">
      <c r="A102">
        <v>100</v>
      </c>
      <c r="B102" t="s">
        <v>156</v>
      </c>
      <c r="C102" t="s">
        <v>23</v>
      </c>
      <c r="D102">
        <v>5000</v>
      </c>
      <c r="E102" t="s">
        <v>84</v>
      </c>
      <c r="F102">
        <v>-0.5</v>
      </c>
      <c r="G102" t="s">
        <v>95</v>
      </c>
      <c r="N102">
        <v>1.1584000000000001</v>
      </c>
      <c r="O102">
        <f t="shared" si="2"/>
        <v>1.1584000000000001</v>
      </c>
      <c r="P102">
        <f>VLOOKUP(B102,'aggregate-week6v1.csv'!B:O,14,FALSE)</f>
        <v>1.1584000000000001</v>
      </c>
      <c r="Q102" s="1">
        <f t="shared" si="3"/>
        <v>0</v>
      </c>
    </row>
    <row r="103" spans="1:17">
      <c r="A103">
        <v>101</v>
      </c>
      <c r="B103" t="s">
        <v>157</v>
      </c>
      <c r="C103" t="s">
        <v>23</v>
      </c>
      <c r="D103">
        <v>5000</v>
      </c>
      <c r="E103" t="s">
        <v>30</v>
      </c>
      <c r="F103">
        <v>0</v>
      </c>
      <c r="G103" t="s">
        <v>31</v>
      </c>
      <c r="O103">
        <f t="shared" si="2"/>
        <v>0</v>
      </c>
      <c r="P103">
        <f>VLOOKUP(B103,'aggregate-week6v1.csv'!B:O,14,FALSE)</f>
        <v>0</v>
      </c>
      <c r="Q103" s="1">
        <f t="shared" si="3"/>
        <v>0</v>
      </c>
    </row>
    <row r="104" spans="1:17">
      <c r="A104">
        <v>102</v>
      </c>
      <c r="B104" t="s">
        <v>158</v>
      </c>
      <c r="C104" t="s">
        <v>23</v>
      </c>
      <c r="D104">
        <v>5000</v>
      </c>
      <c r="E104" t="s">
        <v>27</v>
      </c>
      <c r="F104">
        <v>0</v>
      </c>
      <c r="G104" t="s">
        <v>28</v>
      </c>
      <c r="O104">
        <f t="shared" si="2"/>
        <v>0</v>
      </c>
      <c r="P104">
        <f>VLOOKUP(B104,'aggregate-week6v1.csv'!B:O,14,FALSE)</f>
        <v>0</v>
      </c>
      <c r="Q104" s="1">
        <f t="shared" si="3"/>
        <v>0</v>
      </c>
    </row>
    <row r="105" spans="1:17">
      <c r="A105">
        <v>103</v>
      </c>
      <c r="B105" t="s">
        <v>159</v>
      </c>
      <c r="C105" t="s">
        <v>23</v>
      </c>
      <c r="D105">
        <v>5000</v>
      </c>
      <c r="E105" t="s">
        <v>56</v>
      </c>
      <c r="F105">
        <v>0</v>
      </c>
      <c r="G105" t="s">
        <v>57</v>
      </c>
      <c r="O105">
        <f t="shared" si="2"/>
        <v>0</v>
      </c>
      <c r="P105">
        <f>VLOOKUP(B105,'aggregate-week6v1.csv'!B:O,14,FALSE)</f>
        <v>0</v>
      </c>
      <c r="Q105" s="1">
        <f t="shared" si="3"/>
        <v>0</v>
      </c>
    </row>
    <row r="106" spans="1:17">
      <c r="A106">
        <v>104</v>
      </c>
      <c r="B106" t="s">
        <v>160</v>
      </c>
      <c r="C106" t="s">
        <v>23</v>
      </c>
      <c r="D106">
        <v>5000</v>
      </c>
      <c r="E106" t="s">
        <v>44</v>
      </c>
      <c r="F106">
        <v>0</v>
      </c>
      <c r="G106" t="s">
        <v>45</v>
      </c>
      <c r="O106">
        <f t="shared" si="2"/>
        <v>0</v>
      </c>
      <c r="P106">
        <f>VLOOKUP(B106,'aggregate-week6v1.csv'!B:O,14,FALSE)</f>
        <v>0</v>
      </c>
      <c r="Q106" s="1">
        <f t="shared" si="3"/>
        <v>0</v>
      </c>
    </row>
    <row r="107" spans="1:17">
      <c r="A107">
        <v>105</v>
      </c>
      <c r="B107" t="s">
        <v>161</v>
      </c>
      <c r="C107" t="s">
        <v>23</v>
      </c>
      <c r="D107">
        <v>5000</v>
      </c>
      <c r="E107" t="s">
        <v>52</v>
      </c>
      <c r="F107">
        <v>0</v>
      </c>
      <c r="G107" t="s">
        <v>59</v>
      </c>
      <c r="O107">
        <f t="shared" si="2"/>
        <v>0</v>
      </c>
      <c r="P107">
        <f>VLOOKUP(B107,'aggregate-week6v1.csv'!B:O,14,FALSE)</f>
        <v>0</v>
      </c>
      <c r="Q107" s="1">
        <f t="shared" si="3"/>
        <v>0</v>
      </c>
    </row>
    <row r="108" spans="1:17">
      <c r="A108">
        <v>106</v>
      </c>
      <c r="B108" t="s">
        <v>162</v>
      </c>
      <c r="C108" t="s">
        <v>23</v>
      </c>
      <c r="D108">
        <v>5000</v>
      </c>
      <c r="E108" t="s">
        <v>56</v>
      </c>
      <c r="F108">
        <v>0</v>
      </c>
      <c r="G108" t="s">
        <v>57</v>
      </c>
      <c r="N108">
        <v>1.1616</v>
      </c>
      <c r="O108">
        <f t="shared" si="2"/>
        <v>1.1616</v>
      </c>
      <c r="P108">
        <f>VLOOKUP(B108,'aggregate-week6v1.csv'!B:O,14,FALSE)</f>
        <v>1.1616</v>
      </c>
      <c r="Q108" s="1">
        <f t="shared" si="3"/>
        <v>0</v>
      </c>
    </row>
    <row r="109" spans="1:17">
      <c r="A109">
        <v>107</v>
      </c>
      <c r="B109" t="s">
        <v>163</v>
      </c>
      <c r="C109" t="s">
        <v>14</v>
      </c>
      <c r="D109">
        <v>5000</v>
      </c>
      <c r="E109" t="s">
        <v>36</v>
      </c>
      <c r="F109">
        <v>18.600000000000001</v>
      </c>
      <c r="G109" t="s">
        <v>91</v>
      </c>
      <c r="H109">
        <v>18.5</v>
      </c>
      <c r="I109">
        <v>18.8</v>
      </c>
      <c r="J109">
        <v>13.25</v>
      </c>
      <c r="K109">
        <v>17.399999999999999</v>
      </c>
      <c r="L109">
        <v>11.46</v>
      </c>
      <c r="M109">
        <v>12.75</v>
      </c>
      <c r="N109">
        <v>11.86</v>
      </c>
      <c r="O109">
        <f t="shared" si="2"/>
        <v>14.86</v>
      </c>
      <c r="P109">
        <f>VLOOKUP(B109,'aggregate-week6v1.csv'!B:O,14,FALSE)</f>
        <v>14.858571428571429</v>
      </c>
      <c r="Q109" s="1">
        <f t="shared" si="3"/>
        <v>9.6144601480663283E-5</v>
      </c>
    </row>
    <row r="110" spans="1:17">
      <c r="A110">
        <v>108</v>
      </c>
      <c r="B110" t="s">
        <v>164</v>
      </c>
      <c r="C110" t="s">
        <v>23</v>
      </c>
      <c r="D110">
        <v>5000</v>
      </c>
      <c r="E110" t="s">
        <v>27</v>
      </c>
      <c r="F110">
        <v>0</v>
      </c>
      <c r="G110" t="s">
        <v>28</v>
      </c>
      <c r="O110">
        <f t="shared" si="2"/>
        <v>0</v>
      </c>
      <c r="P110">
        <f>VLOOKUP(B110,'aggregate-week6v1.csv'!B:O,14,FALSE)</f>
        <v>0</v>
      </c>
      <c r="Q110" s="1">
        <f t="shared" si="3"/>
        <v>0</v>
      </c>
    </row>
    <row r="111" spans="1:17">
      <c r="A111">
        <v>109</v>
      </c>
      <c r="B111" t="s">
        <v>165</v>
      </c>
      <c r="C111" t="s">
        <v>23</v>
      </c>
      <c r="D111">
        <v>5000</v>
      </c>
      <c r="E111" t="s">
        <v>24</v>
      </c>
      <c r="F111">
        <v>-0.2</v>
      </c>
      <c r="G111" t="s">
        <v>25</v>
      </c>
      <c r="O111">
        <f t="shared" si="2"/>
        <v>0</v>
      </c>
      <c r="P111">
        <f>VLOOKUP(B111,'aggregate-week6v1.csv'!B:O,14,FALSE)</f>
        <v>0</v>
      </c>
      <c r="Q111" s="1">
        <f t="shared" si="3"/>
        <v>0</v>
      </c>
    </row>
    <row r="112" spans="1:17">
      <c r="A112">
        <v>110</v>
      </c>
      <c r="B112" t="s">
        <v>166</v>
      </c>
      <c r="C112" t="s">
        <v>23</v>
      </c>
      <c r="D112">
        <v>5000</v>
      </c>
      <c r="E112" t="s">
        <v>33</v>
      </c>
      <c r="F112">
        <v>0</v>
      </c>
      <c r="G112" t="s">
        <v>34</v>
      </c>
      <c r="O112">
        <f t="shared" si="2"/>
        <v>0</v>
      </c>
      <c r="P112">
        <f>VLOOKUP(B112,'aggregate-week6v1.csv'!B:O,14,FALSE)</f>
        <v>0</v>
      </c>
      <c r="Q112" s="1">
        <f t="shared" si="3"/>
        <v>0</v>
      </c>
    </row>
    <row r="113" spans="1:17">
      <c r="A113">
        <v>111</v>
      </c>
      <c r="B113" t="s">
        <v>167</v>
      </c>
      <c r="C113" t="s">
        <v>23</v>
      </c>
      <c r="D113">
        <v>5000</v>
      </c>
      <c r="E113" t="s">
        <v>27</v>
      </c>
      <c r="F113">
        <v>13.38</v>
      </c>
      <c r="G113" t="s">
        <v>105</v>
      </c>
      <c r="N113">
        <v>2.9512</v>
      </c>
      <c r="O113">
        <f t="shared" si="2"/>
        <v>2.9512</v>
      </c>
      <c r="P113">
        <f>VLOOKUP(B113,'aggregate-week6v1.csv'!B:O,14,FALSE)</f>
        <v>2.9512</v>
      </c>
      <c r="Q113" s="1">
        <f t="shared" si="3"/>
        <v>0</v>
      </c>
    </row>
    <row r="114" spans="1:17">
      <c r="A114">
        <v>112</v>
      </c>
      <c r="B114" t="s">
        <v>168</v>
      </c>
      <c r="C114" t="s">
        <v>23</v>
      </c>
      <c r="D114">
        <v>5000</v>
      </c>
      <c r="E114" t="s">
        <v>30</v>
      </c>
      <c r="F114">
        <v>0</v>
      </c>
      <c r="G114" t="s">
        <v>39</v>
      </c>
      <c r="O114">
        <f t="shared" si="2"/>
        <v>0</v>
      </c>
      <c r="P114">
        <f>VLOOKUP(B114,'aggregate-week6v1.csv'!B:O,14,FALSE)</f>
        <v>0</v>
      </c>
      <c r="Q114" s="1">
        <f t="shared" si="3"/>
        <v>0</v>
      </c>
    </row>
    <row r="115" spans="1:17">
      <c r="A115">
        <v>113</v>
      </c>
      <c r="B115" t="s">
        <v>169</v>
      </c>
      <c r="C115" t="s">
        <v>14</v>
      </c>
      <c r="D115">
        <v>5000</v>
      </c>
      <c r="E115" t="s">
        <v>24</v>
      </c>
      <c r="F115">
        <v>14.56</v>
      </c>
      <c r="G115" t="s">
        <v>47</v>
      </c>
      <c r="H115">
        <v>11.5</v>
      </c>
      <c r="I115">
        <v>15.7</v>
      </c>
      <c r="J115">
        <v>9.4700000000000006</v>
      </c>
      <c r="K115">
        <v>15</v>
      </c>
      <c r="L115">
        <v>13.24</v>
      </c>
      <c r="M115">
        <v>9.5399999999999991</v>
      </c>
      <c r="N115">
        <v>10.664</v>
      </c>
      <c r="O115">
        <f t="shared" si="2"/>
        <v>12.159142857142855</v>
      </c>
      <c r="P115">
        <f>VLOOKUP(B115,'aggregate-week6v1.csv'!B:O,14,FALSE)</f>
        <v>12.159142857142855</v>
      </c>
      <c r="Q115" s="1">
        <f t="shared" si="3"/>
        <v>0</v>
      </c>
    </row>
    <row r="116" spans="1:17">
      <c r="A116">
        <v>114</v>
      </c>
      <c r="B116" t="s">
        <v>170</v>
      </c>
      <c r="C116" t="s">
        <v>18</v>
      </c>
      <c r="D116">
        <v>4900</v>
      </c>
      <c r="E116" t="s">
        <v>24</v>
      </c>
      <c r="F116">
        <v>12.42</v>
      </c>
      <c r="G116" t="s">
        <v>47</v>
      </c>
      <c r="H116">
        <v>14</v>
      </c>
      <c r="I116">
        <v>13.9</v>
      </c>
      <c r="J116">
        <v>11.34</v>
      </c>
      <c r="K116">
        <v>14.7</v>
      </c>
      <c r="L116">
        <v>13.82</v>
      </c>
      <c r="M116">
        <v>11.56</v>
      </c>
      <c r="N116">
        <v>12.731</v>
      </c>
      <c r="O116">
        <f t="shared" si="2"/>
        <v>13.150142857142855</v>
      </c>
      <c r="P116">
        <f>VLOOKUP(B116,'aggregate-week6v1.csv'!B:O,14,FALSE)</f>
        <v>13.15157142857143</v>
      </c>
      <c r="Q116" s="1">
        <f t="shared" si="3"/>
        <v>-1.0862362998464992E-4</v>
      </c>
    </row>
    <row r="117" spans="1:17">
      <c r="A117">
        <v>115</v>
      </c>
      <c r="B117" t="s">
        <v>171</v>
      </c>
      <c r="C117" t="s">
        <v>14</v>
      </c>
      <c r="D117">
        <v>4900</v>
      </c>
      <c r="E117" t="s">
        <v>56</v>
      </c>
      <c r="F117">
        <v>16.667000000000002</v>
      </c>
      <c r="G117" t="s">
        <v>57</v>
      </c>
      <c r="H117">
        <v>19</v>
      </c>
      <c r="I117">
        <v>20.2</v>
      </c>
      <c r="J117">
        <v>14.88</v>
      </c>
      <c r="K117">
        <v>18.100000000000001</v>
      </c>
      <c r="L117">
        <v>11.27</v>
      </c>
      <c r="M117">
        <v>12.49</v>
      </c>
      <c r="N117">
        <v>10.428000000000001</v>
      </c>
      <c r="O117">
        <f t="shared" si="2"/>
        <v>15.19542857142857</v>
      </c>
      <c r="P117">
        <f>VLOOKUP(B117,'aggregate-week6v1.csv'!B:O,14,FALSE)</f>
        <v>15.196857142857141</v>
      </c>
      <c r="Q117" s="1">
        <f t="shared" si="3"/>
        <v>-9.4004399405878125E-5</v>
      </c>
    </row>
    <row r="118" spans="1:17">
      <c r="A118">
        <v>116</v>
      </c>
      <c r="B118" t="s">
        <v>172</v>
      </c>
      <c r="C118" t="s">
        <v>42</v>
      </c>
      <c r="D118">
        <v>4900</v>
      </c>
      <c r="E118" t="s">
        <v>44</v>
      </c>
      <c r="F118">
        <v>17.64</v>
      </c>
      <c r="G118" t="s">
        <v>45</v>
      </c>
      <c r="H118">
        <v>18</v>
      </c>
      <c r="I118">
        <v>20.6</v>
      </c>
      <c r="J118">
        <v>14.45</v>
      </c>
      <c r="K118">
        <v>19.3</v>
      </c>
      <c r="L118">
        <v>12.91</v>
      </c>
      <c r="M118">
        <v>9.69</v>
      </c>
      <c r="N118">
        <v>10.202</v>
      </c>
      <c r="O118">
        <f t="shared" si="2"/>
        <v>15.021714285714284</v>
      </c>
      <c r="P118">
        <f>VLOOKUP(B118,'aggregate-week6v1.csv'!B:O,14,FALSE)</f>
        <v>15.023142857142856</v>
      </c>
      <c r="Q118" s="1">
        <f t="shared" si="3"/>
        <v>-9.5091382818934811E-5</v>
      </c>
    </row>
    <row r="119" spans="1:17">
      <c r="A119">
        <v>117</v>
      </c>
      <c r="B119" t="s">
        <v>173</v>
      </c>
      <c r="C119" t="s">
        <v>42</v>
      </c>
      <c r="D119">
        <v>4800</v>
      </c>
      <c r="E119" t="s">
        <v>52</v>
      </c>
      <c r="F119">
        <v>12.66</v>
      </c>
      <c r="G119" t="s">
        <v>59</v>
      </c>
      <c r="H119">
        <v>16</v>
      </c>
      <c r="I119">
        <v>19.399999999999999</v>
      </c>
      <c r="J119">
        <v>12.25</v>
      </c>
      <c r="K119">
        <v>18.7</v>
      </c>
      <c r="L119">
        <v>12.51</v>
      </c>
      <c r="M119">
        <v>14.14</v>
      </c>
      <c r="N119">
        <v>13.494</v>
      </c>
      <c r="O119">
        <f t="shared" si="2"/>
        <v>15.213428571428571</v>
      </c>
      <c r="P119">
        <f>VLOOKUP(B119,'aggregate-week6v1.csv'!B:O,14,FALSE)</f>
        <v>15.280571428571429</v>
      </c>
      <c r="Q119" s="1">
        <f t="shared" si="3"/>
        <v>-4.3940017202049875E-3</v>
      </c>
    </row>
    <row r="120" spans="1:17">
      <c r="A120">
        <v>118</v>
      </c>
      <c r="B120" t="s">
        <v>174</v>
      </c>
      <c r="C120" t="s">
        <v>18</v>
      </c>
      <c r="D120">
        <v>4800</v>
      </c>
      <c r="E120" t="s">
        <v>65</v>
      </c>
      <c r="F120">
        <v>9.1</v>
      </c>
      <c r="G120" t="s">
        <v>66</v>
      </c>
      <c r="H120">
        <v>3.5</v>
      </c>
      <c r="I120">
        <v>4</v>
      </c>
      <c r="J120">
        <v>8.92</v>
      </c>
      <c r="K120">
        <v>3.9</v>
      </c>
      <c r="L120">
        <v>2.9</v>
      </c>
      <c r="M120">
        <v>2.0099999999999998</v>
      </c>
      <c r="N120">
        <v>8.9670000000000005</v>
      </c>
      <c r="O120">
        <f t="shared" si="2"/>
        <v>4.8852857142857138</v>
      </c>
      <c r="P120">
        <f>VLOOKUP(B120,'aggregate-week6v1.csv'!B:O,14,FALSE)</f>
        <v>4.8867142857142847</v>
      </c>
      <c r="Q120" s="1">
        <f t="shared" si="3"/>
        <v>-2.9233782559112687E-4</v>
      </c>
    </row>
    <row r="121" spans="1:17">
      <c r="A121">
        <v>119</v>
      </c>
      <c r="B121" t="s">
        <v>175</v>
      </c>
      <c r="C121" t="s">
        <v>18</v>
      </c>
      <c r="D121">
        <v>4800</v>
      </c>
      <c r="E121" t="s">
        <v>36</v>
      </c>
      <c r="F121">
        <v>12.08</v>
      </c>
      <c r="G121" t="s">
        <v>91</v>
      </c>
      <c r="H121">
        <v>7.5</v>
      </c>
      <c r="I121">
        <v>14.7</v>
      </c>
      <c r="J121">
        <v>11.07</v>
      </c>
      <c r="K121">
        <v>16.2</v>
      </c>
      <c r="M121">
        <v>12.7</v>
      </c>
      <c r="N121">
        <v>6.3179999999999996</v>
      </c>
      <c r="O121">
        <f t="shared" si="2"/>
        <v>11.414666666666667</v>
      </c>
      <c r="P121">
        <f>VLOOKUP(B121,'aggregate-week6v1.csv'!B:O,14,FALSE)</f>
        <v>11.914666666666667</v>
      </c>
      <c r="Q121" s="1">
        <f t="shared" si="3"/>
        <v>-4.1965085049239015E-2</v>
      </c>
    </row>
    <row r="122" spans="1:17">
      <c r="A122">
        <v>120</v>
      </c>
      <c r="B122" t="s">
        <v>176</v>
      </c>
      <c r="C122" t="s">
        <v>18</v>
      </c>
      <c r="D122">
        <v>4700</v>
      </c>
      <c r="E122" t="s">
        <v>33</v>
      </c>
      <c r="F122">
        <v>15.06</v>
      </c>
      <c r="G122" t="s">
        <v>49</v>
      </c>
      <c r="H122">
        <v>17.5</v>
      </c>
      <c r="I122">
        <v>13.5</v>
      </c>
      <c r="J122">
        <v>10.17</v>
      </c>
      <c r="K122">
        <v>13</v>
      </c>
      <c r="L122">
        <v>12.88</v>
      </c>
      <c r="M122">
        <v>9.6300000000000008</v>
      </c>
      <c r="N122">
        <v>14.465999999999999</v>
      </c>
      <c r="O122">
        <f t="shared" si="2"/>
        <v>13.020857142857141</v>
      </c>
      <c r="P122">
        <f>VLOOKUP(B122,'aggregate-week6v1.csv'!B:O,14,FALSE)</f>
        <v>13.019428571428568</v>
      </c>
      <c r="Q122" s="1">
        <f t="shared" si="3"/>
        <v>1.097261235956104E-4</v>
      </c>
    </row>
    <row r="123" spans="1:17">
      <c r="A123">
        <v>121</v>
      </c>
      <c r="B123" t="s">
        <v>177</v>
      </c>
      <c r="C123" t="s">
        <v>42</v>
      </c>
      <c r="D123">
        <v>4600</v>
      </c>
      <c r="E123" t="s">
        <v>33</v>
      </c>
      <c r="F123">
        <v>30.2</v>
      </c>
      <c r="G123" t="s">
        <v>49</v>
      </c>
      <c r="H123">
        <v>18</v>
      </c>
      <c r="I123">
        <v>11.8</v>
      </c>
      <c r="J123">
        <v>11.95</v>
      </c>
      <c r="K123">
        <v>11.9</v>
      </c>
      <c r="L123">
        <v>12.78</v>
      </c>
      <c r="M123">
        <v>11.79</v>
      </c>
      <c r="N123">
        <v>11.445</v>
      </c>
      <c r="O123">
        <f t="shared" si="2"/>
        <v>12.809285714285712</v>
      </c>
      <c r="P123">
        <f>VLOOKUP(B123,'aggregate-week6v1.csv'!B:O,14,FALSE)</f>
        <v>12.807857142857143</v>
      </c>
      <c r="Q123" s="1">
        <f t="shared" si="3"/>
        <v>1.1153867603574952E-4</v>
      </c>
    </row>
    <row r="124" spans="1:17">
      <c r="A124">
        <v>122</v>
      </c>
      <c r="B124" t="s">
        <v>178</v>
      </c>
      <c r="C124" t="s">
        <v>18</v>
      </c>
      <c r="D124">
        <v>4600</v>
      </c>
      <c r="E124" t="s">
        <v>19</v>
      </c>
      <c r="F124">
        <v>13.52</v>
      </c>
      <c r="G124" t="s">
        <v>61</v>
      </c>
      <c r="H124">
        <v>14.5</v>
      </c>
      <c r="I124">
        <v>6.8</v>
      </c>
      <c r="J124">
        <v>13.18</v>
      </c>
      <c r="K124">
        <v>7.5</v>
      </c>
      <c r="L124">
        <v>9.8000000000000007</v>
      </c>
      <c r="M124">
        <v>12.23</v>
      </c>
      <c r="N124">
        <v>12.986000000000001</v>
      </c>
      <c r="O124">
        <f t="shared" si="2"/>
        <v>10.999428571428572</v>
      </c>
      <c r="P124">
        <f>VLOOKUP(B124,'aggregate-week6v1.csv'!B:O,14,FALSE)</f>
        <v>10.998000000000001</v>
      </c>
      <c r="Q124" s="1">
        <f t="shared" si="3"/>
        <v>1.2989374691496636E-4</v>
      </c>
    </row>
    <row r="125" spans="1:17">
      <c r="A125">
        <v>123</v>
      </c>
      <c r="B125" t="s">
        <v>179</v>
      </c>
      <c r="C125" t="s">
        <v>18</v>
      </c>
      <c r="D125">
        <v>4600</v>
      </c>
      <c r="E125" t="s">
        <v>27</v>
      </c>
      <c r="F125">
        <v>8.1</v>
      </c>
      <c r="G125" t="s">
        <v>28</v>
      </c>
      <c r="H125">
        <v>7.5</v>
      </c>
      <c r="I125">
        <v>16</v>
      </c>
      <c r="J125">
        <v>8.4700000000000006</v>
      </c>
      <c r="K125">
        <v>15.6</v>
      </c>
      <c r="L125">
        <v>10.92</v>
      </c>
      <c r="M125">
        <v>9.17</v>
      </c>
      <c r="N125">
        <v>9.07</v>
      </c>
      <c r="O125">
        <f t="shared" si="2"/>
        <v>10.96142857142857</v>
      </c>
      <c r="P125">
        <f>VLOOKUP(B125,'aggregate-week6v1.csv'!B:O,14,FALSE)</f>
        <v>11.889999999999999</v>
      </c>
      <c r="Q125" s="1">
        <f t="shared" si="3"/>
        <v>-7.8096840081701369E-2</v>
      </c>
    </row>
    <row r="126" spans="1:17">
      <c r="A126">
        <v>124</v>
      </c>
      <c r="B126" t="s">
        <v>180</v>
      </c>
      <c r="C126" t="s">
        <v>18</v>
      </c>
      <c r="D126">
        <v>4600</v>
      </c>
      <c r="E126" t="s">
        <v>76</v>
      </c>
      <c r="F126">
        <v>14.46</v>
      </c>
      <c r="G126" t="s">
        <v>141</v>
      </c>
      <c r="H126">
        <v>15</v>
      </c>
      <c r="I126">
        <v>12</v>
      </c>
      <c r="J126">
        <v>13.04</v>
      </c>
      <c r="K126">
        <v>12.3</v>
      </c>
      <c r="L126">
        <v>14.31</v>
      </c>
      <c r="M126">
        <v>14.55</v>
      </c>
      <c r="N126">
        <v>14.58</v>
      </c>
      <c r="O126">
        <f t="shared" si="2"/>
        <v>13.682857142857143</v>
      </c>
      <c r="P126">
        <f>VLOOKUP(B126,'aggregate-week6v1.csv'!B:O,14,FALSE)</f>
        <v>13.682857142857143</v>
      </c>
      <c r="Q126" s="1">
        <f t="shared" si="3"/>
        <v>0</v>
      </c>
    </row>
    <row r="127" spans="1:17">
      <c r="A127">
        <v>125</v>
      </c>
      <c r="B127" t="s">
        <v>181</v>
      </c>
      <c r="C127" t="s">
        <v>18</v>
      </c>
      <c r="D127">
        <v>4600</v>
      </c>
      <c r="E127" t="s">
        <v>44</v>
      </c>
      <c r="F127">
        <v>14.66</v>
      </c>
      <c r="G127" t="s">
        <v>45</v>
      </c>
      <c r="H127">
        <v>12</v>
      </c>
      <c r="I127">
        <v>16.600000000000001</v>
      </c>
      <c r="J127">
        <v>13.99</v>
      </c>
      <c r="K127">
        <v>16.8</v>
      </c>
      <c r="L127">
        <v>14.14</v>
      </c>
      <c r="M127">
        <v>17.7</v>
      </c>
      <c r="N127">
        <v>12.864000000000001</v>
      </c>
      <c r="O127">
        <f t="shared" si="2"/>
        <v>14.870571428571429</v>
      </c>
      <c r="P127">
        <f>VLOOKUP(B127,'aggregate-week6v1.csv'!B:O,14,FALSE)</f>
        <v>14.870571428571429</v>
      </c>
      <c r="Q127" s="1">
        <f t="shared" si="3"/>
        <v>0</v>
      </c>
    </row>
    <row r="128" spans="1:17">
      <c r="A128">
        <v>126</v>
      </c>
      <c r="B128" t="s">
        <v>182</v>
      </c>
      <c r="C128" t="s">
        <v>18</v>
      </c>
      <c r="D128">
        <v>4600</v>
      </c>
      <c r="E128" t="s">
        <v>33</v>
      </c>
      <c r="F128">
        <v>9.32</v>
      </c>
      <c r="G128" t="s">
        <v>49</v>
      </c>
      <c r="H128">
        <v>7</v>
      </c>
      <c r="I128">
        <v>13.3</v>
      </c>
      <c r="J128">
        <v>11.28</v>
      </c>
      <c r="K128">
        <v>12.5</v>
      </c>
      <c r="L128">
        <v>10.88</v>
      </c>
      <c r="M128">
        <v>13.63</v>
      </c>
      <c r="N128">
        <v>12.048</v>
      </c>
      <c r="O128">
        <f t="shared" si="2"/>
        <v>11.519714285714286</v>
      </c>
      <c r="P128">
        <f>VLOOKUP(B128,'aggregate-week6v1.csv'!B:O,14,FALSE)</f>
        <v>11.516857142857145</v>
      </c>
      <c r="Q128" s="1">
        <f t="shared" si="3"/>
        <v>2.4808355454108977E-4</v>
      </c>
    </row>
    <row r="129" spans="1:17">
      <c r="A129">
        <v>127</v>
      </c>
      <c r="B129" t="s">
        <v>183</v>
      </c>
      <c r="C129" t="s">
        <v>14</v>
      </c>
      <c r="D129">
        <v>4500</v>
      </c>
      <c r="E129" t="s">
        <v>15</v>
      </c>
      <c r="F129">
        <v>0</v>
      </c>
      <c r="G129" t="s">
        <v>16</v>
      </c>
      <c r="O129">
        <f t="shared" si="2"/>
        <v>0</v>
      </c>
      <c r="P129">
        <f>VLOOKUP(B129,'aggregate-week6v1.csv'!B:O,14,FALSE)</f>
        <v>0</v>
      </c>
      <c r="Q129" s="1">
        <f t="shared" si="3"/>
        <v>0</v>
      </c>
    </row>
    <row r="130" spans="1:17">
      <c r="A130">
        <v>128</v>
      </c>
      <c r="B130" t="s">
        <v>184</v>
      </c>
      <c r="C130" t="s">
        <v>14</v>
      </c>
      <c r="D130">
        <v>4500</v>
      </c>
      <c r="E130" t="s">
        <v>30</v>
      </c>
      <c r="F130">
        <v>12.324999999999999</v>
      </c>
      <c r="G130" t="s">
        <v>39</v>
      </c>
      <c r="H130">
        <v>18.5</v>
      </c>
      <c r="I130">
        <v>19.2</v>
      </c>
      <c r="J130">
        <v>12.7</v>
      </c>
      <c r="K130">
        <v>17.7</v>
      </c>
      <c r="L130">
        <v>11.14</v>
      </c>
      <c r="M130">
        <v>11.99</v>
      </c>
      <c r="N130">
        <v>9.6370000000000005</v>
      </c>
      <c r="O130">
        <f t="shared" si="2"/>
        <v>14.409571428571429</v>
      </c>
      <c r="P130">
        <f>VLOOKUP(B130,'aggregate-week6v1.csv'!B:O,14,FALSE)</f>
        <v>14.411</v>
      </c>
      <c r="Q130" s="1">
        <f t="shared" si="3"/>
        <v>-9.9130624423793279E-5</v>
      </c>
    </row>
    <row r="131" spans="1:17">
      <c r="A131">
        <v>129</v>
      </c>
      <c r="B131" t="s">
        <v>185</v>
      </c>
      <c r="C131" t="s">
        <v>18</v>
      </c>
      <c r="D131">
        <v>4500</v>
      </c>
      <c r="E131" t="s">
        <v>30</v>
      </c>
      <c r="F131">
        <v>2.1800000000000002</v>
      </c>
      <c r="G131" t="s">
        <v>31</v>
      </c>
      <c r="H131">
        <v>4</v>
      </c>
      <c r="I131">
        <v>12.1</v>
      </c>
      <c r="J131">
        <v>7.64</v>
      </c>
      <c r="K131">
        <v>12.8</v>
      </c>
      <c r="L131">
        <v>5.99</v>
      </c>
      <c r="M131">
        <v>5.88</v>
      </c>
      <c r="N131">
        <v>5.6769999999999996</v>
      </c>
      <c r="O131">
        <f t="shared" ref="O131:O194" si="4">IFERROR(AVERAGEIF(H131:N131,"&gt;0"),0)</f>
        <v>7.7267142857142872</v>
      </c>
      <c r="P131">
        <f>VLOOKUP(B131,'aggregate-week6v1.csv'!B:O,14,FALSE)</f>
        <v>7.8681428571428578</v>
      </c>
      <c r="Q131" s="1">
        <f t="shared" ref="Q131:Q194" si="5">IFERROR(O131/P131-1,0)</f>
        <v>-1.7974835230676889E-2</v>
      </c>
    </row>
    <row r="132" spans="1:17">
      <c r="A132">
        <v>130</v>
      </c>
      <c r="B132" t="s">
        <v>186</v>
      </c>
      <c r="C132" t="s">
        <v>18</v>
      </c>
      <c r="D132">
        <v>4500</v>
      </c>
      <c r="E132" t="s">
        <v>27</v>
      </c>
      <c r="F132">
        <v>6.08</v>
      </c>
      <c r="G132" t="s">
        <v>28</v>
      </c>
      <c r="H132">
        <v>13.5</v>
      </c>
      <c r="I132">
        <v>5.0999999999999996</v>
      </c>
      <c r="J132">
        <v>10.06</v>
      </c>
      <c r="K132">
        <v>5.2</v>
      </c>
      <c r="L132">
        <v>11.34</v>
      </c>
      <c r="M132">
        <v>12.17</v>
      </c>
      <c r="N132">
        <v>9.3773999999999997</v>
      </c>
      <c r="O132">
        <f t="shared" si="4"/>
        <v>9.5353428571428562</v>
      </c>
      <c r="P132">
        <f>VLOOKUP(B132,'aggregate-week6v1.csv'!B:O,14,FALSE)</f>
        <v>8.6082000000000001</v>
      </c>
      <c r="Q132" s="1">
        <f t="shared" si="5"/>
        <v>0.10770461387315078</v>
      </c>
    </row>
    <row r="133" spans="1:17">
      <c r="A133">
        <v>131</v>
      </c>
      <c r="B133" t="s">
        <v>187</v>
      </c>
      <c r="C133" t="s">
        <v>14</v>
      </c>
      <c r="D133">
        <v>4500</v>
      </c>
      <c r="E133" t="s">
        <v>76</v>
      </c>
      <c r="F133">
        <v>0</v>
      </c>
      <c r="G133" t="s">
        <v>77</v>
      </c>
      <c r="O133">
        <f t="shared" si="4"/>
        <v>0</v>
      </c>
      <c r="P133">
        <f>VLOOKUP(B133,'aggregate-week6v1.csv'!B:O,14,FALSE)</f>
        <v>0</v>
      </c>
      <c r="Q133" s="1">
        <f t="shared" si="5"/>
        <v>0</v>
      </c>
    </row>
    <row r="134" spans="1:17">
      <c r="A134">
        <v>132</v>
      </c>
      <c r="B134" t="s">
        <v>188</v>
      </c>
      <c r="C134" t="s">
        <v>18</v>
      </c>
      <c r="D134">
        <v>4500</v>
      </c>
      <c r="E134" t="s">
        <v>27</v>
      </c>
      <c r="F134">
        <v>11.26</v>
      </c>
      <c r="G134" t="s">
        <v>105</v>
      </c>
      <c r="H134">
        <v>8.5</v>
      </c>
      <c r="I134">
        <v>9</v>
      </c>
      <c r="J134">
        <v>9.5399999999999991</v>
      </c>
      <c r="K134">
        <v>9</v>
      </c>
      <c r="L134">
        <v>11.62</v>
      </c>
      <c r="M134">
        <v>9.82</v>
      </c>
      <c r="N134">
        <v>9.1140000000000008</v>
      </c>
      <c r="O134">
        <f t="shared" si="4"/>
        <v>9.5134285714285713</v>
      </c>
      <c r="P134">
        <f>VLOOKUP(B134,'aggregate-week6v1.csv'!B:O,14,FALSE)</f>
        <v>9.5120000000000005</v>
      </c>
      <c r="Q134" s="1">
        <f t="shared" si="5"/>
        <v>1.5018623092633021E-4</v>
      </c>
    </row>
    <row r="135" spans="1:17">
      <c r="A135">
        <v>133</v>
      </c>
      <c r="B135" t="s">
        <v>189</v>
      </c>
      <c r="C135" t="s">
        <v>42</v>
      </c>
      <c r="D135">
        <v>4400</v>
      </c>
      <c r="E135" t="s">
        <v>27</v>
      </c>
      <c r="F135">
        <v>17.079999999999998</v>
      </c>
      <c r="G135" t="s">
        <v>105</v>
      </c>
      <c r="H135">
        <v>10.5</v>
      </c>
      <c r="I135">
        <v>19</v>
      </c>
      <c r="J135">
        <v>10.039999999999999</v>
      </c>
      <c r="K135">
        <v>19.5</v>
      </c>
      <c r="L135">
        <v>9.09</v>
      </c>
      <c r="M135">
        <v>9.2200000000000006</v>
      </c>
      <c r="N135">
        <v>8.9369999999999994</v>
      </c>
      <c r="O135">
        <f t="shared" si="4"/>
        <v>12.326714285714285</v>
      </c>
      <c r="P135">
        <f>VLOOKUP(B135,'aggregate-week6v1.csv'!B:O,14,FALSE)</f>
        <v>12.326714285714285</v>
      </c>
      <c r="Q135" s="1">
        <f t="shared" si="5"/>
        <v>0</v>
      </c>
    </row>
    <row r="136" spans="1:17">
      <c r="A136">
        <v>134</v>
      </c>
      <c r="B136" t="s">
        <v>190</v>
      </c>
      <c r="C136" t="s">
        <v>18</v>
      </c>
      <c r="D136">
        <v>4400</v>
      </c>
      <c r="E136" t="s">
        <v>24</v>
      </c>
      <c r="F136">
        <v>12</v>
      </c>
      <c r="G136" t="s">
        <v>25</v>
      </c>
      <c r="H136">
        <v>11.5</v>
      </c>
      <c r="I136">
        <v>11.4</v>
      </c>
      <c r="J136">
        <v>12.51</v>
      </c>
      <c r="K136">
        <v>12.2</v>
      </c>
      <c r="L136">
        <v>11.3</v>
      </c>
      <c r="M136">
        <v>11.74</v>
      </c>
      <c r="N136">
        <v>11.893000000000001</v>
      </c>
      <c r="O136">
        <f t="shared" si="4"/>
        <v>11.791857142857141</v>
      </c>
      <c r="P136">
        <f>VLOOKUP(B136,'aggregate-week6v1.csv'!B:O,14,FALSE)</f>
        <v>11.791857142857141</v>
      </c>
      <c r="Q136" s="1">
        <f t="shared" si="5"/>
        <v>0</v>
      </c>
    </row>
    <row r="137" spans="1:17">
      <c r="A137">
        <v>135</v>
      </c>
      <c r="B137" t="s">
        <v>191</v>
      </c>
      <c r="C137" t="s">
        <v>14</v>
      </c>
      <c r="D137">
        <v>4400</v>
      </c>
      <c r="E137" t="s">
        <v>15</v>
      </c>
      <c r="F137">
        <v>11.14</v>
      </c>
      <c r="G137" t="s">
        <v>16</v>
      </c>
      <c r="H137">
        <v>9.5</v>
      </c>
      <c r="I137">
        <v>16.2</v>
      </c>
      <c r="J137">
        <v>9.98</v>
      </c>
      <c r="K137">
        <v>15.1</v>
      </c>
      <c r="L137">
        <v>11.57</v>
      </c>
      <c r="M137">
        <v>12.34</v>
      </c>
      <c r="N137">
        <v>4.1420000000000003</v>
      </c>
      <c r="O137">
        <f t="shared" si="4"/>
        <v>11.261714285714286</v>
      </c>
      <c r="P137">
        <f>VLOOKUP(B137,'aggregate-week6v1.csv'!B:O,14,FALSE)</f>
        <v>11.260285714285715</v>
      </c>
      <c r="Q137" s="1">
        <f t="shared" si="5"/>
        <v>1.2686813326223678E-4</v>
      </c>
    </row>
    <row r="138" spans="1:17">
      <c r="A138">
        <v>136</v>
      </c>
      <c r="B138" t="s">
        <v>192</v>
      </c>
      <c r="C138" t="s">
        <v>42</v>
      </c>
      <c r="D138">
        <v>4400</v>
      </c>
      <c r="E138" t="s">
        <v>56</v>
      </c>
      <c r="F138">
        <v>14.2</v>
      </c>
      <c r="G138" t="s">
        <v>97</v>
      </c>
      <c r="O138">
        <f t="shared" si="4"/>
        <v>0</v>
      </c>
      <c r="P138">
        <f>VLOOKUP(B138,'aggregate-week6v1.csv'!B:O,14,FALSE)</f>
        <v>13.6</v>
      </c>
      <c r="Q138" s="1">
        <f t="shared" si="5"/>
        <v>-1</v>
      </c>
    </row>
    <row r="139" spans="1:17">
      <c r="A139">
        <v>137</v>
      </c>
      <c r="B139" t="s">
        <v>193</v>
      </c>
      <c r="C139" t="s">
        <v>14</v>
      </c>
      <c r="D139">
        <v>4300</v>
      </c>
      <c r="E139" t="s">
        <v>24</v>
      </c>
      <c r="F139">
        <v>7.56</v>
      </c>
      <c r="G139" t="s">
        <v>47</v>
      </c>
      <c r="H139">
        <v>4.5</v>
      </c>
      <c r="I139">
        <v>5</v>
      </c>
      <c r="J139">
        <v>11.63</v>
      </c>
      <c r="K139">
        <v>4.5</v>
      </c>
      <c r="L139">
        <v>10.07</v>
      </c>
      <c r="M139">
        <v>10.82</v>
      </c>
      <c r="N139">
        <v>9.0169999999999995</v>
      </c>
      <c r="O139">
        <f t="shared" si="4"/>
        <v>7.9338571428571436</v>
      </c>
      <c r="P139">
        <f>VLOOKUP(B139,'aggregate-week6v1.csv'!B:O,14,FALSE)</f>
        <v>7.9338571428571436</v>
      </c>
      <c r="Q139" s="1">
        <f t="shared" si="5"/>
        <v>0</v>
      </c>
    </row>
    <row r="140" spans="1:17">
      <c r="A140">
        <v>138</v>
      </c>
      <c r="B140" t="s">
        <v>194</v>
      </c>
      <c r="C140" t="s">
        <v>14</v>
      </c>
      <c r="D140">
        <v>4300</v>
      </c>
      <c r="E140" t="s">
        <v>76</v>
      </c>
      <c r="F140">
        <v>12.22</v>
      </c>
      <c r="G140" t="s">
        <v>141</v>
      </c>
      <c r="H140">
        <v>21</v>
      </c>
      <c r="I140">
        <v>17.600000000000001</v>
      </c>
      <c r="J140">
        <v>12.28</v>
      </c>
      <c r="K140">
        <v>16.8</v>
      </c>
      <c r="L140">
        <v>12.91</v>
      </c>
      <c r="M140">
        <v>14.61</v>
      </c>
      <c r="N140">
        <v>11.672000000000001</v>
      </c>
      <c r="O140">
        <f t="shared" si="4"/>
        <v>15.267428571428571</v>
      </c>
      <c r="P140">
        <f>VLOOKUP(B140,'aggregate-week6v1.csv'!B:O,14,FALSE)</f>
        <v>15.267428571428571</v>
      </c>
      <c r="Q140" s="1">
        <f t="shared" si="5"/>
        <v>0</v>
      </c>
    </row>
    <row r="141" spans="1:17">
      <c r="A141">
        <v>139</v>
      </c>
      <c r="B141" t="s">
        <v>195</v>
      </c>
      <c r="C141" t="s">
        <v>18</v>
      </c>
      <c r="D141">
        <v>4300</v>
      </c>
      <c r="E141" t="s">
        <v>15</v>
      </c>
      <c r="F141">
        <v>10.44</v>
      </c>
      <c r="G141" t="s">
        <v>16</v>
      </c>
      <c r="H141">
        <v>7.5</v>
      </c>
      <c r="I141">
        <v>11</v>
      </c>
      <c r="J141">
        <v>10.99</v>
      </c>
      <c r="K141">
        <v>11</v>
      </c>
      <c r="L141">
        <v>9.19</v>
      </c>
      <c r="M141">
        <v>9.67</v>
      </c>
      <c r="N141">
        <v>12.548999999999999</v>
      </c>
      <c r="O141">
        <f t="shared" si="4"/>
        <v>10.271285714285714</v>
      </c>
      <c r="P141">
        <f>VLOOKUP(B141,'aggregate-week6v1.csv'!B:O,14,FALSE)</f>
        <v>10.269857142857145</v>
      </c>
      <c r="Q141" s="1">
        <f t="shared" si="5"/>
        <v>1.3910333987099399E-4</v>
      </c>
    </row>
    <row r="142" spans="1:17">
      <c r="A142">
        <v>140</v>
      </c>
      <c r="B142" t="s">
        <v>196</v>
      </c>
      <c r="C142" t="s">
        <v>14</v>
      </c>
      <c r="D142">
        <v>4300</v>
      </c>
      <c r="E142" t="s">
        <v>76</v>
      </c>
      <c r="F142">
        <v>8.86</v>
      </c>
      <c r="G142" t="s">
        <v>77</v>
      </c>
      <c r="H142">
        <v>13</v>
      </c>
      <c r="I142">
        <v>0.6</v>
      </c>
      <c r="J142">
        <v>11.12</v>
      </c>
      <c r="K142">
        <v>3.3</v>
      </c>
      <c r="L142">
        <v>13.05</v>
      </c>
      <c r="M142">
        <v>11.78</v>
      </c>
      <c r="N142">
        <v>11.188000000000001</v>
      </c>
      <c r="O142">
        <f t="shared" si="4"/>
        <v>9.1482857142857146</v>
      </c>
      <c r="P142">
        <f>VLOOKUP(B142,'aggregate-week6v1.csv'!B:O,14,FALSE)</f>
        <v>8.7197142857142858</v>
      </c>
      <c r="Q142" s="1">
        <f t="shared" si="5"/>
        <v>4.9149710016710868E-2</v>
      </c>
    </row>
    <row r="143" spans="1:17">
      <c r="A143">
        <v>141</v>
      </c>
      <c r="B143" t="s">
        <v>197</v>
      </c>
      <c r="C143" t="s">
        <v>42</v>
      </c>
      <c r="D143">
        <v>4300</v>
      </c>
      <c r="E143" t="s">
        <v>44</v>
      </c>
      <c r="F143">
        <v>12.64</v>
      </c>
      <c r="G143" t="s">
        <v>102</v>
      </c>
      <c r="H143">
        <v>16</v>
      </c>
      <c r="I143">
        <v>14</v>
      </c>
      <c r="J143">
        <v>8.42</v>
      </c>
      <c r="K143">
        <v>15</v>
      </c>
      <c r="L143">
        <v>9.6300000000000008</v>
      </c>
      <c r="M143">
        <v>9.61</v>
      </c>
      <c r="N143">
        <v>9.7929999999999993</v>
      </c>
      <c r="O143">
        <f t="shared" si="4"/>
        <v>11.779</v>
      </c>
      <c r="P143">
        <f>VLOOKUP(B143,'aggregate-week6v1.csv'!B:O,14,FALSE)</f>
        <v>11.779</v>
      </c>
      <c r="Q143" s="1">
        <f t="shared" si="5"/>
        <v>0</v>
      </c>
    </row>
    <row r="144" spans="1:17">
      <c r="A144">
        <v>142</v>
      </c>
      <c r="B144" t="s">
        <v>198</v>
      </c>
      <c r="C144" t="s">
        <v>18</v>
      </c>
      <c r="D144">
        <v>4300</v>
      </c>
      <c r="E144" t="s">
        <v>84</v>
      </c>
      <c r="F144">
        <v>7.95</v>
      </c>
      <c r="G144" t="s">
        <v>85</v>
      </c>
      <c r="H144">
        <v>7</v>
      </c>
      <c r="I144">
        <v>7.9</v>
      </c>
      <c r="J144">
        <v>10.28</v>
      </c>
      <c r="K144">
        <v>8.8000000000000007</v>
      </c>
      <c r="L144">
        <v>13.55</v>
      </c>
      <c r="M144">
        <v>16.25</v>
      </c>
      <c r="N144">
        <v>13.13</v>
      </c>
      <c r="O144">
        <f t="shared" si="4"/>
        <v>10.987142857142857</v>
      </c>
      <c r="P144">
        <f>VLOOKUP(B144,'aggregate-week6v1.csv'!B:O,14,FALSE)</f>
        <v>10.989999999999998</v>
      </c>
      <c r="Q144" s="1">
        <f t="shared" si="5"/>
        <v>-2.5997660210574924E-4</v>
      </c>
    </row>
    <row r="145" spans="1:17">
      <c r="A145">
        <v>143</v>
      </c>
      <c r="B145" t="s">
        <v>199</v>
      </c>
      <c r="C145" t="s">
        <v>18</v>
      </c>
      <c r="D145">
        <v>4300</v>
      </c>
      <c r="E145" t="s">
        <v>76</v>
      </c>
      <c r="F145">
        <v>3</v>
      </c>
      <c r="G145" t="s">
        <v>77</v>
      </c>
      <c r="H145">
        <v>4</v>
      </c>
      <c r="I145">
        <v>4</v>
      </c>
      <c r="J145">
        <v>7.63</v>
      </c>
      <c r="K145">
        <v>5</v>
      </c>
      <c r="L145">
        <v>9.82</v>
      </c>
      <c r="M145">
        <v>5.37</v>
      </c>
      <c r="N145">
        <v>4.859</v>
      </c>
      <c r="O145">
        <f t="shared" si="4"/>
        <v>5.8112857142857148</v>
      </c>
      <c r="P145">
        <f>VLOOKUP(B145,'aggregate-week6v1.csv'!B:O,14,FALSE)</f>
        <v>5.8127142857142857</v>
      </c>
      <c r="Q145" s="1">
        <f t="shared" si="5"/>
        <v>-2.4576666912423661E-4</v>
      </c>
    </row>
    <row r="146" spans="1:17">
      <c r="A146">
        <v>144</v>
      </c>
      <c r="B146" t="s">
        <v>200</v>
      </c>
      <c r="C146" t="s">
        <v>14</v>
      </c>
      <c r="D146">
        <v>4300</v>
      </c>
      <c r="E146" t="s">
        <v>33</v>
      </c>
      <c r="F146">
        <v>6.0670000000000002</v>
      </c>
      <c r="G146" t="s">
        <v>34</v>
      </c>
      <c r="I146">
        <v>14.6</v>
      </c>
      <c r="J146">
        <v>8.1999999999999993</v>
      </c>
      <c r="K146">
        <v>14.3</v>
      </c>
      <c r="N146">
        <v>5.04</v>
      </c>
      <c r="O146">
        <f t="shared" si="4"/>
        <v>10.534999999999998</v>
      </c>
      <c r="P146">
        <f>VLOOKUP(B146,'aggregate-week6v1.csv'!B:O,14,FALSE)</f>
        <v>9.2279999999999998</v>
      </c>
      <c r="Q146" s="1">
        <f t="shared" si="5"/>
        <v>0.14163415691374071</v>
      </c>
    </row>
    <row r="147" spans="1:17">
      <c r="A147">
        <v>145</v>
      </c>
      <c r="B147" t="s">
        <v>201</v>
      </c>
      <c r="C147" t="s">
        <v>14</v>
      </c>
      <c r="D147">
        <v>4200</v>
      </c>
      <c r="E147" t="s">
        <v>76</v>
      </c>
      <c r="F147">
        <v>8.94</v>
      </c>
      <c r="G147" t="s">
        <v>141</v>
      </c>
      <c r="H147">
        <v>8</v>
      </c>
      <c r="I147">
        <v>6.2</v>
      </c>
      <c r="J147">
        <v>9.2200000000000006</v>
      </c>
      <c r="K147">
        <v>5.0999999999999996</v>
      </c>
      <c r="L147">
        <v>8.8800000000000008</v>
      </c>
      <c r="M147">
        <v>10.26</v>
      </c>
      <c r="N147">
        <v>9.1679999999999993</v>
      </c>
      <c r="O147">
        <f t="shared" si="4"/>
        <v>8.1182857142857152</v>
      </c>
      <c r="P147">
        <f>VLOOKUP(B147,'aggregate-week6v1.csv'!B:O,14,FALSE)</f>
        <v>8.1182857142857152</v>
      </c>
      <c r="Q147" s="1">
        <f t="shared" si="5"/>
        <v>0</v>
      </c>
    </row>
    <row r="148" spans="1:17">
      <c r="A148">
        <v>146</v>
      </c>
      <c r="B148" t="s">
        <v>202</v>
      </c>
      <c r="C148" t="s">
        <v>18</v>
      </c>
      <c r="D148">
        <v>4200</v>
      </c>
      <c r="E148" t="s">
        <v>15</v>
      </c>
      <c r="F148">
        <v>11.38</v>
      </c>
      <c r="G148" t="s">
        <v>16</v>
      </c>
      <c r="H148">
        <v>16.5</v>
      </c>
      <c r="I148">
        <v>14</v>
      </c>
      <c r="J148">
        <v>9.9499999999999993</v>
      </c>
      <c r="K148">
        <v>14.2</v>
      </c>
      <c r="L148">
        <v>9.6</v>
      </c>
      <c r="M148">
        <v>9.0500000000000007</v>
      </c>
      <c r="N148">
        <v>7.7750000000000004</v>
      </c>
      <c r="O148">
        <f t="shared" si="4"/>
        <v>11.582142857142857</v>
      </c>
      <c r="P148">
        <f>VLOOKUP(B148,'aggregate-week6v1.csv'!B:O,14,FALSE)</f>
        <v>11.580714285714285</v>
      </c>
      <c r="Q148" s="1">
        <f t="shared" si="5"/>
        <v>1.2335779929695256E-4</v>
      </c>
    </row>
    <row r="149" spans="1:17">
      <c r="A149">
        <v>147</v>
      </c>
      <c r="B149" t="s">
        <v>203</v>
      </c>
      <c r="C149" t="s">
        <v>18</v>
      </c>
      <c r="D149">
        <v>4200</v>
      </c>
      <c r="E149" t="s">
        <v>19</v>
      </c>
      <c r="F149">
        <v>13.36</v>
      </c>
      <c r="G149" t="s">
        <v>61</v>
      </c>
      <c r="H149">
        <v>11.5</v>
      </c>
      <c r="I149">
        <v>7.1</v>
      </c>
      <c r="J149">
        <v>8.2100000000000009</v>
      </c>
      <c r="K149">
        <v>7.3</v>
      </c>
      <c r="L149">
        <v>5.55</v>
      </c>
      <c r="M149">
        <v>4.9400000000000004</v>
      </c>
      <c r="N149">
        <v>6.8242000000000003</v>
      </c>
      <c r="O149">
        <f t="shared" si="4"/>
        <v>7.3463142857142847</v>
      </c>
      <c r="P149">
        <f>VLOOKUP(B149,'aggregate-week6v1.csv'!B:O,14,FALSE)</f>
        <v>7.3477428571428556</v>
      </c>
      <c r="Q149" s="1">
        <f t="shared" si="5"/>
        <v>-1.9442316590900788E-4</v>
      </c>
    </row>
    <row r="150" spans="1:17">
      <c r="A150">
        <v>148</v>
      </c>
      <c r="B150" t="s">
        <v>204</v>
      </c>
      <c r="C150" t="s">
        <v>14</v>
      </c>
      <c r="D150">
        <v>4200</v>
      </c>
      <c r="E150" t="s">
        <v>84</v>
      </c>
      <c r="F150">
        <v>17.2</v>
      </c>
      <c r="G150" t="s">
        <v>85</v>
      </c>
      <c r="H150">
        <v>13</v>
      </c>
      <c r="I150">
        <v>15.4</v>
      </c>
      <c r="J150">
        <v>8.3699999999999992</v>
      </c>
      <c r="K150">
        <v>14.7</v>
      </c>
      <c r="L150">
        <v>9.26</v>
      </c>
      <c r="M150">
        <v>11.47</v>
      </c>
      <c r="N150">
        <v>7.2530000000000001</v>
      </c>
      <c r="O150">
        <f t="shared" si="4"/>
        <v>11.350428571428571</v>
      </c>
      <c r="P150">
        <f>VLOOKUP(B150,'aggregate-week6v1.csv'!B:O,14,FALSE)</f>
        <v>11.334714285714286</v>
      </c>
      <c r="Q150" s="1">
        <f t="shared" si="5"/>
        <v>1.3863856924996032E-3</v>
      </c>
    </row>
    <row r="151" spans="1:17">
      <c r="A151">
        <v>149</v>
      </c>
      <c r="B151" t="s">
        <v>205</v>
      </c>
      <c r="C151" t="s">
        <v>18</v>
      </c>
      <c r="D151">
        <v>4200</v>
      </c>
      <c r="E151" t="s">
        <v>27</v>
      </c>
      <c r="F151">
        <v>10.86</v>
      </c>
      <c r="G151" t="s">
        <v>105</v>
      </c>
      <c r="H151">
        <v>6.5</v>
      </c>
      <c r="I151">
        <v>12.3</v>
      </c>
      <c r="J151">
        <v>10.050000000000001</v>
      </c>
      <c r="K151">
        <v>12.5</v>
      </c>
      <c r="L151">
        <v>7.04</v>
      </c>
      <c r="M151">
        <v>7.44</v>
      </c>
      <c r="N151">
        <v>11.805</v>
      </c>
      <c r="O151">
        <f t="shared" si="4"/>
        <v>9.6621428571428556</v>
      </c>
      <c r="P151">
        <f>VLOOKUP(B151,'aggregate-week6v1.csv'!B:O,14,FALSE)</f>
        <v>9.6621428571428556</v>
      </c>
      <c r="Q151" s="1">
        <f t="shared" si="5"/>
        <v>0</v>
      </c>
    </row>
    <row r="152" spans="1:17">
      <c r="A152">
        <v>150</v>
      </c>
      <c r="B152" t="s">
        <v>206</v>
      </c>
      <c r="C152" t="s">
        <v>14</v>
      </c>
      <c r="D152">
        <v>4100</v>
      </c>
      <c r="E152" t="s">
        <v>65</v>
      </c>
      <c r="F152">
        <v>12.36</v>
      </c>
      <c r="G152" t="s">
        <v>66</v>
      </c>
      <c r="H152">
        <v>9</v>
      </c>
      <c r="I152">
        <v>8.5</v>
      </c>
      <c r="J152">
        <v>11.22</v>
      </c>
      <c r="K152">
        <v>8.3000000000000007</v>
      </c>
      <c r="L152">
        <v>10.19</v>
      </c>
      <c r="M152">
        <v>10.45</v>
      </c>
      <c r="N152">
        <v>7.8250000000000002</v>
      </c>
      <c r="O152">
        <f t="shared" si="4"/>
        <v>9.3550000000000004</v>
      </c>
      <c r="P152">
        <f>VLOOKUP(B152,'aggregate-week6v1.csv'!B:O,14,FALSE)</f>
        <v>9.3550000000000004</v>
      </c>
      <c r="Q152" s="1">
        <f t="shared" si="5"/>
        <v>0</v>
      </c>
    </row>
    <row r="153" spans="1:17">
      <c r="A153">
        <v>151</v>
      </c>
      <c r="B153" t="s">
        <v>207</v>
      </c>
      <c r="C153" t="s">
        <v>18</v>
      </c>
      <c r="D153">
        <v>4000</v>
      </c>
      <c r="E153" t="s">
        <v>19</v>
      </c>
      <c r="F153">
        <v>10.220000000000001</v>
      </c>
      <c r="G153" t="s">
        <v>20</v>
      </c>
      <c r="H153">
        <v>1.5</v>
      </c>
      <c r="I153">
        <v>3.1</v>
      </c>
      <c r="J153">
        <v>2.39</v>
      </c>
      <c r="K153">
        <v>3.8</v>
      </c>
      <c r="L153">
        <v>2.52</v>
      </c>
      <c r="M153">
        <v>2.5</v>
      </c>
      <c r="N153">
        <v>4.3630000000000004</v>
      </c>
      <c r="O153">
        <f t="shared" si="4"/>
        <v>2.8818571428571427</v>
      </c>
      <c r="P153">
        <f>VLOOKUP(B153,'aggregate-week6v1.csv'!B:O,14,FALSE)</f>
        <v>2.8832857142857145</v>
      </c>
      <c r="Q153" s="1">
        <f t="shared" si="5"/>
        <v>-4.9546648169263019E-4</v>
      </c>
    </row>
    <row r="154" spans="1:17">
      <c r="A154">
        <v>152</v>
      </c>
      <c r="B154" t="s">
        <v>208</v>
      </c>
      <c r="C154" t="s">
        <v>14</v>
      </c>
      <c r="D154">
        <v>4000</v>
      </c>
      <c r="E154" t="s">
        <v>44</v>
      </c>
      <c r="F154">
        <v>9.98</v>
      </c>
      <c r="G154" t="s">
        <v>102</v>
      </c>
      <c r="H154">
        <v>8</v>
      </c>
      <c r="I154">
        <v>10.8</v>
      </c>
      <c r="J154">
        <v>8.2899999999999991</v>
      </c>
      <c r="K154">
        <v>9.8000000000000007</v>
      </c>
      <c r="L154">
        <v>9.7200000000000006</v>
      </c>
      <c r="M154">
        <v>10.43</v>
      </c>
      <c r="N154">
        <v>8.1763999999999992</v>
      </c>
      <c r="O154">
        <f t="shared" si="4"/>
        <v>9.3166285714285699</v>
      </c>
      <c r="P154">
        <f>VLOOKUP(B154,'aggregate-week6v1.csv'!B:O,14,FALSE)</f>
        <v>9.3166285714285699</v>
      </c>
      <c r="Q154" s="1">
        <f t="shared" si="5"/>
        <v>0</v>
      </c>
    </row>
    <row r="155" spans="1:17">
      <c r="A155">
        <v>153</v>
      </c>
      <c r="B155" t="s">
        <v>209</v>
      </c>
      <c r="C155" t="s">
        <v>42</v>
      </c>
      <c r="D155">
        <v>4000</v>
      </c>
      <c r="E155" t="s">
        <v>36</v>
      </c>
      <c r="F155">
        <v>4</v>
      </c>
      <c r="G155" t="s">
        <v>91</v>
      </c>
      <c r="H155">
        <v>8</v>
      </c>
      <c r="I155">
        <v>15.8</v>
      </c>
      <c r="J155">
        <v>12.34</v>
      </c>
      <c r="K155">
        <v>15.9</v>
      </c>
      <c r="L155">
        <v>10.32</v>
      </c>
      <c r="M155">
        <v>7.51</v>
      </c>
      <c r="N155">
        <v>7.4589999999999996</v>
      </c>
      <c r="O155">
        <f t="shared" si="4"/>
        <v>11.047000000000001</v>
      </c>
      <c r="P155">
        <f>VLOOKUP(B155,'aggregate-week6v1.csv'!B:O,14,FALSE)</f>
        <v>11.047000000000001</v>
      </c>
      <c r="Q155" s="1">
        <f t="shared" si="5"/>
        <v>0</v>
      </c>
    </row>
    <row r="156" spans="1:17">
      <c r="A156">
        <v>154</v>
      </c>
      <c r="B156" t="s">
        <v>210</v>
      </c>
      <c r="C156" t="s">
        <v>14</v>
      </c>
      <c r="D156">
        <v>4000</v>
      </c>
      <c r="E156" t="s">
        <v>52</v>
      </c>
      <c r="F156">
        <v>8.8800000000000008</v>
      </c>
      <c r="G156" t="s">
        <v>59</v>
      </c>
      <c r="H156">
        <v>5</v>
      </c>
      <c r="I156">
        <v>4.2</v>
      </c>
      <c r="J156">
        <v>7.75</v>
      </c>
      <c r="K156">
        <v>4.0999999999999996</v>
      </c>
      <c r="L156">
        <v>4.4800000000000004</v>
      </c>
      <c r="M156">
        <v>8.8000000000000007</v>
      </c>
      <c r="N156">
        <v>9.6969999999999992</v>
      </c>
      <c r="O156">
        <f t="shared" si="4"/>
        <v>6.2895714285714286</v>
      </c>
      <c r="P156">
        <f>VLOOKUP(B156,'aggregate-week6v1.csv'!B:O,14,FALSE)</f>
        <v>6.2852857142857141</v>
      </c>
      <c r="Q156" s="1">
        <f t="shared" si="5"/>
        <v>6.8186467259123695E-4</v>
      </c>
    </row>
    <row r="157" spans="1:17">
      <c r="A157">
        <v>155</v>
      </c>
      <c r="B157" t="s">
        <v>211</v>
      </c>
      <c r="C157" t="s">
        <v>18</v>
      </c>
      <c r="D157">
        <v>4000</v>
      </c>
      <c r="E157" t="s">
        <v>52</v>
      </c>
      <c r="F157">
        <v>8.66</v>
      </c>
      <c r="G157" t="s">
        <v>53</v>
      </c>
      <c r="H157">
        <v>9.5</v>
      </c>
      <c r="I157">
        <v>5</v>
      </c>
      <c r="J157">
        <v>12.42</v>
      </c>
      <c r="K157">
        <v>4.9000000000000004</v>
      </c>
      <c r="L157">
        <v>10.199999999999999</v>
      </c>
      <c r="M157">
        <v>9.33</v>
      </c>
      <c r="N157">
        <v>12.9544</v>
      </c>
      <c r="O157">
        <f t="shared" si="4"/>
        <v>9.186342857142856</v>
      </c>
      <c r="P157">
        <f>VLOOKUP(B157,'aggregate-week6v1.csv'!B:O,14,FALSE)</f>
        <v>8.9020571428571422</v>
      </c>
      <c r="Q157" s="1">
        <f t="shared" si="5"/>
        <v>3.193483368210237E-2</v>
      </c>
    </row>
    <row r="158" spans="1:17">
      <c r="A158">
        <v>156</v>
      </c>
      <c r="B158" t="s">
        <v>212</v>
      </c>
      <c r="C158" t="s">
        <v>14</v>
      </c>
      <c r="D158">
        <v>4000</v>
      </c>
      <c r="E158" t="s">
        <v>19</v>
      </c>
      <c r="F158">
        <v>0</v>
      </c>
      <c r="G158" t="s">
        <v>20</v>
      </c>
      <c r="H158">
        <v>6</v>
      </c>
      <c r="I158">
        <v>8.1999999999999993</v>
      </c>
      <c r="J158">
        <v>7.13</v>
      </c>
      <c r="K158">
        <v>7.2</v>
      </c>
      <c r="L158">
        <v>8.9499999999999993</v>
      </c>
      <c r="M158">
        <v>7.07</v>
      </c>
      <c r="N158">
        <v>9.9589999999999996</v>
      </c>
      <c r="O158">
        <f t="shared" si="4"/>
        <v>7.7869999999999999</v>
      </c>
      <c r="P158">
        <f>VLOOKUP(B158,'aggregate-week6v1.csv'!B:O,14,FALSE)</f>
        <v>7.7869999999999999</v>
      </c>
      <c r="Q158" s="1">
        <f t="shared" si="5"/>
        <v>0</v>
      </c>
    </row>
    <row r="159" spans="1:17">
      <c r="A159">
        <v>157</v>
      </c>
      <c r="B159" t="s">
        <v>213</v>
      </c>
      <c r="C159" t="s">
        <v>18</v>
      </c>
      <c r="D159">
        <v>4000</v>
      </c>
      <c r="E159" t="s">
        <v>30</v>
      </c>
      <c r="F159">
        <v>1.54</v>
      </c>
      <c r="G159" t="s">
        <v>31</v>
      </c>
      <c r="H159">
        <v>12.5</v>
      </c>
      <c r="I159">
        <v>5.6</v>
      </c>
      <c r="J159">
        <v>10.32</v>
      </c>
      <c r="K159">
        <v>5.7</v>
      </c>
      <c r="L159">
        <v>12.2</v>
      </c>
      <c r="M159">
        <v>10.31</v>
      </c>
      <c r="N159">
        <v>12.234</v>
      </c>
      <c r="O159">
        <f t="shared" si="4"/>
        <v>9.8377142857142861</v>
      </c>
      <c r="P159">
        <f>VLOOKUP(B159,'aggregate-week6v1.csv'!B:O,14,FALSE)</f>
        <v>9.4777142857142849</v>
      </c>
      <c r="Q159" s="1">
        <f t="shared" si="5"/>
        <v>3.7983841794284379E-2</v>
      </c>
    </row>
    <row r="160" spans="1:17">
      <c r="A160">
        <v>158</v>
      </c>
      <c r="B160" t="s">
        <v>214</v>
      </c>
      <c r="C160" t="s">
        <v>18</v>
      </c>
      <c r="D160">
        <v>3900</v>
      </c>
      <c r="E160" t="s">
        <v>65</v>
      </c>
      <c r="F160">
        <v>7.3</v>
      </c>
      <c r="G160" t="s">
        <v>69</v>
      </c>
      <c r="H160">
        <v>7</v>
      </c>
      <c r="J160">
        <v>8.68</v>
      </c>
      <c r="L160">
        <v>9.48</v>
      </c>
      <c r="M160">
        <v>10.72</v>
      </c>
      <c r="N160">
        <v>9.5220000000000002</v>
      </c>
      <c r="O160">
        <f t="shared" si="4"/>
        <v>9.0804000000000009</v>
      </c>
      <c r="P160">
        <f>VLOOKUP(B160,'aggregate-week6v1.csv'!B:O,14,FALSE)</f>
        <v>9.0804000000000009</v>
      </c>
      <c r="Q160" s="1">
        <f t="shared" si="5"/>
        <v>0</v>
      </c>
    </row>
    <row r="161" spans="1:17">
      <c r="A161">
        <v>159</v>
      </c>
      <c r="B161" t="s">
        <v>215</v>
      </c>
      <c r="C161" t="s">
        <v>18</v>
      </c>
      <c r="D161">
        <v>3900</v>
      </c>
      <c r="E161" t="s">
        <v>76</v>
      </c>
      <c r="F161">
        <v>6.2</v>
      </c>
      <c r="G161" t="s">
        <v>77</v>
      </c>
      <c r="O161">
        <f t="shared" si="4"/>
        <v>0</v>
      </c>
      <c r="P161">
        <f>VLOOKUP(B161,'aggregate-week6v1.csv'!B:O,14,FALSE)</f>
        <v>0</v>
      </c>
      <c r="Q161" s="1">
        <f t="shared" si="5"/>
        <v>0</v>
      </c>
    </row>
    <row r="162" spans="1:17">
      <c r="A162">
        <v>160</v>
      </c>
      <c r="B162" t="s">
        <v>216</v>
      </c>
      <c r="C162" t="s">
        <v>217</v>
      </c>
      <c r="D162">
        <v>3800</v>
      </c>
      <c r="E162" t="s">
        <v>65</v>
      </c>
      <c r="F162">
        <v>12.8</v>
      </c>
      <c r="G162" t="s">
        <v>66</v>
      </c>
      <c r="O162">
        <f t="shared" si="4"/>
        <v>0</v>
      </c>
      <c r="P162">
        <f>VLOOKUP(B162,'aggregate-week6v1.csv'!B:O,14,FALSE)</f>
        <v>0</v>
      </c>
      <c r="Q162" s="1">
        <f t="shared" si="5"/>
        <v>0</v>
      </c>
    </row>
    <row r="163" spans="1:17">
      <c r="A163">
        <v>161</v>
      </c>
      <c r="B163" t="s">
        <v>218</v>
      </c>
      <c r="C163" t="s">
        <v>18</v>
      </c>
      <c r="D163">
        <v>3800</v>
      </c>
      <c r="E163" t="s">
        <v>15</v>
      </c>
      <c r="F163">
        <v>10.3</v>
      </c>
      <c r="G163" t="s">
        <v>82</v>
      </c>
      <c r="H163">
        <v>6</v>
      </c>
      <c r="I163">
        <v>11.4</v>
      </c>
      <c r="J163">
        <v>9.98</v>
      </c>
      <c r="K163">
        <v>12.3</v>
      </c>
      <c r="L163">
        <v>8.44</v>
      </c>
      <c r="M163">
        <v>7.98</v>
      </c>
      <c r="N163">
        <v>10.943</v>
      </c>
      <c r="O163">
        <f t="shared" si="4"/>
        <v>9.577571428571428</v>
      </c>
      <c r="P163">
        <f>VLOOKUP(B163,'aggregate-week6v1.csv'!B:O,14,FALSE)</f>
        <v>9.577571428571428</v>
      </c>
      <c r="Q163" s="1">
        <f t="shared" si="5"/>
        <v>0</v>
      </c>
    </row>
    <row r="164" spans="1:17">
      <c r="A164">
        <v>162</v>
      </c>
      <c r="B164" t="s">
        <v>219</v>
      </c>
      <c r="C164" t="s">
        <v>14</v>
      </c>
      <c r="D164">
        <v>3800</v>
      </c>
      <c r="E164" t="s">
        <v>33</v>
      </c>
      <c r="F164">
        <v>12.625</v>
      </c>
      <c r="G164" t="s">
        <v>49</v>
      </c>
      <c r="H164">
        <v>2</v>
      </c>
      <c r="I164">
        <v>5.8</v>
      </c>
      <c r="J164">
        <v>9.39</v>
      </c>
      <c r="K164">
        <v>5.9</v>
      </c>
      <c r="N164">
        <v>8.1373999999999995</v>
      </c>
      <c r="O164">
        <f t="shared" si="4"/>
        <v>6.2454800000000006</v>
      </c>
      <c r="P164">
        <f>VLOOKUP(B164,'aggregate-week6v1.csv'!B:O,14,FALSE)</f>
        <v>6.2434799999999999</v>
      </c>
      <c r="Q164" s="1">
        <f t="shared" si="5"/>
        <v>3.2033417260901587E-4</v>
      </c>
    </row>
    <row r="165" spans="1:17">
      <c r="A165">
        <v>163</v>
      </c>
      <c r="B165" t="s">
        <v>220</v>
      </c>
      <c r="C165" t="s">
        <v>18</v>
      </c>
      <c r="D165">
        <v>3800</v>
      </c>
      <c r="E165" t="s">
        <v>36</v>
      </c>
      <c r="F165">
        <v>7.36</v>
      </c>
      <c r="G165" t="s">
        <v>37</v>
      </c>
      <c r="I165">
        <v>3.5</v>
      </c>
      <c r="J165">
        <v>7.85</v>
      </c>
      <c r="K165">
        <v>4</v>
      </c>
      <c r="N165">
        <v>5.3710000000000004</v>
      </c>
      <c r="O165">
        <f t="shared" si="4"/>
        <v>5.18025</v>
      </c>
      <c r="P165">
        <f>VLOOKUP(B165,'aggregate-week6v1.csv'!B:O,14,FALSE)</f>
        <v>4.9442000000000004</v>
      </c>
      <c r="Q165" s="1">
        <f t="shared" si="5"/>
        <v>4.7742809756886828E-2</v>
      </c>
    </row>
    <row r="166" spans="1:17">
      <c r="A166">
        <v>164</v>
      </c>
      <c r="B166" t="s">
        <v>221</v>
      </c>
      <c r="C166" t="s">
        <v>18</v>
      </c>
      <c r="D166">
        <v>3800</v>
      </c>
      <c r="E166" t="s">
        <v>84</v>
      </c>
      <c r="F166">
        <v>10.050000000000001</v>
      </c>
      <c r="G166" t="s">
        <v>95</v>
      </c>
      <c r="H166">
        <v>6</v>
      </c>
      <c r="I166">
        <v>5.5</v>
      </c>
      <c r="J166">
        <v>9.09</v>
      </c>
      <c r="K166">
        <v>5.7</v>
      </c>
      <c r="L166">
        <v>7.07</v>
      </c>
      <c r="M166">
        <v>9.2799999999999994</v>
      </c>
      <c r="N166">
        <v>10.704000000000001</v>
      </c>
      <c r="O166">
        <f t="shared" si="4"/>
        <v>7.620571428571429</v>
      </c>
      <c r="P166">
        <f>VLOOKUP(B166,'aggregate-week6v1.csv'!B:O,14,FALSE)</f>
        <v>7.6234285714285708</v>
      </c>
      <c r="Q166" s="1">
        <f t="shared" si="5"/>
        <v>-3.7478449891303889E-4</v>
      </c>
    </row>
    <row r="167" spans="1:17">
      <c r="A167">
        <v>165</v>
      </c>
      <c r="B167" t="s">
        <v>222</v>
      </c>
      <c r="C167" t="s">
        <v>217</v>
      </c>
      <c r="D167">
        <v>3700</v>
      </c>
      <c r="E167" t="s">
        <v>27</v>
      </c>
      <c r="F167">
        <v>17.2</v>
      </c>
      <c r="G167" t="s">
        <v>28</v>
      </c>
      <c r="O167">
        <f t="shared" si="4"/>
        <v>0</v>
      </c>
      <c r="P167">
        <f>VLOOKUP(B167,'aggregate-week6v1.csv'!B:O,14,FALSE)</f>
        <v>0</v>
      </c>
      <c r="Q167" s="1">
        <f t="shared" si="5"/>
        <v>0</v>
      </c>
    </row>
    <row r="168" spans="1:17">
      <c r="A168">
        <v>166</v>
      </c>
      <c r="B168" t="s">
        <v>223</v>
      </c>
      <c r="C168" t="s">
        <v>217</v>
      </c>
      <c r="D168">
        <v>3600</v>
      </c>
      <c r="E168" t="s">
        <v>19</v>
      </c>
      <c r="F168">
        <v>13.2</v>
      </c>
      <c r="G168" t="s">
        <v>61</v>
      </c>
      <c r="O168">
        <f t="shared" si="4"/>
        <v>0</v>
      </c>
      <c r="P168">
        <f>VLOOKUP(B168,'aggregate-week6v1.csv'!B:O,14,FALSE)</f>
        <v>0</v>
      </c>
      <c r="Q168" s="1">
        <f t="shared" si="5"/>
        <v>0</v>
      </c>
    </row>
    <row r="169" spans="1:17">
      <c r="A169">
        <v>167</v>
      </c>
      <c r="B169" t="s">
        <v>224</v>
      </c>
      <c r="C169" t="s">
        <v>42</v>
      </c>
      <c r="D169">
        <v>3600</v>
      </c>
      <c r="E169" t="s">
        <v>84</v>
      </c>
      <c r="F169">
        <v>11.567</v>
      </c>
      <c r="G169" t="s">
        <v>95</v>
      </c>
      <c r="H169">
        <v>16</v>
      </c>
      <c r="I169">
        <v>18.600000000000001</v>
      </c>
      <c r="J169">
        <v>7.8</v>
      </c>
      <c r="K169">
        <v>17.3</v>
      </c>
      <c r="L169">
        <v>9.77</v>
      </c>
      <c r="M169">
        <v>9.67</v>
      </c>
      <c r="N169">
        <v>7.4850000000000003</v>
      </c>
      <c r="O169">
        <f t="shared" si="4"/>
        <v>12.375</v>
      </c>
      <c r="P169">
        <f>VLOOKUP(B169,'aggregate-week6v1.csv'!B:O,14,FALSE)</f>
        <v>12.373571428571427</v>
      </c>
      <c r="Q169" s="1">
        <f t="shared" si="5"/>
        <v>1.1545344339913832E-4</v>
      </c>
    </row>
    <row r="170" spans="1:17">
      <c r="A170">
        <v>168</v>
      </c>
      <c r="B170" t="s">
        <v>225</v>
      </c>
      <c r="C170" t="s">
        <v>14</v>
      </c>
      <c r="D170">
        <v>3600</v>
      </c>
      <c r="E170" t="s">
        <v>52</v>
      </c>
      <c r="F170">
        <v>9</v>
      </c>
      <c r="G170" t="s">
        <v>59</v>
      </c>
      <c r="H170">
        <v>8</v>
      </c>
      <c r="I170">
        <v>13.4</v>
      </c>
      <c r="J170">
        <v>8.33</v>
      </c>
      <c r="K170">
        <v>12.7</v>
      </c>
      <c r="L170">
        <v>9.8699999999999992</v>
      </c>
      <c r="M170">
        <v>14.28</v>
      </c>
      <c r="N170">
        <v>7.8869999999999996</v>
      </c>
      <c r="O170">
        <f t="shared" si="4"/>
        <v>10.638142857142855</v>
      </c>
      <c r="P170">
        <f>VLOOKUP(B170,'aggregate-week6v1.csv'!B:O,14,FALSE)</f>
        <v>10.619571428571428</v>
      </c>
      <c r="Q170" s="1">
        <f t="shared" si="5"/>
        <v>1.7487926604515813E-3</v>
      </c>
    </row>
    <row r="171" spans="1:17">
      <c r="A171">
        <v>169</v>
      </c>
      <c r="B171" t="s">
        <v>226</v>
      </c>
      <c r="C171" t="s">
        <v>18</v>
      </c>
      <c r="D171">
        <v>3600</v>
      </c>
      <c r="E171" t="s">
        <v>56</v>
      </c>
      <c r="F171">
        <v>7.24</v>
      </c>
      <c r="G171" t="s">
        <v>97</v>
      </c>
      <c r="H171">
        <v>12</v>
      </c>
      <c r="I171">
        <v>5.0999999999999996</v>
      </c>
      <c r="J171">
        <v>7.49</v>
      </c>
      <c r="K171">
        <v>5.6</v>
      </c>
      <c r="L171">
        <v>8.09</v>
      </c>
      <c r="M171">
        <v>2.57</v>
      </c>
      <c r="N171">
        <v>10.269</v>
      </c>
      <c r="O171">
        <f t="shared" si="4"/>
        <v>7.3027142857142859</v>
      </c>
      <c r="P171">
        <f>VLOOKUP(B171,'aggregate-week6v1.csv'!B:O,14,FALSE)</f>
        <v>7.3041428571428577</v>
      </c>
      <c r="Q171" s="1">
        <f t="shared" si="5"/>
        <v>-1.9558371961125864E-4</v>
      </c>
    </row>
    <row r="172" spans="1:17">
      <c r="A172">
        <v>170</v>
      </c>
      <c r="B172" t="s">
        <v>227</v>
      </c>
      <c r="C172" t="s">
        <v>18</v>
      </c>
      <c r="D172">
        <v>3600</v>
      </c>
      <c r="E172" t="s">
        <v>44</v>
      </c>
      <c r="F172">
        <v>2.8</v>
      </c>
      <c r="G172" t="s">
        <v>102</v>
      </c>
      <c r="H172">
        <v>4</v>
      </c>
      <c r="I172">
        <v>3.1</v>
      </c>
      <c r="J172">
        <v>6.61</v>
      </c>
      <c r="K172">
        <v>3.4</v>
      </c>
      <c r="L172">
        <v>4.8499999999999996</v>
      </c>
      <c r="M172">
        <v>7.67</v>
      </c>
      <c r="N172">
        <v>4.1500000000000004</v>
      </c>
      <c r="O172">
        <f t="shared" si="4"/>
        <v>4.8257142857142856</v>
      </c>
      <c r="P172">
        <f>VLOOKUP(B172,'aggregate-week6v1.csv'!B:O,14,FALSE)</f>
        <v>4.8257142857142856</v>
      </c>
      <c r="Q172" s="1">
        <f t="shared" si="5"/>
        <v>0</v>
      </c>
    </row>
    <row r="173" spans="1:17">
      <c r="A173">
        <v>171</v>
      </c>
      <c r="B173" t="s">
        <v>228</v>
      </c>
      <c r="C173" t="s">
        <v>14</v>
      </c>
      <c r="D173">
        <v>3600</v>
      </c>
      <c r="E173" t="s">
        <v>65</v>
      </c>
      <c r="F173">
        <v>10.28</v>
      </c>
      <c r="G173" t="s">
        <v>66</v>
      </c>
      <c r="H173">
        <v>7.5</v>
      </c>
      <c r="I173">
        <v>10</v>
      </c>
      <c r="J173">
        <v>7.73</v>
      </c>
      <c r="K173">
        <v>9.1</v>
      </c>
      <c r="L173">
        <v>9.24</v>
      </c>
      <c r="M173">
        <v>8.1300000000000008</v>
      </c>
      <c r="N173">
        <v>7.327</v>
      </c>
      <c r="O173">
        <f t="shared" si="4"/>
        <v>8.4324285714285718</v>
      </c>
      <c r="P173">
        <f>VLOOKUP(B173,'aggregate-week6v1.csv'!B:O,14,FALSE)</f>
        <v>8.4324285714285718</v>
      </c>
      <c r="Q173" s="1">
        <f t="shared" si="5"/>
        <v>0</v>
      </c>
    </row>
    <row r="174" spans="1:17">
      <c r="A174">
        <v>172</v>
      </c>
      <c r="B174" t="s">
        <v>229</v>
      </c>
      <c r="C174" t="s">
        <v>14</v>
      </c>
      <c r="D174">
        <v>3600</v>
      </c>
      <c r="E174" t="s">
        <v>56</v>
      </c>
      <c r="F174">
        <v>9.1199999999999992</v>
      </c>
      <c r="G174" t="s">
        <v>97</v>
      </c>
      <c r="H174">
        <v>7</v>
      </c>
      <c r="I174">
        <v>10.5</v>
      </c>
      <c r="J174">
        <v>7.52</v>
      </c>
      <c r="K174">
        <v>10.4</v>
      </c>
      <c r="L174">
        <v>10.47</v>
      </c>
      <c r="M174">
        <v>10.83</v>
      </c>
      <c r="N174">
        <v>8.1983999999999995</v>
      </c>
      <c r="O174">
        <f t="shared" si="4"/>
        <v>9.2740571428571421</v>
      </c>
      <c r="P174">
        <f>VLOOKUP(B174,'aggregate-week6v1.csv'!B:O,14,FALSE)</f>
        <v>9.2740571428571421</v>
      </c>
      <c r="Q174" s="1">
        <f t="shared" si="5"/>
        <v>0</v>
      </c>
    </row>
    <row r="175" spans="1:17">
      <c r="A175">
        <v>173</v>
      </c>
      <c r="B175" t="s">
        <v>230</v>
      </c>
      <c r="C175" t="s">
        <v>14</v>
      </c>
      <c r="D175">
        <v>3600</v>
      </c>
      <c r="E175" t="s">
        <v>15</v>
      </c>
      <c r="F175">
        <v>3.5</v>
      </c>
      <c r="G175" t="s">
        <v>82</v>
      </c>
      <c r="I175">
        <v>5</v>
      </c>
      <c r="J175">
        <v>6.26</v>
      </c>
      <c r="N175">
        <v>7.1550000000000002</v>
      </c>
      <c r="O175">
        <f t="shared" si="4"/>
        <v>6.1383333333333328</v>
      </c>
      <c r="P175">
        <f>VLOOKUP(B175,'aggregate-week6v1.csv'!B:O,14,FALSE)</f>
        <v>5.2158333333333333</v>
      </c>
      <c r="Q175" s="1">
        <f t="shared" si="5"/>
        <v>0.17686531394791483</v>
      </c>
    </row>
    <row r="176" spans="1:17">
      <c r="A176">
        <v>174</v>
      </c>
      <c r="B176" t="s">
        <v>231</v>
      </c>
      <c r="C176" t="s">
        <v>18</v>
      </c>
      <c r="D176">
        <v>3600</v>
      </c>
      <c r="E176" t="s">
        <v>56</v>
      </c>
      <c r="F176">
        <v>9.8000000000000007</v>
      </c>
      <c r="G176" t="s">
        <v>97</v>
      </c>
      <c r="H176">
        <v>7</v>
      </c>
      <c r="I176">
        <v>11</v>
      </c>
      <c r="J176">
        <v>6.74</v>
      </c>
      <c r="K176">
        <v>13.1</v>
      </c>
      <c r="L176">
        <v>5.67</v>
      </c>
      <c r="M176">
        <v>6.53</v>
      </c>
      <c r="N176">
        <v>9.5129999999999999</v>
      </c>
      <c r="O176">
        <f t="shared" si="4"/>
        <v>8.5075714285714295</v>
      </c>
      <c r="P176">
        <f>VLOOKUP(B176,'aggregate-week6v1.csv'!B:O,14,FALSE)</f>
        <v>8.5075714285714295</v>
      </c>
      <c r="Q176" s="1">
        <f t="shared" si="5"/>
        <v>0</v>
      </c>
    </row>
    <row r="177" spans="1:17">
      <c r="A177">
        <v>175</v>
      </c>
      <c r="B177" t="s">
        <v>232</v>
      </c>
      <c r="C177" t="s">
        <v>18</v>
      </c>
      <c r="D177">
        <v>3500</v>
      </c>
      <c r="E177" t="s">
        <v>76</v>
      </c>
      <c r="F177">
        <v>0.76700000000000002</v>
      </c>
      <c r="G177" t="s">
        <v>141</v>
      </c>
      <c r="I177">
        <v>4.3</v>
      </c>
      <c r="K177">
        <v>6.9</v>
      </c>
      <c r="M177">
        <v>3.88</v>
      </c>
      <c r="N177">
        <v>3.516</v>
      </c>
      <c r="O177">
        <f t="shared" si="4"/>
        <v>4.6489999999999991</v>
      </c>
      <c r="P177">
        <f>VLOOKUP(B177,'aggregate-week6v1.csv'!B:O,14,FALSE)</f>
        <v>4.3191999999999995</v>
      </c>
      <c r="Q177" s="1">
        <f t="shared" si="5"/>
        <v>7.6356732728283028E-2</v>
      </c>
    </row>
    <row r="178" spans="1:17">
      <c r="A178">
        <v>176</v>
      </c>
      <c r="B178" t="s">
        <v>233</v>
      </c>
      <c r="C178" t="s">
        <v>14</v>
      </c>
      <c r="D178">
        <v>3500</v>
      </c>
      <c r="E178" t="s">
        <v>19</v>
      </c>
      <c r="F178">
        <v>9.98</v>
      </c>
      <c r="G178" t="s">
        <v>20</v>
      </c>
      <c r="H178">
        <v>2</v>
      </c>
      <c r="I178">
        <v>9.4</v>
      </c>
      <c r="J178">
        <v>5.0999999999999996</v>
      </c>
      <c r="K178">
        <v>8.6999999999999993</v>
      </c>
      <c r="L178">
        <v>2.57</v>
      </c>
      <c r="M178">
        <v>2.69</v>
      </c>
      <c r="O178">
        <f t="shared" si="4"/>
        <v>5.0766666666666671</v>
      </c>
      <c r="P178">
        <f>VLOOKUP(B178,'aggregate-week6v1.csv'!B:O,14,FALSE)</f>
        <v>5.0766666666666671</v>
      </c>
      <c r="Q178" s="1">
        <f t="shared" si="5"/>
        <v>0</v>
      </c>
    </row>
    <row r="179" spans="1:17">
      <c r="A179">
        <v>177</v>
      </c>
      <c r="B179" t="s">
        <v>234</v>
      </c>
      <c r="C179" t="s">
        <v>18</v>
      </c>
      <c r="D179">
        <v>3500</v>
      </c>
      <c r="E179" t="s">
        <v>56</v>
      </c>
      <c r="F179">
        <v>8.9749999999999996</v>
      </c>
      <c r="G179" t="s">
        <v>57</v>
      </c>
      <c r="H179">
        <v>5.5</v>
      </c>
      <c r="I179">
        <v>6.6</v>
      </c>
      <c r="J179">
        <v>10.96</v>
      </c>
      <c r="K179">
        <v>6.8</v>
      </c>
      <c r="L179">
        <v>7.69</v>
      </c>
      <c r="M179">
        <v>4.42</v>
      </c>
      <c r="N179">
        <v>6.6727999999999996</v>
      </c>
      <c r="O179">
        <f t="shared" si="4"/>
        <v>6.9489714285714301</v>
      </c>
      <c r="P179">
        <f>VLOOKUP(B179,'aggregate-week6v1.csv'!B:O,14,FALSE)</f>
        <v>6.9489714285714301</v>
      </c>
      <c r="Q179" s="1">
        <f t="shared" si="5"/>
        <v>0</v>
      </c>
    </row>
    <row r="180" spans="1:17">
      <c r="A180">
        <v>178</v>
      </c>
      <c r="B180" t="s">
        <v>235</v>
      </c>
      <c r="C180" t="s">
        <v>18</v>
      </c>
      <c r="D180">
        <v>3500</v>
      </c>
      <c r="E180" t="s">
        <v>15</v>
      </c>
      <c r="F180">
        <v>10.84</v>
      </c>
      <c r="G180" t="s">
        <v>82</v>
      </c>
      <c r="H180">
        <v>4.5</v>
      </c>
      <c r="I180">
        <v>9.3000000000000007</v>
      </c>
      <c r="J180">
        <v>12.12</v>
      </c>
      <c r="K180">
        <v>8.6999999999999993</v>
      </c>
      <c r="L180">
        <v>4.6500000000000004</v>
      </c>
      <c r="M180">
        <v>4.38</v>
      </c>
      <c r="N180">
        <v>8.5540000000000003</v>
      </c>
      <c r="O180">
        <f t="shared" si="4"/>
        <v>7.4577142857142871</v>
      </c>
      <c r="P180">
        <f>VLOOKUP(B180,'aggregate-week6v1.csv'!B:O,14,FALSE)</f>
        <v>7.4577142857142871</v>
      </c>
      <c r="Q180" s="1">
        <f t="shared" si="5"/>
        <v>0</v>
      </c>
    </row>
    <row r="181" spans="1:17">
      <c r="A181">
        <v>179</v>
      </c>
      <c r="B181" t="s">
        <v>236</v>
      </c>
      <c r="C181" t="s">
        <v>14</v>
      </c>
      <c r="D181">
        <v>3500</v>
      </c>
      <c r="E181" t="s">
        <v>44</v>
      </c>
      <c r="F181">
        <v>10.1</v>
      </c>
      <c r="G181" t="s">
        <v>45</v>
      </c>
      <c r="H181">
        <v>10.5</v>
      </c>
      <c r="I181">
        <v>8.1999999999999993</v>
      </c>
      <c r="J181">
        <v>8.69</v>
      </c>
      <c r="K181">
        <v>7.1</v>
      </c>
      <c r="L181">
        <v>9.4</v>
      </c>
      <c r="M181">
        <v>9.6</v>
      </c>
      <c r="N181">
        <v>9.2189999999999994</v>
      </c>
      <c r="O181">
        <f t="shared" si="4"/>
        <v>8.9584285714285716</v>
      </c>
      <c r="P181">
        <f>VLOOKUP(B181,'aggregate-week6v1.csv'!B:O,14,FALSE)</f>
        <v>8.9584285714285716</v>
      </c>
      <c r="Q181" s="1">
        <f t="shared" si="5"/>
        <v>0</v>
      </c>
    </row>
    <row r="182" spans="1:17">
      <c r="A182">
        <v>180</v>
      </c>
      <c r="B182" t="s">
        <v>237</v>
      </c>
      <c r="C182" t="s">
        <v>18</v>
      </c>
      <c r="D182">
        <v>3500</v>
      </c>
      <c r="E182" t="s">
        <v>76</v>
      </c>
      <c r="F182">
        <v>4.8600000000000003</v>
      </c>
      <c r="G182" t="s">
        <v>77</v>
      </c>
      <c r="J182">
        <v>3.45</v>
      </c>
      <c r="L182">
        <v>3.54</v>
      </c>
      <c r="M182">
        <v>3.83</v>
      </c>
      <c r="N182">
        <v>1.1830000000000001</v>
      </c>
      <c r="O182">
        <f t="shared" si="4"/>
        <v>3.00075</v>
      </c>
      <c r="P182">
        <f>VLOOKUP(B182,'aggregate-week6v1.csv'!B:O,14,FALSE)</f>
        <v>3.00075</v>
      </c>
      <c r="Q182" s="1">
        <f t="shared" si="5"/>
        <v>0</v>
      </c>
    </row>
    <row r="183" spans="1:17">
      <c r="A183">
        <v>181</v>
      </c>
      <c r="B183" t="s">
        <v>238</v>
      </c>
      <c r="C183" t="s">
        <v>14</v>
      </c>
      <c r="D183">
        <v>3500</v>
      </c>
      <c r="E183" t="s">
        <v>33</v>
      </c>
      <c r="F183">
        <v>7.7</v>
      </c>
      <c r="G183" t="s">
        <v>34</v>
      </c>
      <c r="H183">
        <v>7</v>
      </c>
      <c r="I183">
        <v>11.6</v>
      </c>
      <c r="J183">
        <v>9.3800000000000008</v>
      </c>
      <c r="K183">
        <v>10.8</v>
      </c>
      <c r="L183">
        <v>9.52</v>
      </c>
      <c r="M183">
        <v>10.98</v>
      </c>
      <c r="N183">
        <v>4.8099999999999996</v>
      </c>
      <c r="O183">
        <f t="shared" si="4"/>
        <v>9.1557142857142857</v>
      </c>
      <c r="P183">
        <f>VLOOKUP(B183,'aggregate-week6v1.csv'!B:O,14,FALSE)</f>
        <v>8.870000000000001</v>
      </c>
      <c r="Q183" s="1">
        <f t="shared" si="5"/>
        <v>3.2211306168465015E-2</v>
      </c>
    </row>
    <row r="184" spans="1:17">
      <c r="A184">
        <v>182</v>
      </c>
      <c r="B184" t="s">
        <v>239</v>
      </c>
      <c r="C184" t="s">
        <v>14</v>
      </c>
      <c r="D184">
        <v>3500</v>
      </c>
      <c r="E184" t="s">
        <v>30</v>
      </c>
      <c r="F184">
        <v>14.7</v>
      </c>
      <c r="G184" t="s">
        <v>39</v>
      </c>
      <c r="H184">
        <v>8</v>
      </c>
      <c r="I184">
        <v>7</v>
      </c>
      <c r="J184">
        <v>3.6</v>
      </c>
      <c r="K184">
        <v>6.5</v>
      </c>
      <c r="L184">
        <v>1.22</v>
      </c>
      <c r="M184">
        <v>6.98</v>
      </c>
      <c r="O184">
        <f t="shared" si="4"/>
        <v>5.55</v>
      </c>
      <c r="P184">
        <f>VLOOKUP(B184,'aggregate-week6v1.csv'!B:O,14,FALSE)</f>
        <v>5.4666666666666659</v>
      </c>
      <c r="Q184" s="1">
        <f t="shared" si="5"/>
        <v>1.5243902439024515E-2</v>
      </c>
    </row>
    <row r="185" spans="1:17">
      <c r="A185">
        <v>183</v>
      </c>
      <c r="B185" t="s">
        <v>240</v>
      </c>
      <c r="C185" t="s">
        <v>217</v>
      </c>
      <c r="D185">
        <v>3400</v>
      </c>
      <c r="E185" t="s">
        <v>76</v>
      </c>
      <c r="F185">
        <v>6.8</v>
      </c>
      <c r="G185" t="s">
        <v>77</v>
      </c>
      <c r="O185">
        <f t="shared" si="4"/>
        <v>0</v>
      </c>
      <c r="P185">
        <f>VLOOKUP(B185,'aggregate-week6v1.csv'!B:O,14,FALSE)</f>
        <v>0</v>
      </c>
      <c r="Q185" s="1">
        <f t="shared" si="5"/>
        <v>0</v>
      </c>
    </row>
    <row r="186" spans="1:17">
      <c r="A186">
        <v>184</v>
      </c>
      <c r="B186" t="s">
        <v>241</v>
      </c>
      <c r="C186" t="s">
        <v>14</v>
      </c>
      <c r="D186">
        <v>3400</v>
      </c>
      <c r="E186" t="s">
        <v>65</v>
      </c>
      <c r="F186">
        <v>12.65</v>
      </c>
      <c r="G186" t="s">
        <v>69</v>
      </c>
      <c r="H186">
        <v>9.5</v>
      </c>
      <c r="I186">
        <v>8.8000000000000007</v>
      </c>
      <c r="J186">
        <v>10.7</v>
      </c>
      <c r="K186">
        <v>7.4</v>
      </c>
      <c r="L186">
        <v>9.2100000000000009</v>
      </c>
      <c r="M186">
        <v>7.29</v>
      </c>
      <c r="N186">
        <v>12.032999999999999</v>
      </c>
      <c r="O186">
        <f t="shared" si="4"/>
        <v>9.2761428571428564</v>
      </c>
      <c r="P186">
        <f>VLOOKUP(B186,'aggregate-week6v1.csv'!B:O,14,FALSE)</f>
        <v>9.2561428571428568</v>
      </c>
      <c r="Q186" s="1">
        <f t="shared" si="5"/>
        <v>2.1607272390535837E-3</v>
      </c>
    </row>
    <row r="187" spans="1:17">
      <c r="A187">
        <v>185</v>
      </c>
      <c r="B187" t="s">
        <v>242</v>
      </c>
      <c r="C187" t="s">
        <v>14</v>
      </c>
      <c r="D187">
        <v>3400</v>
      </c>
      <c r="E187" t="s">
        <v>33</v>
      </c>
      <c r="F187">
        <v>7.7</v>
      </c>
      <c r="G187" t="s">
        <v>49</v>
      </c>
      <c r="H187">
        <v>8</v>
      </c>
      <c r="I187">
        <v>8.6</v>
      </c>
      <c r="J187">
        <v>6.17</v>
      </c>
      <c r="K187">
        <v>7.3</v>
      </c>
      <c r="L187">
        <v>8.5399999999999991</v>
      </c>
      <c r="M187">
        <v>11.86</v>
      </c>
      <c r="N187">
        <v>7.1829999999999998</v>
      </c>
      <c r="O187">
        <f t="shared" si="4"/>
        <v>8.2361428571428572</v>
      </c>
      <c r="P187">
        <f>VLOOKUP(B187,'aggregate-week6v1.csv'!B:O,14,FALSE)</f>
        <v>8.2347142857142863</v>
      </c>
      <c r="Q187" s="1">
        <f t="shared" si="5"/>
        <v>1.7348160227603771E-4</v>
      </c>
    </row>
    <row r="188" spans="1:17">
      <c r="A188">
        <v>186</v>
      </c>
      <c r="B188" t="s">
        <v>243</v>
      </c>
      <c r="C188" t="s">
        <v>14</v>
      </c>
      <c r="D188">
        <v>3400</v>
      </c>
      <c r="E188" t="s">
        <v>24</v>
      </c>
      <c r="F188">
        <v>6.5250000000000004</v>
      </c>
      <c r="G188" t="s">
        <v>25</v>
      </c>
      <c r="H188">
        <v>7</v>
      </c>
      <c r="I188">
        <v>7.6</v>
      </c>
      <c r="J188">
        <v>10.34</v>
      </c>
      <c r="K188">
        <v>7.8</v>
      </c>
      <c r="L188">
        <v>7.87</v>
      </c>
      <c r="M188">
        <v>10.97</v>
      </c>
      <c r="N188">
        <v>3.8079999999999998</v>
      </c>
      <c r="O188">
        <f t="shared" si="4"/>
        <v>7.912571428571427</v>
      </c>
      <c r="P188">
        <f>VLOOKUP(B188,'aggregate-week6v1.csv'!B:O,14,FALSE)</f>
        <v>7.9111428571428561</v>
      </c>
      <c r="Q188" s="1">
        <f t="shared" si="5"/>
        <v>1.8057712448982244E-4</v>
      </c>
    </row>
    <row r="189" spans="1:17">
      <c r="A189">
        <v>187</v>
      </c>
      <c r="B189" t="s">
        <v>244</v>
      </c>
      <c r="C189" t="s">
        <v>18</v>
      </c>
      <c r="D189">
        <v>3400</v>
      </c>
      <c r="E189" t="s">
        <v>52</v>
      </c>
      <c r="F189">
        <v>5.7670000000000003</v>
      </c>
      <c r="G189" t="s">
        <v>53</v>
      </c>
      <c r="H189">
        <v>3.5</v>
      </c>
      <c r="I189">
        <v>5.2</v>
      </c>
      <c r="J189">
        <v>6.01</v>
      </c>
      <c r="K189">
        <v>6.2</v>
      </c>
      <c r="L189">
        <v>7.15</v>
      </c>
      <c r="M189">
        <v>8.4700000000000006</v>
      </c>
      <c r="N189">
        <v>5.4344000000000001</v>
      </c>
      <c r="O189">
        <f t="shared" si="4"/>
        <v>5.9949142857142856</v>
      </c>
      <c r="P189">
        <f>VLOOKUP(B189,'aggregate-week6v1.csv'!B:O,14,FALSE)</f>
        <v>5.9949142857142856</v>
      </c>
      <c r="Q189" s="1">
        <f t="shared" si="5"/>
        <v>0</v>
      </c>
    </row>
    <row r="190" spans="1:17">
      <c r="A190">
        <v>188</v>
      </c>
      <c r="B190" t="s">
        <v>245</v>
      </c>
      <c r="C190" t="s">
        <v>18</v>
      </c>
      <c r="D190">
        <v>3400</v>
      </c>
      <c r="E190" t="s">
        <v>84</v>
      </c>
      <c r="F190">
        <v>13.75</v>
      </c>
      <c r="G190" t="s">
        <v>95</v>
      </c>
      <c r="H190">
        <v>13</v>
      </c>
      <c r="I190">
        <v>12.6</v>
      </c>
      <c r="J190">
        <v>7.52</v>
      </c>
      <c r="K190">
        <v>13.2</v>
      </c>
      <c r="L190">
        <v>8.06</v>
      </c>
      <c r="M190">
        <v>3</v>
      </c>
      <c r="N190">
        <v>6.1764000000000001</v>
      </c>
      <c r="O190">
        <f t="shared" si="4"/>
        <v>9.079485714285715</v>
      </c>
      <c r="P190">
        <f>VLOOKUP(B190,'aggregate-week6v1.csv'!B:O,14,FALSE)</f>
        <v>9.0809142857142859</v>
      </c>
      <c r="Q190" s="1">
        <f t="shared" si="5"/>
        <v>-1.5731581464417665E-4</v>
      </c>
    </row>
    <row r="191" spans="1:17">
      <c r="A191">
        <v>189</v>
      </c>
      <c r="B191" t="s">
        <v>246</v>
      </c>
      <c r="C191" t="s">
        <v>18</v>
      </c>
      <c r="D191">
        <v>3300</v>
      </c>
      <c r="E191" t="s">
        <v>33</v>
      </c>
      <c r="F191">
        <v>6.68</v>
      </c>
      <c r="G191" t="s">
        <v>34</v>
      </c>
      <c r="H191">
        <v>4.5</v>
      </c>
      <c r="I191">
        <v>2.4</v>
      </c>
      <c r="J191">
        <v>8.08</v>
      </c>
      <c r="K191">
        <v>2.9</v>
      </c>
      <c r="L191">
        <v>7.07</v>
      </c>
      <c r="M191">
        <v>9.57</v>
      </c>
      <c r="N191">
        <v>7.7801999999999998</v>
      </c>
      <c r="O191">
        <f t="shared" si="4"/>
        <v>6.0428857142857142</v>
      </c>
      <c r="P191">
        <f>VLOOKUP(B191,'aggregate-week6v1.csv'!B:O,14,FALSE)</f>
        <v>6.0414571428571433</v>
      </c>
      <c r="Q191" s="1">
        <f t="shared" si="5"/>
        <v>2.3646140240529689E-4</v>
      </c>
    </row>
    <row r="192" spans="1:17">
      <c r="A192">
        <v>190</v>
      </c>
      <c r="B192" t="s">
        <v>247</v>
      </c>
      <c r="C192" t="s">
        <v>18</v>
      </c>
      <c r="D192">
        <v>3300</v>
      </c>
      <c r="E192" t="s">
        <v>44</v>
      </c>
      <c r="F192">
        <v>3.38</v>
      </c>
      <c r="G192" t="s">
        <v>102</v>
      </c>
      <c r="L192">
        <v>3.93</v>
      </c>
      <c r="M192">
        <v>6.28</v>
      </c>
      <c r="O192">
        <f t="shared" si="4"/>
        <v>5.1050000000000004</v>
      </c>
      <c r="P192">
        <f>VLOOKUP(B192,'aggregate-week6v1.csv'!B:O,14,FALSE)</f>
        <v>5.1050000000000004</v>
      </c>
      <c r="Q192" s="1">
        <f t="shared" si="5"/>
        <v>0</v>
      </c>
    </row>
    <row r="193" spans="1:17">
      <c r="A193">
        <v>191</v>
      </c>
      <c r="B193" t="s">
        <v>248</v>
      </c>
      <c r="C193" t="s">
        <v>14</v>
      </c>
      <c r="D193">
        <v>3300</v>
      </c>
      <c r="E193" t="s">
        <v>30</v>
      </c>
      <c r="F193">
        <v>3.5329999999999999</v>
      </c>
      <c r="G193" t="s">
        <v>39</v>
      </c>
      <c r="H193">
        <v>4.5</v>
      </c>
      <c r="I193">
        <v>6.9</v>
      </c>
      <c r="J193">
        <v>6.13</v>
      </c>
      <c r="K193">
        <v>6.5</v>
      </c>
      <c r="L193">
        <v>8.48</v>
      </c>
      <c r="M193">
        <v>0.53</v>
      </c>
      <c r="N193">
        <v>5.4480000000000004</v>
      </c>
      <c r="O193">
        <f t="shared" si="4"/>
        <v>5.4982857142857151</v>
      </c>
      <c r="P193">
        <f>VLOOKUP(B193,'aggregate-week6v1.csv'!B:O,14,FALSE)</f>
        <v>5.7840000000000007</v>
      </c>
      <c r="Q193" s="1">
        <f t="shared" si="5"/>
        <v>-4.9397352301916553E-2</v>
      </c>
    </row>
    <row r="194" spans="1:17">
      <c r="A194">
        <v>192</v>
      </c>
      <c r="B194" t="s">
        <v>249</v>
      </c>
      <c r="C194" t="s">
        <v>14</v>
      </c>
      <c r="D194">
        <v>3300</v>
      </c>
      <c r="E194" t="s">
        <v>33</v>
      </c>
      <c r="F194">
        <v>2.95</v>
      </c>
      <c r="G194" t="s">
        <v>49</v>
      </c>
      <c r="I194">
        <v>1.6</v>
      </c>
      <c r="K194">
        <v>1.8</v>
      </c>
      <c r="L194">
        <v>5.91</v>
      </c>
      <c r="M194">
        <v>1.68</v>
      </c>
      <c r="N194">
        <v>3.6760000000000002</v>
      </c>
      <c r="O194">
        <f t="shared" si="4"/>
        <v>2.9332000000000003</v>
      </c>
      <c r="P194">
        <f>VLOOKUP(B194,'aggregate-week6v1.csv'!B:O,14,FALSE)</f>
        <v>2.9332000000000003</v>
      </c>
      <c r="Q194" s="1">
        <f t="shared" si="5"/>
        <v>0</v>
      </c>
    </row>
    <row r="195" spans="1:17">
      <c r="A195">
        <v>193</v>
      </c>
      <c r="B195" t="s">
        <v>250</v>
      </c>
      <c r="C195" t="s">
        <v>14</v>
      </c>
      <c r="D195">
        <v>3300</v>
      </c>
      <c r="E195" t="s">
        <v>19</v>
      </c>
      <c r="F195">
        <v>7.96</v>
      </c>
      <c r="G195" t="s">
        <v>20</v>
      </c>
      <c r="H195">
        <v>7</v>
      </c>
      <c r="I195">
        <v>3.7</v>
      </c>
      <c r="J195">
        <v>4.84</v>
      </c>
      <c r="K195">
        <v>2.9</v>
      </c>
      <c r="L195">
        <v>4.7699999999999996</v>
      </c>
      <c r="M195">
        <v>9.7200000000000006</v>
      </c>
      <c r="N195">
        <v>7.7949999999999999</v>
      </c>
      <c r="O195">
        <f t="shared" ref="O195:O258" si="6">IFERROR(AVERAGEIF(H195:N195,"&gt;0"),0)</f>
        <v>5.8178571428571431</v>
      </c>
      <c r="P195">
        <f>VLOOKUP(B195,'aggregate-week6v1.csv'!B:O,14,FALSE)</f>
        <v>5.8178571428571431</v>
      </c>
      <c r="Q195" s="1">
        <f t="shared" ref="Q195:Q258" si="7">IFERROR(O195/P195-1,0)</f>
        <v>0</v>
      </c>
    </row>
    <row r="196" spans="1:17">
      <c r="A196">
        <v>194</v>
      </c>
      <c r="B196" t="s">
        <v>251</v>
      </c>
      <c r="C196" t="s">
        <v>18</v>
      </c>
      <c r="D196">
        <v>3300</v>
      </c>
      <c r="E196" t="s">
        <v>52</v>
      </c>
      <c r="F196">
        <v>12.96</v>
      </c>
      <c r="G196" t="s">
        <v>53</v>
      </c>
      <c r="I196">
        <v>5.5</v>
      </c>
      <c r="J196">
        <v>6.08</v>
      </c>
      <c r="K196">
        <v>5.8</v>
      </c>
      <c r="L196">
        <v>9.65</v>
      </c>
      <c r="M196">
        <v>6.34</v>
      </c>
      <c r="N196">
        <v>5.0060000000000002</v>
      </c>
      <c r="O196">
        <f t="shared" si="6"/>
        <v>6.3960000000000008</v>
      </c>
      <c r="P196">
        <f>VLOOKUP(B196,'aggregate-week6v1.csv'!B:O,14,FALSE)</f>
        <v>6.5537142857142863</v>
      </c>
      <c r="Q196" s="1">
        <f t="shared" si="7"/>
        <v>-2.4064870520533521E-2</v>
      </c>
    </row>
    <row r="197" spans="1:17">
      <c r="A197">
        <v>195</v>
      </c>
      <c r="B197" t="s">
        <v>252</v>
      </c>
      <c r="C197" t="s">
        <v>18</v>
      </c>
      <c r="D197">
        <v>3300</v>
      </c>
      <c r="E197" t="s">
        <v>56</v>
      </c>
      <c r="F197">
        <v>9.24</v>
      </c>
      <c r="G197" t="s">
        <v>97</v>
      </c>
      <c r="H197">
        <v>7.5</v>
      </c>
      <c r="I197">
        <v>3</v>
      </c>
      <c r="J197">
        <v>7.01</v>
      </c>
      <c r="K197">
        <v>3.9</v>
      </c>
      <c r="L197">
        <v>8.2100000000000009</v>
      </c>
      <c r="M197">
        <v>7.38</v>
      </c>
      <c r="N197">
        <v>3.5910000000000002</v>
      </c>
      <c r="O197">
        <f t="shared" si="6"/>
        <v>5.7987142857142855</v>
      </c>
      <c r="P197">
        <f>VLOOKUP(B197,'aggregate-week6v1.csv'!B:O,14,FALSE)</f>
        <v>5.7972857142857146</v>
      </c>
      <c r="Q197" s="1">
        <f t="shared" si="7"/>
        <v>2.4642073876934845E-4</v>
      </c>
    </row>
    <row r="198" spans="1:17">
      <c r="A198">
        <v>196</v>
      </c>
      <c r="B198" t="s">
        <v>253</v>
      </c>
      <c r="C198" t="s">
        <v>14</v>
      </c>
      <c r="D198">
        <v>3300</v>
      </c>
      <c r="E198" t="s">
        <v>44</v>
      </c>
      <c r="F198">
        <v>7.7919999999999998</v>
      </c>
      <c r="G198" t="s">
        <v>102</v>
      </c>
      <c r="H198">
        <v>5</v>
      </c>
      <c r="I198">
        <v>2.8</v>
      </c>
      <c r="J198">
        <v>5.0999999999999996</v>
      </c>
      <c r="K198">
        <v>2.4</v>
      </c>
      <c r="L198">
        <v>2.7</v>
      </c>
      <c r="M198">
        <v>3</v>
      </c>
      <c r="N198">
        <v>1.0649999999999999</v>
      </c>
      <c r="O198">
        <f t="shared" si="6"/>
        <v>3.1521428571428571</v>
      </c>
      <c r="P198">
        <f>VLOOKUP(B198,'aggregate-week6v1.csv'!B:O,14,FALSE)</f>
        <v>3.1521428571428571</v>
      </c>
      <c r="Q198" s="1">
        <f t="shared" si="7"/>
        <v>0</v>
      </c>
    </row>
    <row r="199" spans="1:17">
      <c r="A199">
        <v>197</v>
      </c>
      <c r="B199" t="s">
        <v>254</v>
      </c>
      <c r="C199" t="s">
        <v>18</v>
      </c>
      <c r="D199">
        <v>3300</v>
      </c>
      <c r="E199" t="s">
        <v>84</v>
      </c>
      <c r="F199">
        <v>1.55</v>
      </c>
      <c r="G199" t="s">
        <v>95</v>
      </c>
      <c r="I199">
        <v>1.1000000000000001</v>
      </c>
      <c r="K199">
        <v>1</v>
      </c>
      <c r="M199">
        <v>0.13</v>
      </c>
      <c r="N199">
        <v>1.3109999999999999</v>
      </c>
      <c r="O199">
        <f t="shared" si="6"/>
        <v>0.88524999999999998</v>
      </c>
      <c r="P199">
        <f>VLOOKUP(B199,'aggregate-week6v1.csv'!B:O,14,FALSE)</f>
        <v>0.88524999999999998</v>
      </c>
      <c r="Q199" s="1">
        <f t="shared" si="7"/>
        <v>0</v>
      </c>
    </row>
    <row r="200" spans="1:17">
      <c r="A200">
        <v>198</v>
      </c>
      <c r="B200" t="s">
        <v>255</v>
      </c>
      <c r="C200" t="s">
        <v>42</v>
      </c>
      <c r="D200">
        <v>3300</v>
      </c>
      <c r="E200" t="s">
        <v>52</v>
      </c>
      <c r="F200">
        <v>11.225</v>
      </c>
      <c r="G200" t="s">
        <v>53</v>
      </c>
      <c r="N200">
        <v>8.8789999999999996</v>
      </c>
      <c r="O200">
        <f t="shared" si="6"/>
        <v>8.8789999999999996</v>
      </c>
      <c r="P200">
        <f>VLOOKUP(B200,'aggregate-week6v1.csv'!B:O,14,FALSE)</f>
        <v>11.194750000000001</v>
      </c>
      <c r="Q200" s="1">
        <f t="shared" si="7"/>
        <v>-0.20686035865026031</v>
      </c>
    </row>
    <row r="201" spans="1:17">
      <c r="A201">
        <v>199</v>
      </c>
      <c r="B201" t="s">
        <v>256</v>
      </c>
      <c r="C201" t="s">
        <v>217</v>
      </c>
      <c r="D201">
        <v>3200</v>
      </c>
      <c r="E201" t="s">
        <v>44</v>
      </c>
      <c r="F201">
        <v>7.4</v>
      </c>
      <c r="G201" t="s">
        <v>102</v>
      </c>
      <c r="O201">
        <f t="shared" si="6"/>
        <v>0</v>
      </c>
      <c r="P201">
        <f>VLOOKUP(B201,'aggregate-week6v1.csv'!B:O,14,FALSE)</f>
        <v>0</v>
      </c>
      <c r="Q201" s="1">
        <f t="shared" si="7"/>
        <v>0</v>
      </c>
    </row>
    <row r="202" spans="1:17">
      <c r="A202">
        <v>200</v>
      </c>
      <c r="B202" t="s">
        <v>257</v>
      </c>
      <c r="C202" t="s">
        <v>217</v>
      </c>
      <c r="D202">
        <v>3200</v>
      </c>
      <c r="E202" t="s">
        <v>33</v>
      </c>
      <c r="F202">
        <v>11.4</v>
      </c>
      <c r="G202" t="s">
        <v>34</v>
      </c>
      <c r="O202">
        <f t="shared" si="6"/>
        <v>0</v>
      </c>
      <c r="P202">
        <f>VLOOKUP(B202,'aggregate-week6v1.csv'!B:O,14,FALSE)</f>
        <v>0</v>
      </c>
      <c r="Q202" s="1">
        <f t="shared" si="7"/>
        <v>0</v>
      </c>
    </row>
    <row r="203" spans="1:17">
      <c r="A203">
        <v>201</v>
      </c>
      <c r="B203" t="s">
        <v>258</v>
      </c>
      <c r="C203" t="s">
        <v>14</v>
      </c>
      <c r="D203">
        <v>3200</v>
      </c>
      <c r="E203" t="s">
        <v>15</v>
      </c>
      <c r="F203">
        <v>3.46</v>
      </c>
      <c r="G203" t="s">
        <v>82</v>
      </c>
      <c r="H203">
        <v>2</v>
      </c>
      <c r="I203">
        <v>3.2</v>
      </c>
      <c r="J203">
        <v>5.01</v>
      </c>
      <c r="K203">
        <v>2.6</v>
      </c>
      <c r="L203">
        <v>4.3899999999999997</v>
      </c>
      <c r="M203">
        <v>0.59</v>
      </c>
      <c r="N203">
        <v>3.5070000000000001</v>
      </c>
      <c r="O203">
        <f t="shared" si="6"/>
        <v>3.0424285714285717</v>
      </c>
      <c r="P203">
        <f>VLOOKUP(B203,'aggregate-week6v1.csv'!B:O,14,FALSE)</f>
        <v>2.9567142857142854</v>
      </c>
      <c r="Q203" s="1">
        <f t="shared" si="7"/>
        <v>2.8989708653428314E-2</v>
      </c>
    </row>
    <row r="204" spans="1:17">
      <c r="A204">
        <v>202</v>
      </c>
      <c r="B204" t="s">
        <v>259</v>
      </c>
      <c r="C204" t="s">
        <v>42</v>
      </c>
      <c r="D204">
        <v>3200</v>
      </c>
      <c r="E204" t="s">
        <v>33</v>
      </c>
      <c r="F204">
        <v>13.35</v>
      </c>
      <c r="G204" t="s">
        <v>49</v>
      </c>
      <c r="H204">
        <v>8.5</v>
      </c>
      <c r="I204">
        <v>14</v>
      </c>
      <c r="J204">
        <v>6.79</v>
      </c>
      <c r="K204">
        <v>13</v>
      </c>
      <c r="L204">
        <v>7.22</v>
      </c>
      <c r="M204">
        <v>5.15</v>
      </c>
      <c r="N204">
        <v>4.0869999999999997</v>
      </c>
      <c r="O204">
        <f t="shared" si="6"/>
        <v>8.3924285714285709</v>
      </c>
      <c r="P204">
        <f>VLOOKUP(B204,'aggregate-week6v1.csv'!B:O,14,FALSE)</f>
        <v>8.391</v>
      </c>
      <c r="Q204" s="1">
        <f t="shared" si="7"/>
        <v>1.7025043839491438E-4</v>
      </c>
    </row>
    <row r="205" spans="1:17">
      <c r="A205">
        <v>203</v>
      </c>
      <c r="B205" t="s">
        <v>260</v>
      </c>
      <c r="C205" t="s">
        <v>14</v>
      </c>
      <c r="D205">
        <v>3200</v>
      </c>
      <c r="E205" t="s">
        <v>44</v>
      </c>
      <c r="F205">
        <v>7.52</v>
      </c>
      <c r="G205" t="s">
        <v>45</v>
      </c>
      <c r="H205">
        <v>6.5</v>
      </c>
      <c r="I205">
        <v>10.3</v>
      </c>
      <c r="J205">
        <v>7.13</v>
      </c>
      <c r="K205">
        <v>10.3</v>
      </c>
      <c r="L205">
        <v>7.22</v>
      </c>
      <c r="M205">
        <v>5.97</v>
      </c>
      <c r="N205">
        <v>5.6989999999999998</v>
      </c>
      <c r="O205">
        <f t="shared" si="6"/>
        <v>7.5884285714285715</v>
      </c>
      <c r="P205">
        <f>VLOOKUP(B205,'aggregate-week6v1.csv'!B:O,14,FALSE)</f>
        <v>7.5884285714285715</v>
      </c>
      <c r="Q205" s="1">
        <f t="shared" si="7"/>
        <v>0</v>
      </c>
    </row>
    <row r="206" spans="1:17">
      <c r="A206">
        <v>204</v>
      </c>
      <c r="B206" t="s">
        <v>261</v>
      </c>
      <c r="C206" t="s">
        <v>14</v>
      </c>
      <c r="D206">
        <v>3200</v>
      </c>
      <c r="E206" t="s">
        <v>52</v>
      </c>
      <c r="F206">
        <v>4.18</v>
      </c>
      <c r="G206" t="s">
        <v>59</v>
      </c>
      <c r="M206">
        <v>3.97</v>
      </c>
      <c r="N206">
        <v>2.8109999999999999</v>
      </c>
      <c r="O206">
        <f t="shared" si="6"/>
        <v>3.3905000000000003</v>
      </c>
      <c r="P206">
        <f>VLOOKUP(B206,'aggregate-week6v1.csv'!B:O,14,FALSE)</f>
        <v>3.3905000000000003</v>
      </c>
      <c r="Q206" s="1">
        <f t="shared" si="7"/>
        <v>0</v>
      </c>
    </row>
    <row r="207" spans="1:17">
      <c r="A207">
        <v>205</v>
      </c>
      <c r="B207" t="s">
        <v>262</v>
      </c>
      <c r="C207" t="s">
        <v>14</v>
      </c>
      <c r="D207">
        <v>3200</v>
      </c>
      <c r="E207" t="s">
        <v>36</v>
      </c>
      <c r="F207">
        <v>4.04</v>
      </c>
      <c r="G207" t="s">
        <v>37</v>
      </c>
      <c r="I207">
        <v>3.2</v>
      </c>
      <c r="K207">
        <v>3.6</v>
      </c>
      <c r="L207">
        <v>6.42</v>
      </c>
      <c r="M207">
        <v>2.57</v>
      </c>
      <c r="N207">
        <v>4.0179999999999998</v>
      </c>
      <c r="O207">
        <f t="shared" si="6"/>
        <v>3.9615999999999998</v>
      </c>
      <c r="P207">
        <f>VLOOKUP(B207,'aggregate-week6v1.csv'!B:O,14,FALSE)</f>
        <v>3.9615999999999998</v>
      </c>
      <c r="Q207" s="1">
        <f t="shared" si="7"/>
        <v>0</v>
      </c>
    </row>
    <row r="208" spans="1:17">
      <c r="A208">
        <v>206</v>
      </c>
      <c r="B208" t="s">
        <v>263</v>
      </c>
      <c r="C208" t="s">
        <v>14</v>
      </c>
      <c r="D208">
        <v>3200</v>
      </c>
      <c r="E208" t="s">
        <v>36</v>
      </c>
      <c r="F208">
        <v>12.65</v>
      </c>
      <c r="G208" t="s">
        <v>37</v>
      </c>
      <c r="H208">
        <v>8</v>
      </c>
      <c r="I208">
        <v>9.4</v>
      </c>
      <c r="J208">
        <v>7.92</v>
      </c>
      <c r="K208">
        <v>8.6999999999999993</v>
      </c>
      <c r="L208">
        <v>8.9</v>
      </c>
      <c r="M208">
        <v>9.43</v>
      </c>
      <c r="N208">
        <v>10.8992</v>
      </c>
      <c r="O208">
        <f t="shared" si="6"/>
        <v>9.0355999999999987</v>
      </c>
      <c r="P208">
        <f>VLOOKUP(B208,'aggregate-week6v1.csv'!B:O,14,FALSE)</f>
        <v>9.0355999999999987</v>
      </c>
      <c r="Q208" s="1">
        <f t="shared" si="7"/>
        <v>0</v>
      </c>
    </row>
    <row r="209" spans="1:17">
      <c r="A209">
        <v>207</v>
      </c>
      <c r="B209" t="s">
        <v>264</v>
      </c>
      <c r="C209" t="s">
        <v>14</v>
      </c>
      <c r="D209">
        <v>3200</v>
      </c>
      <c r="E209" t="s">
        <v>65</v>
      </c>
      <c r="F209">
        <v>7.38</v>
      </c>
      <c r="G209" t="s">
        <v>66</v>
      </c>
      <c r="H209">
        <v>6</v>
      </c>
      <c r="I209">
        <v>3.5</v>
      </c>
      <c r="J209">
        <v>6.08</v>
      </c>
      <c r="K209">
        <v>3.8</v>
      </c>
      <c r="L209">
        <v>8</v>
      </c>
      <c r="M209">
        <v>6.65</v>
      </c>
      <c r="N209">
        <v>4.1870000000000003</v>
      </c>
      <c r="O209">
        <f t="shared" si="6"/>
        <v>5.4595714285714285</v>
      </c>
      <c r="P209">
        <f>VLOOKUP(B209,'aggregate-week6v1.csv'!B:O,14,FALSE)</f>
        <v>5.4581428571428576</v>
      </c>
      <c r="Q209" s="1">
        <f t="shared" si="7"/>
        <v>2.6173214332447792E-4</v>
      </c>
    </row>
    <row r="210" spans="1:17">
      <c r="A210">
        <v>208</v>
      </c>
      <c r="B210" t="s">
        <v>265</v>
      </c>
      <c r="C210" t="s">
        <v>217</v>
      </c>
      <c r="D210">
        <v>3100</v>
      </c>
      <c r="E210" t="s">
        <v>24</v>
      </c>
      <c r="F210">
        <v>9.25</v>
      </c>
      <c r="G210" t="s">
        <v>25</v>
      </c>
      <c r="O210">
        <f t="shared" si="6"/>
        <v>0</v>
      </c>
      <c r="P210">
        <f>VLOOKUP(B210,'aggregate-week6v1.csv'!B:O,14,FALSE)</f>
        <v>0</v>
      </c>
      <c r="Q210" s="1">
        <f t="shared" si="7"/>
        <v>0</v>
      </c>
    </row>
    <row r="211" spans="1:17">
      <c r="A211">
        <v>209</v>
      </c>
      <c r="B211" t="s">
        <v>266</v>
      </c>
      <c r="C211" t="s">
        <v>217</v>
      </c>
      <c r="D211">
        <v>3100</v>
      </c>
      <c r="E211" t="s">
        <v>56</v>
      </c>
      <c r="F211">
        <v>10.5</v>
      </c>
      <c r="G211" t="s">
        <v>57</v>
      </c>
      <c r="O211">
        <f t="shared" si="6"/>
        <v>0</v>
      </c>
      <c r="P211">
        <f>VLOOKUP(B211,'aggregate-week6v1.csv'!B:O,14,FALSE)</f>
        <v>0</v>
      </c>
      <c r="Q211" s="1">
        <f t="shared" si="7"/>
        <v>0</v>
      </c>
    </row>
    <row r="212" spans="1:17">
      <c r="A212">
        <v>210</v>
      </c>
      <c r="B212" t="s">
        <v>267</v>
      </c>
      <c r="C212" t="s">
        <v>42</v>
      </c>
      <c r="D212">
        <v>3100</v>
      </c>
      <c r="E212" t="s">
        <v>19</v>
      </c>
      <c r="F212">
        <v>8.06</v>
      </c>
      <c r="G212" t="s">
        <v>20</v>
      </c>
      <c r="H212">
        <v>6</v>
      </c>
      <c r="I212">
        <v>10.8</v>
      </c>
      <c r="J212">
        <v>5.87</v>
      </c>
      <c r="K212">
        <v>11.4</v>
      </c>
      <c r="L212">
        <v>6.85</v>
      </c>
      <c r="M212">
        <v>9.7100000000000009</v>
      </c>
      <c r="N212">
        <v>8.4770000000000003</v>
      </c>
      <c r="O212">
        <f t="shared" si="6"/>
        <v>8.4438571428571425</v>
      </c>
      <c r="P212">
        <f>VLOOKUP(B212,'aggregate-week6v1.csv'!B:O,14,FALSE)</f>
        <v>8.4438571428571425</v>
      </c>
      <c r="Q212" s="1">
        <f t="shared" si="7"/>
        <v>0</v>
      </c>
    </row>
    <row r="213" spans="1:17">
      <c r="A213">
        <v>211</v>
      </c>
      <c r="B213" t="s">
        <v>268</v>
      </c>
      <c r="C213" t="s">
        <v>14</v>
      </c>
      <c r="D213">
        <v>3100</v>
      </c>
      <c r="E213" t="s">
        <v>36</v>
      </c>
      <c r="F213">
        <v>9.25</v>
      </c>
      <c r="G213" t="s">
        <v>37</v>
      </c>
      <c r="J213">
        <v>8.09</v>
      </c>
      <c r="N213">
        <v>8.1828000000000003</v>
      </c>
      <c r="O213">
        <f t="shared" si="6"/>
        <v>8.1364000000000001</v>
      </c>
      <c r="P213">
        <f>VLOOKUP(B213,'aggregate-week6v1.csv'!B:O,14,FALSE)</f>
        <v>7.5685599999999997</v>
      </c>
      <c r="Q213" s="1">
        <f t="shared" si="7"/>
        <v>7.5026160854904989E-2</v>
      </c>
    </row>
    <row r="214" spans="1:17">
      <c r="A214">
        <v>212</v>
      </c>
      <c r="B214" t="s">
        <v>269</v>
      </c>
      <c r="C214" t="s">
        <v>14</v>
      </c>
      <c r="D214">
        <v>3100</v>
      </c>
      <c r="E214" t="s">
        <v>15</v>
      </c>
      <c r="F214">
        <v>6.08</v>
      </c>
      <c r="G214" t="s">
        <v>16</v>
      </c>
      <c r="H214">
        <v>5</v>
      </c>
      <c r="I214">
        <v>7.2</v>
      </c>
      <c r="J214">
        <v>4.57</v>
      </c>
      <c r="K214">
        <v>6.6</v>
      </c>
      <c r="L214">
        <v>8.4600000000000009</v>
      </c>
      <c r="M214">
        <v>11.87</v>
      </c>
      <c r="O214">
        <f t="shared" si="6"/>
        <v>7.2833333333333323</v>
      </c>
      <c r="P214">
        <f>VLOOKUP(B214,'aggregate-week6v1.csv'!B:O,14,FALSE)</f>
        <v>7.2833333333333323</v>
      </c>
      <c r="Q214" s="1">
        <f t="shared" si="7"/>
        <v>0</v>
      </c>
    </row>
    <row r="215" spans="1:17">
      <c r="A215">
        <v>213</v>
      </c>
      <c r="B215" t="s">
        <v>270</v>
      </c>
      <c r="C215" t="s">
        <v>14</v>
      </c>
      <c r="D215">
        <v>3100</v>
      </c>
      <c r="E215" t="s">
        <v>15</v>
      </c>
      <c r="F215">
        <v>5.38</v>
      </c>
      <c r="G215" t="s">
        <v>82</v>
      </c>
      <c r="H215">
        <v>5</v>
      </c>
      <c r="I215">
        <v>3.2</v>
      </c>
      <c r="J215">
        <v>5</v>
      </c>
      <c r="K215">
        <v>2.6</v>
      </c>
      <c r="L215">
        <v>6.51</v>
      </c>
      <c r="M215">
        <v>12.19</v>
      </c>
      <c r="N215">
        <v>6.0250000000000004</v>
      </c>
      <c r="O215">
        <f t="shared" si="6"/>
        <v>5.7892857142857137</v>
      </c>
      <c r="P215">
        <f>VLOOKUP(B215,'aggregate-week6v1.csv'!B:O,14,FALSE)</f>
        <v>5.9208333333333334</v>
      </c>
      <c r="Q215" s="1">
        <f t="shared" si="7"/>
        <v>-2.2217754096712672E-2</v>
      </c>
    </row>
    <row r="216" spans="1:17">
      <c r="A216">
        <v>214</v>
      </c>
      <c r="B216" t="s">
        <v>271</v>
      </c>
      <c r="C216" t="s">
        <v>14</v>
      </c>
      <c r="D216">
        <v>3100</v>
      </c>
      <c r="E216" t="s">
        <v>65</v>
      </c>
      <c r="F216">
        <v>5.85</v>
      </c>
      <c r="G216" t="s">
        <v>69</v>
      </c>
      <c r="O216">
        <f t="shared" si="6"/>
        <v>0</v>
      </c>
      <c r="P216">
        <f>VLOOKUP(B216,'aggregate-week6v1.csv'!B:O,14,FALSE)</f>
        <v>0</v>
      </c>
      <c r="Q216" s="1">
        <f t="shared" si="7"/>
        <v>0</v>
      </c>
    </row>
    <row r="217" spans="1:17">
      <c r="A217">
        <v>215</v>
      </c>
      <c r="B217" t="s">
        <v>272</v>
      </c>
      <c r="C217" t="s">
        <v>18</v>
      </c>
      <c r="D217">
        <v>3100</v>
      </c>
      <c r="E217" t="s">
        <v>56</v>
      </c>
      <c r="F217">
        <v>4.2</v>
      </c>
      <c r="G217" t="s">
        <v>57</v>
      </c>
      <c r="I217">
        <v>0.9</v>
      </c>
      <c r="J217">
        <v>3.84</v>
      </c>
      <c r="K217">
        <v>0.7</v>
      </c>
      <c r="L217">
        <v>2.75</v>
      </c>
      <c r="M217">
        <v>0.56000000000000005</v>
      </c>
      <c r="N217">
        <v>4.4569999999999999</v>
      </c>
      <c r="O217">
        <f t="shared" si="6"/>
        <v>2.2011666666666669</v>
      </c>
      <c r="P217">
        <f>VLOOKUP(B217,'aggregate-week6v1.csv'!B:O,14,FALSE)</f>
        <v>2.202833333333333</v>
      </c>
      <c r="Q217" s="1">
        <f t="shared" si="7"/>
        <v>-7.56601346750152E-4</v>
      </c>
    </row>
    <row r="218" spans="1:17">
      <c r="A218">
        <v>216</v>
      </c>
      <c r="B218" t="s">
        <v>273</v>
      </c>
      <c r="C218" t="s">
        <v>14</v>
      </c>
      <c r="D218">
        <v>3100</v>
      </c>
      <c r="E218" t="s">
        <v>15</v>
      </c>
      <c r="F218">
        <v>6.4249999999999998</v>
      </c>
      <c r="G218" t="s">
        <v>82</v>
      </c>
      <c r="H218">
        <v>8.5</v>
      </c>
      <c r="I218">
        <v>6.6</v>
      </c>
      <c r="J218">
        <v>4.4800000000000004</v>
      </c>
      <c r="K218">
        <v>6.3</v>
      </c>
      <c r="L218">
        <v>4.05</v>
      </c>
      <c r="M218">
        <v>3.17</v>
      </c>
      <c r="N218">
        <v>4.4523999999999999</v>
      </c>
      <c r="O218">
        <f t="shared" si="6"/>
        <v>5.3646285714285709</v>
      </c>
      <c r="P218">
        <f>VLOOKUP(B218,'aggregate-week6v1.csv'!B:O,14,FALSE)</f>
        <v>5.0774857142857144</v>
      </c>
      <c r="Q218" s="1">
        <f t="shared" si="7"/>
        <v>5.6552174304492553E-2</v>
      </c>
    </row>
    <row r="219" spans="1:17">
      <c r="A219">
        <v>217</v>
      </c>
      <c r="B219" t="s">
        <v>274</v>
      </c>
      <c r="C219" t="s">
        <v>42</v>
      </c>
      <c r="D219">
        <v>3100</v>
      </c>
      <c r="E219" t="s">
        <v>33</v>
      </c>
      <c r="F219">
        <v>9.92</v>
      </c>
      <c r="G219" t="s">
        <v>34</v>
      </c>
      <c r="H219">
        <v>8</v>
      </c>
      <c r="I219">
        <v>15.8</v>
      </c>
      <c r="J219">
        <v>7.75</v>
      </c>
      <c r="K219">
        <v>14.9</v>
      </c>
      <c r="L219">
        <v>9.93</v>
      </c>
      <c r="M219">
        <v>8.44</v>
      </c>
      <c r="N219">
        <v>7.3479999999999999</v>
      </c>
      <c r="O219">
        <f t="shared" si="6"/>
        <v>10.309714285714287</v>
      </c>
      <c r="P219">
        <f>VLOOKUP(B219,'aggregate-week6v1.csv'!B:O,14,FALSE)</f>
        <v>10.095428571428572</v>
      </c>
      <c r="Q219" s="1">
        <f t="shared" si="7"/>
        <v>2.1226014603498156E-2</v>
      </c>
    </row>
    <row r="220" spans="1:17">
      <c r="A220">
        <v>218</v>
      </c>
      <c r="B220" t="s">
        <v>275</v>
      </c>
      <c r="C220" t="s">
        <v>14</v>
      </c>
      <c r="D220">
        <v>3100</v>
      </c>
      <c r="E220" t="s">
        <v>84</v>
      </c>
      <c r="F220">
        <v>4.625</v>
      </c>
      <c r="G220" t="s">
        <v>95</v>
      </c>
      <c r="H220">
        <v>4.5</v>
      </c>
      <c r="I220">
        <v>5.6</v>
      </c>
      <c r="J220">
        <v>7.09</v>
      </c>
      <c r="K220">
        <v>4.8</v>
      </c>
      <c r="L220">
        <v>3</v>
      </c>
      <c r="M220">
        <v>3.2</v>
      </c>
      <c r="N220">
        <v>3.8740000000000001</v>
      </c>
      <c r="O220">
        <f t="shared" si="6"/>
        <v>4.580571428571429</v>
      </c>
      <c r="P220">
        <f>VLOOKUP(B220,'aggregate-week6v1.csv'!B:O,14,FALSE)</f>
        <v>4.580571428571429</v>
      </c>
      <c r="Q220" s="1">
        <f t="shared" si="7"/>
        <v>0</v>
      </c>
    </row>
    <row r="221" spans="1:17">
      <c r="A221">
        <v>219</v>
      </c>
      <c r="B221" t="s">
        <v>276</v>
      </c>
      <c r="C221" t="s">
        <v>14</v>
      </c>
      <c r="D221">
        <v>3100</v>
      </c>
      <c r="E221" t="s">
        <v>27</v>
      </c>
      <c r="F221">
        <v>6.04</v>
      </c>
      <c r="G221" t="s">
        <v>105</v>
      </c>
      <c r="H221">
        <v>4</v>
      </c>
      <c r="I221">
        <v>3.6</v>
      </c>
      <c r="J221">
        <v>5.45</v>
      </c>
      <c r="K221">
        <v>3.8</v>
      </c>
      <c r="L221">
        <v>4.79</v>
      </c>
      <c r="M221">
        <v>7.09</v>
      </c>
      <c r="N221">
        <v>4.673</v>
      </c>
      <c r="O221">
        <f t="shared" si="6"/>
        <v>4.7718571428571428</v>
      </c>
      <c r="P221">
        <f>VLOOKUP(B221,'aggregate-week6v1.csv'!B:O,14,FALSE)</f>
        <v>4.7718571428571428</v>
      </c>
      <c r="Q221" s="1">
        <f t="shared" si="7"/>
        <v>0</v>
      </c>
    </row>
    <row r="222" spans="1:17">
      <c r="A222">
        <v>220</v>
      </c>
      <c r="B222" t="s">
        <v>277</v>
      </c>
      <c r="C222" t="s">
        <v>217</v>
      </c>
      <c r="D222">
        <v>3000</v>
      </c>
      <c r="E222" t="s">
        <v>36</v>
      </c>
      <c r="F222">
        <v>2.4</v>
      </c>
      <c r="G222" t="s">
        <v>37</v>
      </c>
      <c r="O222">
        <f t="shared" si="6"/>
        <v>0</v>
      </c>
      <c r="P222">
        <f>VLOOKUP(B222,'aggregate-week6v1.csv'!B:O,14,FALSE)</f>
        <v>0</v>
      </c>
      <c r="Q222" s="1">
        <f t="shared" si="7"/>
        <v>0</v>
      </c>
    </row>
    <row r="223" spans="1:17">
      <c r="A223">
        <v>221</v>
      </c>
      <c r="B223" t="s">
        <v>278</v>
      </c>
      <c r="C223" t="s">
        <v>217</v>
      </c>
      <c r="D223">
        <v>3000</v>
      </c>
      <c r="E223" t="s">
        <v>44</v>
      </c>
      <c r="F223">
        <v>7.6</v>
      </c>
      <c r="G223" t="s">
        <v>45</v>
      </c>
      <c r="O223">
        <f t="shared" si="6"/>
        <v>0</v>
      </c>
      <c r="P223">
        <f>VLOOKUP(B223,'aggregate-week6v1.csv'!B:O,14,FALSE)</f>
        <v>0</v>
      </c>
      <c r="Q223" s="1">
        <f t="shared" si="7"/>
        <v>0</v>
      </c>
    </row>
    <row r="224" spans="1:17">
      <c r="A224">
        <v>222</v>
      </c>
      <c r="B224" t="s">
        <v>279</v>
      </c>
      <c r="C224" t="s">
        <v>217</v>
      </c>
      <c r="D224">
        <v>3000</v>
      </c>
      <c r="E224" t="s">
        <v>65</v>
      </c>
      <c r="F224">
        <v>12</v>
      </c>
      <c r="G224" t="s">
        <v>69</v>
      </c>
      <c r="O224">
        <f t="shared" si="6"/>
        <v>0</v>
      </c>
      <c r="P224">
        <f>VLOOKUP(B224,'aggregate-week6v1.csv'!B:O,14,FALSE)</f>
        <v>0</v>
      </c>
      <c r="Q224" s="1">
        <f t="shared" si="7"/>
        <v>0</v>
      </c>
    </row>
    <row r="225" spans="1:17">
      <c r="A225">
        <v>223</v>
      </c>
      <c r="B225" t="s">
        <v>280</v>
      </c>
      <c r="C225" t="s">
        <v>14</v>
      </c>
      <c r="D225">
        <v>3000</v>
      </c>
      <c r="E225" t="s">
        <v>84</v>
      </c>
      <c r="F225">
        <v>3.1</v>
      </c>
      <c r="G225" t="s">
        <v>85</v>
      </c>
      <c r="H225">
        <v>2.5</v>
      </c>
      <c r="I225">
        <v>6.8</v>
      </c>
      <c r="J225">
        <v>3.55</v>
      </c>
      <c r="K225">
        <v>7.4</v>
      </c>
      <c r="L225">
        <v>4.1100000000000003</v>
      </c>
      <c r="M225">
        <v>8.58</v>
      </c>
      <c r="N225">
        <v>5.1790000000000003</v>
      </c>
      <c r="O225">
        <f t="shared" si="6"/>
        <v>5.4455714285714283</v>
      </c>
      <c r="P225">
        <f>VLOOKUP(B225,'aggregate-week6v1.csv'!B:O,14,FALSE)</f>
        <v>5.4455714285714283</v>
      </c>
      <c r="Q225" s="1">
        <f t="shared" si="7"/>
        <v>0</v>
      </c>
    </row>
    <row r="226" spans="1:17">
      <c r="A226">
        <v>224</v>
      </c>
      <c r="B226" t="s">
        <v>281</v>
      </c>
      <c r="C226" t="s">
        <v>14</v>
      </c>
      <c r="D226">
        <v>3000</v>
      </c>
      <c r="E226" t="s">
        <v>52</v>
      </c>
      <c r="F226">
        <v>6.24</v>
      </c>
      <c r="G226" t="s">
        <v>53</v>
      </c>
      <c r="H226">
        <v>5</v>
      </c>
      <c r="I226">
        <v>1.6</v>
      </c>
      <c r="J226">
        <v>5.0199999999999996</v>
      </c>
      <c r="K226">
        <v>1.8</v>
      </c>
      <c r="L226">
        <v>7.05</v>
      </c>
      <c r="M226">
        <v>8.81</v>
      </c>
      <c r="N226">
        <v>5.601</v>
      </c>
      <c r="O226">
        <f t="shared" si="6"/>
        <v>4.9829999999999997</v>
      </c>
      <c r="P226">
        <f>VLOOKUP(B226,'aggregate-week6v1.csv'!B:O,14,FALSE)</f>
        <v>4.9844285714285714</v>
      </c>
      <c r="Q226" s="1">
        <f t="shared" si="7"/>
        <v>-2.8660686136827707E-4</v>
      </c>
    </row>
    <row r="227" spans="1:17">
      <c r="A227">
        <v>225</v>
      </c>
      <c r="B227" t="s">
        <v>282</v>
      </c>
      <c r="C227" t="s">
        <v>14</v>
      </c>
      <c r="D227">
        <v>3000</v>
      </c>
      <c r="E227" t="s">
        <v>30</v>
      </c>
      <c r="F227">
        <v>2.2200000000000002</v>
      </c>
      <c r="G227" t="s">
        <v>31</v>
      </c>
      <c r="H227">
        <v>2</v>
      </c>
      <c r="I227">
        <v>5</v>
      </c>
      <c r="J227">
        <v>4.88</v>
      </c>
      <c r="K227">
        <v>5.5</v>
      </c>
      <c r="L227">
        <v>1.17</v>
      </c>
      <c r="M227">
        <v>0.62</v>
      </c>
      <c r="N227">
        <v>3.5219999999999998</v>
      </c>
      <c r="O227">
        <f t="shared" si="6"/>
        <v>3.2417142857142851</v>
      </c>
      <c r="P227">
        <f>VLOOKUP(B227,'aggregate-week6v1.csv'!B:O,14,FALSE)</f>
        <v>3.2417142857142851</v>
      </c>
      <c r="Q227" s="1">
        <f t="shared" si="7"/>
        <v>0</v>
      </c>
    </row>
    <row r="228" spans="1:17">
      <c r="A228">
        <v>226</v>
      </c>
      <c r="B228" t="s">
        <v>283</v>
      </c>
      <c r="C228" t="s">
        <v>42</v>
      </c>
      <c r="D228">
        <v>3000</v>
      </c>
      <c r="E228" t="s">
        <v>76</v>
      </c>
      <c r="F228">
        <v>6.3</v>
      </c>
      <c r="G228" t="s">
        <v>141</v>
      </c>
      <c r="H228">
        <v>4</v>
      </c>
      <c r="I228">
        <v>6.8</v>
      </c>
      <c r="J228">
        <v>7.52</v>
      </c>
      <c r="K228">
        <v>6.4</v>
      </c>
      <c r="L228">
        <v>8.2799999999999994</v>
      </c>
      <c r="M228">
        <v>5.12</v>
      </c>
      <c r="N228">
        <v>5.5140000000000002</v>
      </c>
      <c r="O228">
        <f t="shared" si="6"/>
        <v>6.2334285714285711</v>
      </c>
      <c r="P228">
        <f>VLOOKUP(B228,'aggregate-week6v1.csv'!B:O,14,FALSE)</f>
        <v>6.605666666666667</v>
      </c>
      <c r="Q228" s="1">
        <f t="shared" si="7"/>
        <v>-5.635132894556627E-2</v>
      </c>
    </row>
    <row r="229" spans="1:17">
      <c r="A229">
        <v>227</v>
      </c>
      <c r="B229" t="s">
        <v>284</v>
      </c>
      <c r="C229" t="s">
        <v>14</v>
      </c>
      <c r="D229">
        <v>3000</v>
      </c>
      <c r="E229" t="s">
        <v>27</v>
      </c>
      <c r="F229">
        <v>0.78</v>
      </c>
      <c r="G229" t="s">
        <v>28</v>
      </c>
      <c r="H229">
        <v>2.5</v>
      </c>
      <c r="I229">
        <v>5.6</v>
      </c>
      <c r="J229">
        <v>2.85</v>
      </c>
      <c r="K229">
        <v>5.8</v>
      </c>
      <c r="M229">
        <v>0.11</v>
      </c>
      <c r="N229">
        <v>2.2050000000000001</v>
      </c>
      <c r="O229">
        <f t="shared" si="6"/>
        <v>3.1774999999999998</v>
      </c>
      <c r="P229">
        <f>VLOOKUP(B229,'aggregate-week6v1.csv'!B:O,14,FALSE)</f>
        <v>3.1774999999999998</v>
      </c>
      <c r="Q229" s="1">
        <f t="shared" si="7"/>
        <v>0</v>
      </c>
    </row>
    <row r="230" spans="1:17">
      <c r="A230">
        <v>228</v>
      </c>
      <c r="B230" t="s">
        <v>285</v>
      </c>
      <c r="C230" t="s">
        <v>14</v>
      </c>
      <c r="D230">
        <v>3000</v>
      </c>
      <c r="E230" t="s">
        <v>27</v>
      </c>
      <c r="F230">
        <v>0</v>
      </c>
      <c r="G230" t="s">
        <v>105</v>
      </c>
      <c r="I230">
        <v>1.4</v>
      </c>
      <c r="K230">
        <v>1.7</v>
      </c>
      <c r="M230">
        <v>0.86</v>
      </c>
      <c r="N230">
        <v>3.048</v>
      </c>
      <c r="O230">
        <f t="shared" si="6"/>
        <v>1.7519999999999998</v>
      </c>
      <c r="P230">
        <f>VLOOKUP(B230,'aggregate-week6v1.csv'!B:O,14,FALSE)</f>
        <v>1.7519999999999998</v>
      </c>
      <c r="Q230" s="1">
        <f t="shared" si="7"/>
        <v>0</v>
      </c>
    </row>
    <row r="231" spans="1:17">
      <c r="A231">
        <v>229</v>
      </c>
      <c r="B231" t="s">
        <v>286</v>
      </c>
      <c r="C231" t="s">
        <v>14</v>
      </c>
      <c r="D231">
        <v>3000</v>
      </c>
      <c r="E231" t="s">
        <v>84</v>
      </c>
      <c r="F231">
        <v>5.0999999999999996</v>
      </c>
      <c r="G231" t="s">
        <v>95</v>
      </c>
      <c r="H231">
        <v>6</v>
      </c>
      <c r="I231">
        <v>9.4</v>
      </c>
      <c r="J231">
        <v>5.75</v>
      </c>
      <c r="K231">
        <v>8.6999999999999993</v>
      </c>
      <c r="L231">
        <v>5.82</v>
      </c>
      <c r="M231">
        <v>10.220000000000001</v>
      </c>
      <c r="N231">
        <v>5.39</v>
      </c>
      <c r="O231">
        <f t="shared" si="6"/>
        <v>7.3257142857142856</v>
      </c>
      <c r="P231">
        <f>VLOOKUP(B231,'aggregate-week6v1.csv'!B:O,14,FALSE)</f>
        <v>7.3257142857142856</v>
      </c>
      <c r="Q231" s="1">
        <f t="shared" si="7"/>
        <v>0</v>
      </c>
    </row>
    <row r="232" spans="1:17">
      <c r="A232">
        <v>230</v>
      </c>
      <c r="B232" t="s">
        <v>287</v>
      </c>
      <c r="C232" t="s">
        <v>14</v>
      </c>
      <c r="D232">
        <v>3000</v>
      </c>
      <c r="E232" t="s">
        <v>24</v>
      </c>
      <c r="F232">
        <v>0</v>
      </c>
      <c r="G232" t="s">
        <v>25</v>
      </c>
      <c r="M232">
        <v>0.3</v>
      </c>
      <c r="O232">
        <f t="shared" si="6"/>
        <v>0.3</v>
      </c>
      <c r="P232">
        <f>VLOOKUP(B232,'aggregate-week6v1.csv'!B:O,14,FALSE)</f>
        <v>0.3</v>
      </c>
      <c r="Q232" s="1">
        <f t="shared" si="7"/>
        <v>0</v>
      </c>
    </row>
    <row r="233" spans="1:17">
      <c r="A233">
        <v>231</v>
      </c>
      <c r="B233" t="s">
        <v>288</v>
      </c>
      <c r="C233" t="s">
        <v>14</v>
      </c>
      <c r="D233">
        <v>3000</v>
      </c>
      <c r="E233" t="s">
        <v>65</v>
      </c>
      <c r="F233">
        <v>8.3000000000000007</v>
      </c>
      <c r="G233" t="s">
        <v>69</v>
      </c>
      <c r="H233">
        <v>4</v>
      </c>
      <c r="I233">
        <v>4.2</v>
      </c>
      <c r="J233">
        <v>7.66</v>
      </c>
      <c r="K233">
        <v>4.0999999999999996</v>
      </c>
      <c r="L233">
        <v>6.87</v>
      </c>
      <c r="M233">
        <v>8.6199999999999992</v>
      </c>
      <c r="N233">
        <v>4.7141999999999999</v>
      </c>
      <c r="O233">
        <f t="shared" si="6"/>
        <v>5.737742857142857</v>
      </c>
      <c r="P233">
        <f>VLOOKUP(B233,'aggregate-week6v1.csv'!B:O,14,FALSE)</f>
        <v>5.7191714285714284</v>
      </c>
      <c r="Q233" s="1">
        <f t="shared" si="7"/>
        <v>3.2472236238016983E-3</v>
      </c>
    </row>
    <row r="234" spans="1:17">
      <c r="A234">
        <v>232</v>
      </c>
      <c r="B234" t="s">
        <v>289</v>
      </c>
      <c r="C234" t="s">
        <v>18</v>
      </c>
      <c r="D234">
        <v>3000</v>
      </c>
      <c r="E234" t="s">
        <v>44</v>
      </c>
      <c r="F234">
        <v>0.04</v>
      </c>
      <c r="G234" t="s">
        <v>102</v>
      </c>
      <c r="J234">
        <v>1.02</v>
      </c>
      <c r="N234">
        <v>3.0924</v>
      </c>
      <c r="O234">
        <f t="shared" si="6"/>
        <v>2.0562</v>
      </c>
      <c r="P234">
        <f>VLOOKUP(B234,'aggregate-week6v1.csv'!B:O,14,FALSE)</f>
        <v>2.0562</v>
      </c>
      <c r="Q234" s="1">
        <f t="shared" si="7"/>
        <v>0</v>
      </c>
    </row>
    <row r="235" spans="1:17">
      <c r="A235">
        <v>233</v>
      </c>
      <c r="B235" t="s">
        <v>290</v>
      </c>
      <c r="C235" t="s">
        <v>18</v>
      </c>
      <c r="D235">
        <v>3000</v>
      </c>
      <c r="E235" t="s">
        <v>44</v>
      </c>
      <c r="F235">
        <v>0</v>
      </c>
      <c r="G235" t="s">
        <v>45</v>
      </c>
      <c r="M235">
        <v>0.36</v>
      </c>
      <c r="N235">
        <v>1.6060000000000001</v>
      </c>
      <c r="O235">
        <f t="shared" si="6"/>
        <v>0.9830000000000001</v>
      </c>
      <c r="P235">
        <f>VLOOKUP(B235,'aggregate-week6v1.csv'!B:O,14,FALSE)</f>
        <v>0.9830000000000001</v>
      </c>
      <c r="Q235" s="1">
        <f t="shared" si="7"/>
        <v>0</v>
      </c>
    </row>
    <row r="236" spans="1:17">
      <c r="A236">
        <v>234</v>
      </c>
      <c r="B236" t="s">
        <v>291</v>
      </c>
      <c r="C236" t="s">
        <v>18</v>
      </c>
      <c r="D236">
        <v>3000</v>
      </c>
      <c r="E236" t="s">
        <v>65</v>
      </c>
      <c r="F236">
        <v>4.0999999999999996</v>
      </c>
      <c r="G236" t="s">
        <v>69</v>
      </c>
      <c r="H236">
        <v>4.5</v>
      </c>
      <c r="I236">
        <v>4</v>
      </c>
      <c r="J236">
        <v>4.6900000000000004</v>
      </c>
      <c r="K236">
        <v>4.5999999999999996</v>
      </c>
      <c r="L236">
        <v>5.46</v>
      </c>
      <c r="M236">
        <v>2.9</v>
      </c>
      <c r="N236">
        <v>1.877</v>
      </c>
      <c r="O236">
        <f t="shared" si="6"/>
        <v>4.0038571428571421</v>
      </c>
      <c r="P236">
        <f>VLOOKUP(B236,'aggregate-week6v1.csv'!B:O,14,FALSE)</f>
        <v>4.0052857142857139</v>
      </c>
      <c r="Q236" s="1">
        <f t="shared" si="7"/>
        <v>-3.5667154117779987E-4</v>
      </c>
    </row>
    <row r="237" spans="1:17">
      <c r="A237">
        <v>235</v>
      </c>
      <c r="B237" t="s">
        <v>292</v>
      </c>
      <c r="C237" t="s">
        <v>14</v>
      </c>
      <c r="D237">
        <v>3000</v>
      </c>
      <c r="E237" t="s">
        <v>27</v>
      </c>
      <c r="F237">
        <v>7.02</v>
      </c>
      <c r="G237" t="s">
        <v>105</v>
      </c>
      <c r="H237">
        <v>8</v>
      </c>
      <c r="I237">
        <v>7.9</v>
      </c>
      <c r="J237">
        <v>6.31</v>
      </c>
      <c r="K237">
        <v>7</v>
      </c>
      <c r="L237">
        <v>7.09</v>
      </c>
      <c r="M237">
        <v>11.06</v>
      </c>
      <c r="N237">
        <v>5.149</v>
      </c>
      <c r="O237">
        <f t="shared" si="6"/>
        <v>7.5012857142857143</v>
      </c>
      <c r="P237">
        <f>VLOOKUP(B237,'aggregate-week6v1.csv'!B:O,14,FALSE)</f>
        <v>7.5012857142857143</v>
      </c>
      <c r="Q237" s="1">
        <f t="shared" si="7"/>
        <v>0</v>
      </c>
    </row>
    <row r="238" spans="1:17">
      <c r="A238">
        <v>236</v>
      </c>
      <c r="B238" t="s">
        <v>293</v>
      </c>
      <c r="C238" t="s">
        <v>18</v>
      </c>
      <c r="D238">
        <v>3000</v>
      </c>
      <c r="E238" t="s">
        <v>33</v>
      </c>
      <c r="F238">
        <v>1.64</v>
      </c>
      <c r="G238" t="s">
        <v>34</v>
      </c>
      <c r="I238">
        <v>0.5</v>
      </c>
      <c r="J238">
        <v>3.3</v>
      </c>
      <c r="K238">
        <v>0.4</v>
      </c>
      <c r="L238">
        <v>1.74</v>
      </c>
      <c r="M238">
        <v>1.25</v>
      </c>
      <c r="N238">
        <v>1.7230000000000001</v>
      </c>
      <c r="O238">
        <f t="shared" si="6"/>
        <v>1.4855</v>
      </c>
      <c r="P238">
        <f>VLOOKUP(B238,'aggregate-week6v1.csv'!B:O,14,FALSE)</f>
        <v>1.4855</v>
      </c>
      <c r="Q238" s="1">
        <f t="shared" si="7"/>
        <v>0</v>
      </c>
    </row>
    <row r="239" spans="1:17">
      <c r="A239">
        <v>237</v>
      </c>
      <c r="B239" t="s">
        <v>294</v>
      </c>
      <c r="C239" t="s">
        <v>14</v>
      </c>
      <c r="D239">
        <v>3000</v>
      </c>
      <c r="E239" t="s">
        <v>15</v>
      </c>
      <c r="F239">
        <v>0</v>
      </c>
      <c r="G239" t="s">
        <v>82</v>
      </c>
      <c r="O239">
        <f t="shared" si="6"/>
        <v>0</v>
      </c>
      <c r="P239">
        <f>VLOOKUP(B239,'aggregate-week6v1.csv'!B:O,14,FALSE)</f>
        <v>0</v>
      </c>
      <c r="Q239" s="1">
        <f t="shared" si="7"/>
        <v>0</v>
      </c>
    </row>
    <row r="240" spans="1:17">
      <c r="A240">
        <v>238</v>
      </c>
      <c r="B240" t="s">
        <v>295</v>
      </c>
      <c r="C240" t="s">
        <v>14</v>
      </c>
      <c r="D240">
        <v>3000</v>
      </c>
      <c r="E240" t="s">
        <v>27</v>
      </c>
      <c r="F240">
        <v>0.5</v>
      </c>
      <c r="G240" t="s">
        <v>105</v>
      </c>
      <c r="N240">
        <v>1.171</v>
      </c>
      <c r="O240">
        <f t="shared" si="6"/>
        <v>1.171</v>
      </c>
      <c r="P240">
        <f>VLOOKUP(B240,'aggregate-week6v1.csv'!B:O,14,FALSE)</f>
        <v>1.171</v>
      </c>
      <c r="Q240" s="1">
        <f t="shared" si="7"/>
        <v>0</v>
      </c>
    </row>
    <row r="241" spans="1:17">
      <c r="A241">
        <v>239</v>
      </c>
      <c r="B241" t="s">
        <v>296</v>
      </c>
      <c r="C241" t="s">
        <v>14</v>
      </c>
      <c r="D241">
        <v>3000</v>
      </c>
      <c r="E241" t="s">
        <v>44</v>
      </c>
      <c r="F241">
        <v>2.5</v>
      </c>
      <c r="G241" t="s">
        <v>45</v>
      </c>
      <c r="M241">
        <v>0.71</v>
      </c>
      <c r="N241">
        <v>4.38</v>
      </c>
      <c r="O241">
        <f t="shared" si="6"/>
        <v>2.5449999999999999</v>
      </c>
      <c r="P241">
        <f>VLOOKUP(B241,'aggregate-week6v1.csv'!B:O,14,FALSE)</f>
        <v>2.5449999999999999</v>
      </c>
      <c r="Q241" s="1">
        <f t="shared" si="7"/>
        <v>0</v>
      </c>
    </row>
    <row r="242" spans="1:17">
      <c r="A242">
        <v>240</v>
      </c>
      <c r="B242" t="s">
        <v>297</v>
      </c>
      <c r="C242" t="s">
        <v>18</v>
      </c>
      <c r="D242">
        <v>3000</v>
      </c>
      <c r="E242" t="s">
        <v>56</v>
      </c>
      <c r="F242">
        <v>0.24</v>
      </c>
      <c r="G242" t="s">
        <v>97</v>
      </c>
      <c r="J242">
        <v>2.16</v>
      </c>
      <c r="N242">
        <v>1.9545999999999999</v>
      </c>
      <c r="O242">
        <f t="shared" si="6"/>
        <v>2.0573000000000001</v>
      </c>
      <c r="P242">
        <f>VLOOKUP(B242,'aggregate-week6v1.csv'!B:O,14,FALSE)</f>
        <v>2.0573000000000001</v>
      </c>
      <c r="Q242" s="1">
        <f t="shared" si="7"/>
        <v>0</v>
      </c>
    </row>
    <row r="243" spans="1:17">
      <c r="A243">
        <v>241</v>
      </c>
      <c r="B243" t="s">
        <v>298</v>
      </c>
      <c r="C243" t="s">
        <v>14</v>
      </c>
      <c r="D243">
        <v>3000</v>
      </c>
      <c r="E243" t="s">
        <v>27</v>
      </c>
      <c r="F243">
        <v>4.3600000000000003</v>
      </c>
      <c r="G243" t="s">
        <v>105</v>
      </c>
      <c r="H243">
        <v>6</v>
      </c>
      <c r="I243">
        <v>5.4</v>
      </c>
      <c r="J243">
        <v>7.01</v>
      </c>
      <c r="K243">
        <v>5.7</v>
      </c>
      <c r="L243">
        <v>5.0999999999999996</v>
      </c>
      <c r="M243">
        <v>6.12</v>
      </c>
      <c r="N243">
        <v>6.3840000000000003</v>
      </c>
      <c r="O243">
        <f t="shared" si="6"/>
        <v>5.9591428571428571</v>
      </c>
      <c r="P243">
        <f>VLOOKUP(B243,'aggregate-week6v1.csv'!B:O,14,FALSE)</f>
        <v>5.9591428571428571</v>
      </c>
      <c r="Q243" s="1">
        <f t="shared" si="7"/>
        <v>0</v>
      </c>
    </row>
    <row r="244" spans="1:17">
      <c r="A244">
        <v>242</v>
      </c>
      <c r="B244" t="s">
        <v>299</v>
      </c>
      <c r="C244" t="s">
        <v>18</v>
      </c>
      <c r="D244">
        <v>3000</v>
      </c>
      <c r="E244" t="s">
        <v>33</v>
      </c>
      <c r="F244">
        <v>0</v>
      </c>
      <c r="G244" t="s">
        <v>49</v>
      </c>
      <c r="O244">
        <f t="shared" si="6"/>
        <v>0</v>
      </c>
      <c r="P244">
        <f>VLOOKUP(B244,'aggregate-week6v1.csv'!B:O,14,FALSE)</f>
        <v>0</v>
      </c>
      <c r="Q244" s="1">
        <f t="shared" si="7"/>
        <v>0</v>
      </c>
    </row>
    <row r="245" spans="1:17">
      <c r="A245">
        <v>243</v>
      </c>
      <c r="B245" t="s">
        <v>300</v>
      </c>
      <c r="C245" t="s">
        <v>14</v>
      </c>
      <c r="D245">
        <v>3000</v>
      </c>
      <c r="E245" t="s">
        <v>27</v>
      </c>
      <c r="F245">
        <v>3.62</v>
      </c>
      <c r="G245" t="s">
        <v>28</v>
      </c>
      <c r="I245">
        <v>3.8</v>
      </c>
      <c r="J245">
        <v>3.93</v>
      </c>
      <c r="K245">
        <v>3.9</v>
      </c>
      <c r="L245">
        <v>5.63</v>
      </c>
      <c r="M245">
        <v>8.25</v>
      </c>
      <c r="N245">
        <v>4.2539999999999996</v>
      </c>
      <c r="O245">
        <f t="shared" si="6"/>
        <v>4.9606666666666674</v>
      </c>
      <c r="P245">
        <f>VLOOKUP(B245,'aggregate-week6v1.csv'!B:O,14,FALSE)</f>
        <v>4.9606666666666674</v>
      </c>
      <c r="Q245" s="1">
        <f t="shared" si="7"/>
        <v>0</v>
      </c>
    </row>
    <row r="246" spans="1:17">
      <c r="A246">
        <v>244</v>
      </c>
      <c r="B246" t="s">
        <v>301</v>
      </c>
      <c r="C246" t="s">
        <v>18</v>
      </c>
      <c r="D246">
        <v>3000</v>
      </c>
      <c r="E246" t="s">
        <v>27</v>
      </c>
      <c r="F246">
        <v>0.77500000000000002</v>
      </c>
      <c r="G246" t="s">
        <v>105</v>
      </c>
      <c r="J246">
        <v>2.35</v>
      </c>
      <c r="M246">
        <v>0.44</v>
      </c>
      <c r="O246">
        <f t="shared" si="6"/>
        <v>1.395</v>
      </c>
      <c r="P246">
        <f>VLOOKUP(B246,'aggregate-week6v1.csv'!B:O,14,FALSE)</f>
        <v>1.395</v>
      </c>
      <c r="Q246" s="1">
        <f t="shared" si="7"/>
        <v>0</v>
      </c>
    </row>
    <row r="247" spans="1:17">
      <c r="A247">
        <v>245</v>
      </c>
      <c r="B247" t="s">
        <v>302</v>
      </c>
      <c r="C247" t="s">
        <v>18</v>
      </c>
      <c r="D247">
        <v>3000</v>
      </c>
      <c r="E247" t="s">
        <v>76</v>
      </c>
      <c r="F247">
        <v>1.2</v>
      </c>
      <c r="G247" t="s">
        <v>141</v>
      </c>
      <c r="J247">
        <v>3.27</v>
      </c>
      <c r="M247">
        <v>0.34</v>
      </c>
      <c r="O247">
        <f t="shared" si="6"/>
        <v>1.8049999999999999</v>
      </c>
      <c r="P247">
        <f>VLOOKUP(B247,'aggregate-week6v1.csv'!B:O,14,FALSE)</f>
        <v>1.8049999999999999</v>
      </c>
      <c r="Q247" s="1">
        <f t="shared" si="7"/>
        <v>0</v>
      </c>
    </row>
    <row r="248" spans="1:17">
      <c r="A248">
        <v>246</v>
      </c>
      <c r="B248" t="s">
        <v>303</v>
      </c>
      <c r="C248" t="s">
        <v>14</v>
      </c>
      <c r="D248">
        <v>3000</v>
      </c>
      <c r="E248" t="s">
        <v>52</v>
      </c>
      <c r="F248">
        <v>0</v>
      </c>
      <c r="G248" t="s">
        <v>59</v>
      </c>
      <c r="M248">
        <v>0.01</v>
      </c>
      <c r="O248">
        <f t="shared" si="6"/>
        <v>0.01</v>
      </c>
      <c r="P248">
        <f>VLOOKUP(B248,'aggregate-week6v1.csv'!B:O,14,FALSE)</f>
        <v>0.01</v>
      </c>
      <c r="Q248" s="1">
        <f t="shared" si="7"/>
        <v>0</v>
      </c>
    </row>
    <row r="249" spans="1:17">
      <c r="A249">
        <v>247</v>
      </c>
      <c r="B249" t="s">
        <v>304</v>
      </c>
      <c r="C249" t="s">
        <v>14</v>
      </c>
      <c r="D249">
        <v>3000</v>
      </c>
      <c r="E249" t="s">
        <v>36</v>
      </c>
      <c r="F249">
        <v>5.9</v>
      </c>
      <c r="G249" t="s">
        <v>91</v>
      </c>
      <c r="H249">
        <v>2.5</v>
      </c>
      <c r="L249">
        <v>6.5</v>
      </c>
      <c r="M249">
        <v>8.11</v>
      </c>
      <c r="N249">
        <v>1.123</v>
      </c>
      <c r="O249">
        <f t="shared" si="6"/>
        <v>4.5582500000000001</v>
      </c>
      <c r="P249">
        <f>VLOOKUP(B249,'aggregate-week6v1.csv'!B:O,14,FALSE)</f>
        <v>4.5582500000000001</v>
      </c>
      <c r="Q249" s="1">
        <f t="shared" si="7"/>
        <v>0</v>
      </c>
    </row>
    <row r="250" spans="1:17">
      <c r="A250">
        <v>248</v>
      </c>
      <c r="B250" t="s">
        <v>305</v>
      </c>
      <c r="C250" t="s">
        <v>14</v>
      </c>
      <c r="D250">
        <v>3000</v>
      </c>
      <c r="E250" t="s">
        <v>56</v>
      </c>
      <c r="F250">
        <v>2.6</v>
      </c>
      <c r="G250" t="s">
        <v>97</v>
      </c>
      <c r="I250">
        <v>5.7</v>
      </c>
      <c r="K250">
        <v>4.9000000000000004</v>
      </c>
      <c r="M250">
        <v>4.84</v>
      </c>
      <c r="O250">
        <f t="shared" si="6"/>
        <v>5.1466666666666674</v>
      </c>
      <c r="P250">
        <f>VLOOKUP(B250,'aggregate-week6v1.csv'!B:O,14,FALSE)</f>
        <v>5.1466666666666674</v>
      </c>
      <c r="Q250" s="1">
        <f t="shared" si="7"/>
        <v>0</v>
      </c>
    </row>
    <row r="251" spans="1:17">
      <c r="A251">
        <v>249</v>
      </c>
      <c r="B251" t="s">
        <v>306</v>
      </c>
      <c r="C251" t="s">
        <v>14</v>
      </c>
      <c r="D251">
        <v>3000</v>
      </c>
      <c r="E251" t="s">
        <v>33</v>
      </c>
      <c r="F251">
        <v>0</v>
      </c>
      <c r="G251" t="s">
        <v>49</v>
      </c>
      <c r="I251">
        <v>6.6</v>
      </c>
      <c r="K251">
        <v>6.4</v>
      </c>
      <c r="M251">
        <v>3.3</v>
      </c>
      <c r="O251">
        <f t="shared" si="6"/>
        <v>5.4333333333333336</v>
      </c>
      <c r="P251">
        <f>VLOOKUP(B251,'aggregate-week6v1.csv'!B:O,14,FALSE)</f>
        <v>5.4333333333333336</v>
      </c>
      <c r="Q251" s="1">
        <f t="shared" si="7"/>
        <v>0</v>
      </c>
    </row>
    <row r="252" spans="1:17">
      <c r="A252">
        <v>250</v>
      </c>
      <c r="B252" t="s">
        <v>307</v>
      </c>
      <c r="C252" t="s">
        <v>18</v>
      </c>
      <c r="D252">
        <v>3000</v>
      </c>
      <c r="E252" t="s">
        <v>65</v>
      </c>
      <c r="F252">
        <v>6.1</v>
      </c>
      <c r="G252" t="s">
        <v>66</v>
      </c>
      <c r="I252">
        <v>2.6</v>
      </c>
      <c r="K252">
        <v>2.7</v>
      </c>
      <c r="L252">
        <v>4.1100000000000003</v>
      </c>
      <c r="N252">
        <v>7.524</v>
      </c>
      <c r="O252">
        <f t="shared" si="6"/>
        <v>4.2335000000000003</v>
      </c>
      <c r="P252">
        <f>VLOOKUP(B252,'aggregate-week6v1.csv'!B:O,14,FALSE)</f>
        <v>4.2335000000000003</v>
      </c>
      <c r="Q252" s="1">
        <f t="shared" si="7"/>
        <v>0</v>
      </c>
    </row>
    <row r="253" spans="1:17">
      <c r="A253">
        <v>251</v>
      </c>
      <c r="B253" t="s">
        <v>308</v>
      </c>
      <c r="C253" t="s">
        <v>14</v>
      </c>
      <c r="D253">
        <v>3000</v>
      </c>
      <c r="E253" t="s">
        <v>76</v>
      </c>
      <c r="F253">
        <v>4.4000000000000004</v>
      </c>
      <c r="G253" t="s">
        <v>77</v>
      </c>
      <c r="N253">
        <v>1.103</v>
      </c>
      <c r="O253">
        <f t="shared" si="6"/>
        <v>1.103</v>
      </c>
      <c r="P253">
        <f>VLOOKUP(B253,'aggregate-week6v1.csv'!B:O,14,FALSE)</f>
        <v>1.103</v>
      </c>
      <c r="Q253" s="1">
        <f t="shared" si="7"/>
        <v>0</v>
      </c>
    </row>
    <row r="254" spans="1:17">
      <c r="A254">
        <v>252</v>
      </c>
      <c r="B254" t="s">
        <v>309</v>
      </c>
      <c r="C254" t="s">
        <v>18</v>
      </c>
      <c r="D254">
        <v>3000</v>
      </c>
      <c r="E254" t="s">
        <v>36</v>
      </c>
      <c r="F254">
        <v>0.33300000000000002</v>
      </c>
      <c r="G254" t="s">
        <v>91</v>
      </c>
      <c r="H254">
        <v>4</v>
      </c>
      <c r="I254">
        <v>3.5</v>
      </c>
      <c r="J254">
        <v>6.85</v>
      </c>
      <c r="K254">
        <v>3.7</v>
      </c>
      <c r="L254">
        <v>9.82</v>
      </c>
      <c r="M254">
        <v>3.15</v>
      </c>
      <c r="N254">
        <v>7.992</v>
      </c>
      <c r="O254">
        <f t="shared" si="6"/>
        <v>5.573142857142857</v>
      </c>
      <c r="P254">
        <f>VLOOKUP(B254,'aggregate-week6v1.csv'!B:O,14,FALSE)</f>
        <v>5.3588571428571425</v>
      </c>
      <c r="Q254" s="1">
        <f t="shared" si="7"/>
        <v>3.998720409468981E-2</v>
      </c>
    </row>
    <row r="255" spans="1:17">
      <c r="A255">
        <v>253</v>
      </c>
      <c r="B255" t="s">
        <v>310</v>
      </c>
      <c r="C255" t="s">
        <v>18</v>
      </c>
      <c r="D255">
        <v>3000</v>
      </c>
      <c r="E255" t="s">
        <v>84</v>
      </c>
      <c r="F255">
        <v>6.3</v>
      </c>
      <c r="G255" t="s">
        <v>95</v>
      </c>
      <c r="H255">
        <v>3.5</v>
      </c>
      <c r="I255">
        <v>8.6</v>
      </c>
      <c r="J255">
        <v>6.6</v>
      </c>
      <c r="K255">
        <v>10</v>
      </c>
      <c r="L255">
        <v>6.64</v>
      </c>
      <c r="M255">
        <v>12.25</v>
      </c>
      <c r="N255">
        <v>6.3520000000000003</v>
      </c>
      <c r="O255">
        <f t="shared" si="6"/>
        <v>7.7059999999999986</v>
      </c>
      <c r="P255">
        <f>VLOOKUP(B255,'aggregate-week6v1.csv'!B:O,14,FALSE)</f>
        <v>7.7074285714285713</v>
      </c>
      <c r="Q255" s="1">
        <f t="shared" si="7"/>
        <v>-1.8534994068819532E-4</v>
      </c>
    </row>
    <row r="256" spans="1:17">
      <c r="A256">
        <v>254</v>
      </c>
      <c r="B256" t="s">
        <v>311</v>
      </c>
      <c r="C256" t="s">
        <v>18</v>
      </c>
      <c r="D256">
        <v>3000</v>
      </c>
      <c r="E256" t="s">
        <v>65</v>
      </c>
      <c r="F256">
        <v>1.8</v>
      </c>
      <c r="G256" t="s">
        <v>69</v>
      </c>
      <c r="I256">
        <v>5.5</v>
      </c>
      <c r="K256">
        <v>6.2</v>
      </c>
      <c r="L256">
        <v>1.9</v>
      </c>
      <c r="M256">
        <v>7.0000000000000007E-2</v>
      </c>
      <c r="N256">
        <v>1.7390000000000001</v>
      </c>
      <c r="O256">
        <f t="shared" si="6"/>
        <v>3.0818000000000003</v>
      </c>
      <c r="P256">
        <f>VLOOKUP(B256,'aggregate-week6v1.csv'!B:O,14,FALSE)</f>
        <v>3.0818000000000003</v>
      </c>
      <c r="Q256" s="1">
        <f t="shared" si="7"/>
        <v>0</v>
      </c>
    </row>
    <row r="257" spans="1:17">
      <c r="A257">
        <v>255</v>
      </c>
      <c r="B257" t="s">
        <v>312</v>
      </c>
      <c r="C257" t="s">
        <v>14</v>
      </c>
      <c r="D257">
        <v>3000</v>
      </c>
      <c r="E257" t="s">
        <v>44</v>
      </c>
      <c r="F257">
        <v>0</v>
      </c>
      <c r="G257" t="s">
        <v>102</v>
      </c>
      <c r="O257">
        <f t="shared" si="6"/>
        <v>0</v>
      </c>
      <c r="P257">
        <f>VLOOKUP(B257,'aggregate-week6v1.csv'!B:O,14,FALSE)</f>
        <v>0</v>
      </c>
      <c r="Q257" s="1">
        <f t="shared" si="7"/>
        <v>0</v>
      </c>
    </row>
    <row r="258" spans="1:17">
      <c r="A258">
        <v>256</v>
      </c>
      <c r="B258" t="s">
        <v>313</v>
      </c>
      <c r="C258" t="s">
        <v>18</v>
      </c>
      <c r="D258">
        <v>3000</v>
      </c>
      <c r="E258" t="s">
        <v>30</v>
      </c>
      <c r="F258">
        <v>2.4500000000000002</v>
      </c>
      <c r="G258" t="s">
        <v>39</v>
      </c>
      <c r="I258">
        <v>3.3</v>
      </c>
      <c r="K258">
        <v>3.6</v>
      </c>
      <c r="L258">
        <v>2.2799999999999998</v>
      </c>
      <c r="M258">
        <v>1.53</v>
      </c>
      <c r="N258">
        <v>2.6429999999999998</v>
      </c>
      <c r="O258">
        <f t="shared" si="6"/>
        <v>2.6705999999999994</v>
      </c>
      <c r="P258">
        <f>VLOOKUP(B258,'aggregate-week6v1.csv'!B:O,14,FALSE)</f>
        <v>2.6705999999999994</v>
      </c>
      <c r="Q258" s="1">
        <f t="shared" si="7"/>
        <v>0</v>
      </c>
    </row>
    <row r="259" spans="1:17">
      <c r="A259">
        <v>257</v>
      </c>
      <c r="B259" t="s">
        <v>314</v>
      </c>
      <c r="C259" t="s">
        <v>14</v>
      </c>
      <c r="D259">
        <v>3000</v>
      </c>
      <c r="E259" t="s">
        <v>44</v>
      </c>
      <c r="F259">
        <v>-1</v>
      </c>
      <c r="G259" t="s">
        <v>102</v>
      </c>
      <c r="O259">
        <f t="shared" ref="O259:O322" si="8">IFERROR(AVERAGEIF(H259:N259,"&gt;0"),0)</f>
        <v>0</v>
      </c>
      <c r="P259">
        <f>VLOOKUP(B259,'aggregate-week6v1.csv'!B:O,14,FALSE)</f>
        <v>0</v>
      </c>
      <c r="Q259" s="1">
        <f t="shared" ref="Q259:Q322" si="9">IFERROR(O259/P259-1,0)</f>
        <v>0</v>
      </c>
    </row>
    <row r="260" spans="1:17">
      <c r="A260">
        <v>258</v>
      </c>
      <c r="B260" t="s">
        <v>315</v>
      </c>
      <c r="C260" t="s">
        <v>42</v>
      </c>
      <c r="D260">
        <v>3000</v>
      </c>
      <c r="E260" t="s">
        <v>84</v>
      </c>
      <c r="F260">
        <v>7.25</v>
      </c>
      <c r="G260" t="s">
        <v>85</v>
      </c>
      <c r="H260">
        <v>15.5</v>
      </c>
      <c r="I260">
        <v>12.2</v>
      </c>
      <c r="J260">
        <v>6.43</v>
      </c>
      <c r="K260">
        <v>11.1</v>
      </c>
      <c r="L260">
        <v>9.06</v>
      </c>
      <c r="M260">
        <v>10.8</v>
      </c>
      <c r="N260">
        <v>8.7669999999999995</v>
      </c>
      <c r="O260">
        <f t="shared" si="8"/>
        <v>10.551</v>
      </c>
      <c r="P260">
        <f>VLOOKUP(B260,'aggregate-week6v1.csv'!B:O,14,FALSE)</f>
        <v>10.549571428571427</v>
      </c>
      <c r="Q260" s="1">
        <f t="shared" si="9"/>
        <v>1.3541511503523118E-4</v>
      </c>
    </row>
    <row r="261" spans="1:17">
      <c r="A261">
        <v>259</v>
      </c>
      <c r="B261" t="s">
        <v>316</v>
      </c>
      <c r="C261" t="s">
        <v>42</v>
      </c>
      <c r="D261">
        <v>3000</v>
      </c>
      <c r="E261" t="s">
        <v>24</v>
      </c>
      <c r="F261">
        <v>7.76</v>
      </c>
      <c r="G261" t="s">
        <v>47</v>
      </c>
      <c r="H261">
        <v>4.5</v>
      </c>
      <c r="I261">
        <v>5.8</v>
      </c>
      <c r="J261">
        <v>7.54</v>
      </c>
      <c r="K261">
        <v>5.9</v>
      </c>
      <c r="L261">
        <v>7.34</v>
      </c>
      <c r="M261">
        <v>8.73</v>
      </c>
      <c r="N261">
        <v>7.6820000000000004</v>
      </c>
      <c r="O261">
        <f t="shared" si="8"/>
        <v>6.7845714285714296</v>
      </c>
      <c r="P261">
        <f>VLOOKUP(B261,'aggregate-week6v1.csv'!B:O,14,FALSE)</f>
        <v>6.7831428571428578</v>
      </c>
      <c r="Q261" s="1">
        <f t="shared" si="9"/>
        <v>2.1060612442624915E-4</v>
      </c>
    </row>
    <row r="262" spans="1:17">
      <c r="A262">
        <v>260</v>
      </c>
      <c r="B262" t="s">
        <v>317</v>
      </c>
      <c r="C262" t="s">
        <v>14</v>
      </c>
      <c r="D262">
        <v>3000</v>
      </c>
      <c r="E262" t="s">
        <v>44</v>
      </c>
      <c r="F262">
        <v>0</v>
      </c>
      <c r="G262" t="s">
        <v>45</v>
      </c>
      <c r="M262">
        <v>0.01</v>
      </c>
      <c r="O262">
        <f t="shared" si="8"/>
        <v>0.01</v>
      </c>
      <c r="P262">
        <f>VLOOKUP(B262,'aggregate-week6v1.csv'!B:O,14,FALSE)</f>
        <v>0.01</v>
      </c>
      <c r="Q262" s="1">
        <f t="shared" si="9"/>
        <v>0</v>
      </c>
    </row>
    <row r="263" spans="1:17">
      <c r="A263">
        <v>261</v>
      </c>
      <c r="B263" t="s">
        <v>318</v>
      </c>
      <c r="C263" t="s">
        <v>14</v>
      </c>
      <c r="D263">
        <v>3000</v>
      </c>
      <c r="E263" t="s">
        <v>56</v>
      </c>
      <c r="F263">
        <v>3.8250000000000002</v>
      </c>
      <c r="G263" t="s">
        <v>57</v>
      </c>
      <c r="I263">
        <v>8.8000000000000007</v>
      </c>
      <c r="J263">
        <v>6.98</v>
      </c>
      <c r="K263">
        <v>8.5</v>
      </c>
      <c r="M263">
        <v>0.43</v>
      </c>
      <c r="N263">
        <v>2.9129999999999998</v>
      </c>
      <c r="O263">
        <f t="shared" si="8"/>
        <v>5.5246000000000004</v>
      </c>
      <c r="P263">
        <f>VLOOKUP(B263,'aggregate-week6v1.csv'!B:O,14,FALSE)</f>
        <v>5.5266000000000002</v>
      </c>
      <c r="Q263" s="1">
        <f t="shared" si="9"/>
        <v>-3.6188615061694129E-4</v>
      </c>
    </row>
    <row r="264" spans="1:17">
      <c r="A264">
        <v>262</v>
      </c>
      <c r="B264" t="s">
        <v>319</v>
      </c>
      <c r="C264" t="s">
        <v>18</v>
      </c>
      <c r="D264">
        <v>3000</v>
      </c>
      <c r="E264" t="s">
        <v>30</v>
      </c>
      <c r="F264">
        <v>0.2</v>
      </c>
      <c r="G264" t="s">
        <v>31</v>
      </c>
      <c r="J264">
        <v>1.99</v>
      </c>
      <c r="M264">
        <v>1.48</v>
      </c>
      <c r="N264">
        <v>1.3979999999999999</v>
      </c>
      <c r="O264">
        <f t="shared" si="8"/>
        <v>1.6226666666666665</v>
      </c>
      <c r="P264">
        <f>VLOOKUP(B264,'aggregate-week6v1.csv'!B:O,14,FALSE)</f>
        <v>1.6226666666666665</v>
      </c>
      <c r="Q264" s="1">
        <f t="shared" si="9"/>
        <v>0</v>
      </c>
    </row>
    <row r="265" spans="1:17">
      <c r="A265">
        <v>263</v>
      </c>
      <c r="B265" t="s">
        <v>320</v>
      </c>
      <c r="C265" t="s">
        <v>18</v>
      </c>
      <c r="D265">
        <v>3000</v>
      </c>
      <c r="E265" t="s">
        <v>65</v>
      </c>
      <c r="F265">
        <v>0</v>
      </c>
      <c r="G265" t="s">
        <v>66</v>
      </c>
      <c r="O265">
        <f t="shared" si="8"/>
        <v>0</v>
      </c>
      <c r="P265">
        <f>VLOOKUP(B265,'aggregate-week6v1.csv'!B:O,14,FALSE)</f>
        <v>0</v>
      </c>
      <c r="Q265" s="1">
        <f t="shared" si="9"/>
        <v>0</v>
      </c>
    </row>
    <row r="266" spans="1:17">
      <c r="A266">
        <v>264</v>
      </c>
      <c r="B266" t="s">
        <v>321</v>
      </c>
      <c r="C266" t="s">
        <v>18</v>
      </c>
      <c r="D266">
        <v>3000</v>
      </c>
      <c r="E266" t="s">
        <v>27</v>
      </c>
      <c r="F266">
        <v>0</v>
      </c>
      <c r="G266" t="s">
        <v>105</v>
      </c>
      <c r="I266">
        <v>1</v>
      </c>
      <c r="K266">
        <v>0.7</v>
      </c>
      <c r="L266">
        <v>2.42</v>
      </c>
      <c r="N266">
        <v>1.073</v>
      </c>
      <c r="O266">
        <f t="shared" si="8"/>
        <v>1.2982499999999999</v>
      </c>
      <c r="P266">
        <f>VLOOKUP(B266,'aggregate-week6v1.csv'!B:O,14,FALSE)</f>
        <v>1.2982499999999999</v>
      </c>
      <c r="Q266" s="1">
        <f t="shared" si="9"/>
        <v>0</v>
      </c>
    </row>
    <row r="267" spans="1:17">
      <c r="A267">
        <v>265</v>
      </c>
      <c r="B267" t="s">
        <v>322</v>
      </c>
      <c r="C267" t="s">
        <v>18</v>
      </c>
      <c r="D267">
        <v>3000</v>
      </c>
      <c r="E267" t="s">
        <v>19</v>
      </c>
      <c r="F267">
        <v>1.34</v>
      </c>
      <c r="G267" t="s">
        <v>20</v>
      </c>
      <c r="J267">
        <v>2.61</v>
      </c>
      <c r="N267">
        <v>1.4970000000000001</v>
      </c>
      <c r="O267">
        <f t="shared" si="8"/>
        <v>2.0535000000000001</v>
      </c>
      <c r="P267">
        <f>VLOOKUP(B267,'aggregate-week6v1.csv'!B:O,14,FALSE)</f>
        <v>2.0585</v>
      </c>
      <c r="Q267" s="1">
        <f t="shared" si="9"/>
        <v>-2.4289531212047244E-3</v>
      </c>
    </row>
    <row r="268" spans="1:17">
      <c r="A268">
        <v>266</v>
      </c>
      <c r="B268" t="s">
        <v>323</v>
      </c>
      <c r="C268" t="s">
        <v>14</v>
      </c>
      <c r="D268">
        <v>3000</v>
      </c>
      <c r="E268" t="s">
        <v>19</v>
      </c>
      <c r="F268">
        <v>3.68</v>
      </c>
      <c r="G268" t="s">
        <v>61</v>
      </c>
      <c r="H268">
        <v>6.5</v>
      </c>
      <c r="I268">
        <v>8</v>
      </c>
      <c r="J268">
        <v>9.19</v>
      </c>
      <c r="K268">
        <v>8</v>
      </c>
      <c r="L268">
        <v>9.2100000000000009</v>
      </c>
      <c r="M268">
        <v>8.43</v>
      </c>
      <c r="N268">
        <v>4.556</v>
      </c>
      <c r="O268">
        <f t="shared" si="8"/>
        <v>7.6979999999999995</v>
      </c>
      <c r="P268">
        <f>VLOOKUP(B268,'aggregate-week6v1.csv'!B:O,14,FALSE)</f>
        <v>7.6279999999999992</v>
      </c>
      <c r="Q268" s="1">
        <f t="shared" si="9"/>
        <v>9.1767173571053462E-3</v>
      </c>
    </row>
    <row r="269" spans="1:17">
      <c r="A269">
        <v>267</v>
      </c>
      <c r="B269" t="s">
        <v>324</v>
      </c>
      <c r="C269" t="s">
        <v>18</v>
      </c>
      <c r="D269">
        <v>3000</v>
      </c>
      <c r="E269" t="s">
        <v>36</v>
      </c>
      <c r="F269">
        <v>5.9</v>
      </c>
      <c r="G269" t="s">
        <v>37</v>
      </c>
      <c r="H269">
        <v>4</v>
      </c>
      <c r="I269">
        <v>4.8</v>
      </c>
      <c r="K269">
        <v>5.7</v>
      </c>
      <c r="L269">
        <v>3.49</v>
      </c>
      <c r="M269">
        <v>4.2300000000000004</v>
      </c>
      <c r="N269">
        <v>4.1539999999999999</v>
      </c>
      <c r="O269">
        <f t="shared" si="8"/>
        <v>4.3956666666666671</v>
      </c>
      <c r="P269">
        <f>VLOOKUP(B269,'aggregate-week6v1.csv'!B:O,14,FALSE)</f>
        <v>4.4748000000000001</v>
      </c>
      <c r="Q269" s="1">
        <f t="shared" si="9"/>
        <v>-1.7684216799261021E-2</v>
      </c>
    </row>
    <row r="270" spans="1:17">
      <c r="A270">
        <v>268</v>
      </c>
      <c r="B270" t="s">
        <v>325</v>
      </c>
      <c r="C270" t="s">
        <v>18</v>
      </c>
      <c r="D270">
        <v>3000</v>
      </c>
      <c r="E270" t="s">
        <v>52</v>
      </c>
      <c r="F270">
        <v>1.22</v>
      </c>
      <c r="G270" t="s">
        <v>59</v>
      </c>
      <c r="O270">
        <f t="shared" si="8"/>
        <v>0</v>
      </c>
      <c r="P270">
        <f>VLOOKUP(B270,'aggregate-week6v1.csv'!B:O,14,FALSE)</f>
        <v>0</v>
      </c>
      <c r="Q270" s="1">
        <f t="shared" si="9"/>
        <v>0</v>
      </c>
    </row>
    <row r="271" spans="1:17">
      <c r="A271">
        <v>269</v>
      </c>
      <c r="B271" t="s">
        <v>326</v>
      </c>
      <c r="C271" t="s">
        <v>18</v>
      </c>
      <c r="D271">
        <v>3000</v>
      </c>
      <c r="E271" t="s">
        <v>76</v>
      </c>
      <c r="F271">
        <v>0.64</v>
      </c>
      <c r="G271" t="s">
        <v>141</v>
      </c>
      <c r="H271">
        <v>2.5</v>
      </c>
      <c r="I271">
        <v>0.5</v>
      </c>
      <c r="J271">
        <v>3.96</v>
      </c>
      <c r="K271">
        <v>0.5</v>
      </c>
      <c r="M271">
        <v>1.83</v>
      </c>
      <c r="N271">
        <v>1.353</v>
      </c>
      <c r="O271">
        <f t="shared" si="8"/>
        <v>1.7738333333333332</v>
      </c>
      <c r="P271">
        <f>VLOOKUP(B271,'aggregate-week6v1.csv'!B:O,14,FALSE)</f>
        <v>1.6071666666666664</v>
      </c>
      <c r="Q271" s="1">
        <f t="shared" si="9"/>
        <v>0.10370216737529825</v>
      </c>
    </row>
    <row r="272" spans="1:17">
      <c r="A272">
        <v>270</v>
      </c>
      <c r="B272" t="s">
        <v>327</v>
      </c>
      <c r="C272" t="s">
        <v>18</v>
      </c>
      <c r="D272">
        <v>3000</v>
      </c>
      <c r="E272" t="s">
        <v>15</v>
      </c>
      <c r="F272">
        <v>0</v>
      </c>
      <c r="G272" t="s">
        <v>82</v>
      </c>
      <c r="M272">
        <v>0.03</v>
      </c>
      <c r="O272">
        <f t="shared" si="8"/>
        <v>0.03</v>
      </c>
      <c r="P272">
        <f>VLOOKUP(B272,'aggregate-week6v1.csv'!B:O,14,FALSE)</f>
        <v>0.03</v>
      </c>
      <c r="Q272" s="1">
        <f t="shared" si="9"/>
        <v>0</v>
      </c>
    </row>
    <row r="273" spans="1:17">
      <c r="A273">
        <v>271</v>
      </c>
      <c r="B273" t="s">
        <v>328</v>
      </c>
      <c r="C273" t="s">
        <v>18</v>
      </c>
      <c r="D273">
        <v>3000</v>
      </c>
      <c r="E273" t="s">
        <v>30</v>
      </c>
      <c r="F273">
        <v>3.05</v>
      </c>
      <c r="G273" t="s">
        <v>39</v>
      </c>
      <c r="J273">
        <v>2.42</v>
      </c>
      <c r="M273">
        <v>0.04</v>
      </c>
      <c r="O273">
        <f t="shared" si="8"/>
        <v>1.23</v>
      </c>
      <c r="P273">
        <f>VLOOKUP(B273,'aggregate-week6v1.csv'!B:O,14,FALSE)</f>
        <v>1.23</v>
      </c>
      <c r="Q273" s="1">
        <f t="shared" si="9"/>
        <v>0</v>
      </c>
    </row>
    <row r="274" spans="1:17">
      <c r="A274">
        <v>272</v>
      </c>
      <c r="B274" t="s">
        <v>329</v>
      </c>
      <c r="C274" t="s">
        <v>14</v>
      </c>
      <c r="D274">
        <v>3000</v>
      </c>
      <c r="E274" t="s">
        <v>56</v>
      </c>
      <c r="F274">
        <v>4.75</v>
      </c>
      <c r="G274" t="s">
        <v>57</v>
      </c>
      <c r="M274">
        <v>6.94</v>
      </c>
      <c r="N274">
        <v>3.8079999999999998</v>
      </c>
      <c r="O274">
        <f t="shared" si="8"/>
        <v>5.3740000000000006</v>
      </c>
      <c r="P274">
        <f>VLOOKUP(B274,'aggregate-week6v1.csv'!B:O,14,FALSE)</f>
        <v>3.8079999999999998</v>
      </c>
      <c r="Q274" s="1">
        <f t="shared" si="9"/>
        <v>0.41123949579831964</v>
      </c>
    </row>
    <row r="275" spans="1:17">
      <c r="A275">
        <v>273</v>
      </c>
      <c r="B275" t="s">
        <v>330</v>
      </c>
      <c r="C275" t="s">
        <v>14</v>
      </c>
      <c r="D275">
        <v>3000</v>
      </c>
      <c r="E275" t="s">
        <v>24</v>
      </c>
      <c r="F275">
        <v>0.52</v>
      </c>
      <c r="G275" t="s">
        <v>47</v>
      </c>
      <c r="M275">
        <v>0.37</v>
      </c>
      <c r="N275">
        <v>1.1220000000000001</v>
      </c>
      <c r="O275">
        <f t="shared" si="8"/>
        <v>0.746</v>
      </c>
      <c r="P275">
        <f>VLOOKUP(B275,'aggregate-week6v1.csv'!B:O,14,FALSE)</f>
        <v>0.746</v>
      </c>
      <c r="Q275" s="1">
        <f t="shared" si="9"/>
        <v>0</v>
      </c>
    </row>
    <row r="276" spans="1:17">
      <c r="A276">
        <v>274</v>
      </c>
      <c r="B276" t="s">
        <v>331</v>
      </c>
      <c r="C276" t="s">
        <v>18</v>
      </c>
      <c r="D276">
        <v>3000</v>
      </c>
      <c r="E276" t="s">
        <v>65</v>
      </c>
      <c r="F276">
        <v>0.24</v>
      </c>
      <c r="G276" t="s">
        <v>66</v>
      </c>
      <c r="J276">
        <v>1.27</v>
      </c>
      <c r="O276">
        <f t="shared" si="8"/>
        <v>1.27</v>
      </c>
      <c r="P276">
        <f>VLOOKUP(B276,'aggregate-week6v1.csv'!B:O,14,FALSE)</f>
        <v>1.27</v>
      </c>
      <c r="Q276" s="1">
        <f t="shared" si="9"/>
        <v>0</v>
      </c>
    </row>
    <row r="277" spans="1:17">
      <c r="A277">
        <v>275</v>
      </c>
      <c r="B277" t="s">
        <v>332</v>
      </c>
      <c r="C277" t="s">
        <v>18</v>
      </c>
      <c r="D277">
        <v>3000</v>
      </c>
      <c r="E277" t="s">
        <v>36</v>
      </c>
      <c r="F277">
        <v>7.5</v>
      </c>
      <c r="G277" t="s">
        <v>37</v>
      </c>
      <c r="I277">
        <v>0.8</v>
      </c>
      <c r="K277">
        <v>0.6</v>
      </c>
      <c r="L277">
        <v>3.03</v>
      </c>
      <c r="M277">
        <v>2.37</v>
      </c>
      <c r="N277">
        <v>2.7782</v>
      </c>
      <c r="O277">
        <f t="shared" si="8"/>
        <v>1.9156399999999998</v>
      </c>
      <c r="P277">
        <f>VLOOKUP(B277,'aggregate-week6v1.csv'!B:O,14,FALSE)</f>
        <v>1.9156399999999998</v>
      </c>
      <c r="Q277" s="1">
        <f t="shared" si="9"/>
        <v>0</v>
      </c>
    </row>
    <row r="278" spans="1:17">
      <c r="A278">
        <v>276</v>
      </c>
      <c r="B278" t="s">
        <v>333</v>
      </c>
      <c r="C278" t="s">
        <v>14</v>
      </c>
      <c r="D278">
        <v>3000</v>
      </c>
      <c r="E278" t="s">
        <v>30</v>
      </c>
      <c r="F278">
        <v>0</v>
      </c>
      <c r="G278" t="s">
        <v>31</v>
      </c>
      <c r="O278">
        <f t="shared" si="8"/>
        <v>0</v>
      </c>
      <c r="P278">
        <f>VLOOKUP(B278,'aggregate-week6v1.csv'!B:O,14,FALSE)</f>
        <v>0</v>
      </c>
      <c r="Q278" s="1">
        <f t="shared" si="9"/>
        <v>0</v>
      </c>
    </row>
    <row r="279" spans="1:17">
      <c r="A279">
        <v>277</v>
      </c>
      <c r="B279" t="s">
        <v>334</v>
      </c>
      <c r="C279" t="s">
        <v>14</v>
      </c>
      <c r="D279">
        <v>3000</v>
      </c>
      <c r="E279" t="s">
        <v>19</v>
      </c>
      <c r="F279">
        <v>2.96</v>
      </c>
      <c r="G279" t="s">
        <v>61</v>
      </c>
      <c r="J279">
        <v>5.07</v>
      </c>
      <c r="M279">
        <v>4.16</v>
      </c>
      <c r="N279">
        <v>1.1599999999999999</v>
      </c>
      <c r="O279">
        <f t="shared" si="8"/>
        <v>3.4633333333333334</v>
      </c>
      <c r="P279">
        <f>VLOOKUP(B279,'aggregate-week6v1.csv'!B:O,14,FALSE)</f>
        <v>3.4666666666666668</v>
      </c>
      <c r="Q279" s="1">
        <f t="shared" si="9"/>
        <v>-9.6153846153845812E-4</v>
      </c>
    </row>
    <row r="280" spans="1:17">
      <c r="A280">
        <v>278</v>
      </c>
      <c r="B280" t="s">
        <v>335</v>
      </c>
      <c r="C280" t="s">
        <v>14</v>
      </c>
      <c r="D280">
        <v>3000</v>
      </c>
      <c r="E280" t="s">
        <v>76</v>
      </c>
      <c r="F280">
        <v>1.0249999999999999</v>
      </c>
      <c r="G280" t="s">
        <v>77</v>
      </c>
      <c r="I280">
        <v>7.4</v>
      </c>
      <c r="J280">
        <v>4.38</v>
      </c>
      <c r="K280">
        <v>6.7</v>
      </c>
      <c r="L280">
        <v>6.69</v>
      </c>
      <c r="M280">
        <v>0.56999999999999995</v>
      </c>
      <c r="O280">
        <f t="shared" si="8"/>
        <v>5.1480000000000006</v>
      </c>
      <c r="P280">
        <f>VLOOKUP(B280,'aggregate-week6v1.csv'!B:O,14,FALSE)</f>
        <v>5.1480000000000006</v>
      </c>
      <c r="Q280" s="1">
        <f t="shared" si="9"/>
        <v>0</v>
      </c>
    </row>
    <row r="281" spans="1:17">
      <c r="A281">
        <v>279</v>
      </c>
      <c r="B281" t="s">
        <v>336</v>
      </c>
      <c r="C281" t="s">
        <v>14</v>
      </c>
      <c r="D281">
        <v>3000</v>
      </c>
      <c r="E281" t="s">
        <v>24</v>
      </c>
      <c r="F281">
        <v>8.3000000000000007</v>
      </c>
      <c r="G281" t="s">
        <v>25</v>
      </c>
      <c r="L281">
        <v>6.94</v>
      </c>
      <c r="M281">
        <v>8.61</v>
      </c>
      <c r="O281">
        <f t="shared" si="8"/>
        <v>7.7750000000000004</v>
      </c>
      <c r="P281">
        <f>VLOOKUP(B281,'aggregate-week6v1.csv'!B:O,14,FALSE)</f>
        <v>7.7750000000000004</v>
      </c>
      <c r="Q281" s="1">
        <f t="shared" si="9"/>
        <v>0</v>
      </c>
    </row>
    <row r="282" spans="1:17">
      <c r="A282">
        <v>280</v>
      </c>
      <c r="B282" t="s">
        <v>337</v>
      </c>
      <c r="C282" t="s">
        <v>14</v>
      </c>
      <c r="D282">
        <v>3000</v>
      </c>
      <c r="E282" t="s">
        <v>15</v>
      </c>
      <c r="F282">
        <v>0</v>
      </c>
      <c r="G282" t="s">
        <v>16</v>
      </c>
      <c r="O282">
        <f t="shared" si="8"/>
        <v>0</v>
      </c>
      <c r="P282">
        <f>VLOOKUP(B282,'aggregate-week6v1.csv'!B:O,14,FALSE)</f>
        <v>0</v>
      </c>
      <c r="Q282" s="1">
        <f t="shared" si="9"/>
        <v>0</v>
      </c>
    </row>
    <row r="283" spans="1:17">
      <c r="A283">
        <v>281</v>
      </c>
      <c r="B283" t="s">
        <v>338</v>
      </c>
      <c r="C283" t="s">
        <v>14</v>
      </c>
      <c r="D283">
        <v>3000</v>
      </c>
      <c r="E283" t="s">
        <v>65</v>
      </c>
      <c r="F283">
        <v>1.1000000000000001</v>
      </c>
      <c r="G283" t="s">
        <v>66</v>
      </c>
      <c r="O283">
        <f t="shared" si="8"/>
        <v>0</v>
      </c>
      <c r="P283">
        <f>VLOOKUP(B283,'aggregate-week6v1.csv'!B:O,14,FALSE)</f>
        <v>0</v>
      </c>
      <c r="Q283" s="1">
        <f t="shared" si="9"/>
        <v>0</v>
      </c>
    </row>
    <row r="284" spans="1:17">
      <c r="A284">
        <v>282</v>
      </c>
      <c r="B284" t="s">
        <v>339</v>
      </c>
      <c r="C284" t="s">
        <v>18</v>
      </c>
      <c r="D284">
        <v>3000</v>
      </c>
      <c r="E284" t="s">
        <v>19</v>
      </c>
      <c r="F284">
        <v>0.22</v>
      </c>
      <c r="G284" t="s">
        <v>20</v>
      </c>
      <c r="O284">
        <f t="shared" si="8"/>
        <v>0</v>
      </c>
      <c r="P284">
        <f>VLOOKUP(B284,'aggregate-week6v1.csv'!B:O,14,FALSE)</f>
        <v>0</v>
      </c>
      <c r="Q284" s="1">
        <f t="shared" si="9"/>
        <v>0</v>
      </c>
    </row>
    <row r="285" spans="1:17">
      <c r="A285">
        <v>283</v>
      </c>
      <c r="B285" t="s">
        <v>340</v>
      </c>
      <c r="C285" t="s">
        <v>14</v>
      </c>
      <c r="D285">
        <v>3000</v>
      </c>
      <c r="E285" t="s">
        <v>30</v>
      </c>
      <c r="F285">
        <v>3.7749999999999999</v>
      </c>
      <c r="G285" t="s">
        <v>39</v>
      </c>
      <c r="I285">
        <v>7.4</v>
      </c>
      <c r="J285">
        <v>6.03</v>
      </c>
      <c r="K285">
        <v>7</v>
      </c>
      <c r="L285">
        <v>6.12</v>
      </c>
      <c r="M285">
        <v>4.13</v>
      </c>
      <c r="N285">
        <v>3.5209999999999999</v>
      </c>
      <c r="O285">
        <f t="shared" si="8"/>
        <v>5.700166666666667</v>
      </c>
      <c r="P285">
        <f>VLOOKUP(B285,'aggregate-week6v1.csv'!B:O,14,FALSE)</f>
        <v>5.6001666666666665</v>
      </c>
      <c r="Q285" s="1">
        <f t="shared" si="9"/>
        <v>1.7856611410374867E-2</v>
      </c>
    </row>
    <row r="286" spans="1:17">
      <c r="A286">
        <v>284</v>
      </c>
      <c r="B286" t="s">
        <v>341</v>
      </c>
      <c r="C286" t="s">
        <v>18</v>
      </c>
      <c r="D286">
        <v>3000</v>
      </c>
      <c r="E286" t="s">
        <v>24</v>
      </c>
      <c r="F286">
        <v>0.9</v>
      </c>
      <c r="G286" t="s">
        <v>25</v>
      </c>
      <c r="I286">
        <v>2.7</v>
      </c>
      <c r="K286">
        <v>3.2</v>
      </c>
      <c r="N286">
        <v>1.5629999999999999</v>
      </c>
      <c r="O286">
        <f t="shared" si="8"/>
        <v>2.4876666666666667</v>
      </c>
      <c r="P286">
        <f>VLOOKUP(B286,'aggregate-week6v1.csv'!B:O,14,FALSE)</f>
        <v>2.4876666666666667</v>
      </c>
      <c r="Q286" s="1">
        <f t="shared" si="9"/>
        <v>0</v>
      </c>
    </row>
    <row r="287" spans="1:17">
      <c r="A287">
        <v>285</v>
      </c>
      <c r="B287" t="s">
        <v>342</v>
      </c>
      <c r="C287" t="s">
        <v>18</v>
      </c>
      <c r="D287">
        <v>3000</v>
      </c>
      <c r="E287" t="s">
        <v>84</v>
      </c>
      <c r="F287">
        <v>2.4500000000000002</v>
      </c>
      <c r="G287" t="s">
        <v>85</v>
      </c>
      <c r="I287">
        <v>3</v>
      </c>
      <c r="J287">
        <v>5.66</v>
      </c>
      <c r="K287">
        <v>2.8</v>
      </c>
      <c r="L287">
        <v>1.76</v>
      </c>
      <c r="O287">
        <f t="shared" si="8"/>
        <v>3.3050000000000002</v>
      </c>
      <c r="P287">
        <f>VLOOKUP(B287,'aggregate-week6v1.csv'!B:O,14,FALSE)</f>
        <v>3.3074999999999997</v>
      </c>
      <c r="Q287" s="1">
        <f t="shared" si="9"/>
        <v>-7.5585789871490672E-4</v>
      </c>
    </row>
    <row r="288" spans="1:17">
      <c r="A288">
        <v>286</v>
      </c>
      <c r="B288" t="s">
        <v>343</v>
      </c>
      <c r="C288" t="s">
        <v>42</v>
      </c>
      <c r="D288">
        <v>3000</v>
      </c>
      <c r="E288" t="s">
        <v>30</v>
      </c>
      <c r="F288">
        <v>7.6</v>
      </c>
      <c r="G288" t="s">
        <v>39</v>
      </c>
      <c r="H288">
        <v>8</v>
      </c>
      <c r="I288">
        <v>11.6</v>
      </c>
      <c r="J288">
        <v>8.57</v>
      </c>
      <c r="K288">
        <v>11.8</v>
      </c>
      <c r="L288">
        <v>9.76</v>
      </c>
      <c r="M288">
        <v>9.2200000000000006</v>
      </c>
      <c r="N288">
        <v>8.3320000000000007</v>
      </c>
      <c r="O288">
        <f t="shared" si="8"/>
        <v>9.6117142857142852</v>
      </c>
      <c r="P288">
        <f>VLOOKUP(B288,'aggregate-week6v1.csv'!B:O,14,FALSE)</f>
        <v>9.6117142857142852</v>
      </c>
      <c r="Q288" s="1">
        <f t="shared" si="9"/>
        <v>0</v>
      </c>
    </row>
    <row r="289" spans="1:17">
      <c r="A289">
        <v>287</v>
      </c>
      <c r="B289" t="s">
        <v>344</v>
      </c>
      <c r="C289" t="s">
        <v>18</v>
      </c>
      <c r="D289">
        <v>3000</v>
      </c>
      <c r="E289" t="s">
        <v>24</v>
      </c>
      <c r="F289">
        <v>0.45</v>
      </c>
      <c r="G289" t="s">
        <v>47</v>
      </c>
      <c r="O289">
        <f t="shared" si="8"/>
        <v>0</v>
      </c>
      <c r="P289">
        <f>VLOOKUP(B289,'aggregate-week6v1.csv'!B:O,14,FALSE)</f>
        <v>0</v>
      </c>
      <c r="Q289" s="1">
        <f t="shared" si="9"/>
        <v>0</v>
      </c>
    </row>
    <row r="290" spans="1:17">
      <c r="A290">
        <v>288</v>
      </c>
      <c r="B290" t="s">
        <v>345</v>
      </c>
      <c r="C290" t="s">
        <v>18</v>
      </c>
      <c r="D290">
        <v>3000</v>
      </c>
      <c r="E290" t="s">
        <v>56</v>
      </c>
      <c r="F290">
        <v>0.05</v>
      </c>
      <c r="G290" t="s">
        <v>57</v>
      </c>
      <c r="J290">
        <v>1.68</v>
      </c>
      <c r="M290">
        <v>0.21</v>
      </c>
      <c r="O290">
        <f t="shared" si="8"/>
        <v>0.94499999999999995</v>
      </c>
      <c r="P290">
        <f>VLOOKUP(B290,'aggregate-week6v1.csv'!B:O,14,FALSE)</f>
        <v>0.94499999999999995</v>
      </c>
      <c r="Q290" s="1">
        <f t="shared" si="9"/>
        <v>0</v>
      </c>
    </row>
    <row r="291" spans="1:17">
      <c r="A291">
        <v>289</v>
      </c>
      <c r="B291" t="s">
        <v>346</v>
      </c>
      <c r="C291" t="s">
        <v>14</v>
      </c>
      <c r="D291">
        <v>3000</v>
      </c>
      <c r="E291" t="s">
        <v>56</v>
      </c>
      <c r="F291">
        <v>4.76</v>
      </c>
      <c r="G291" t="s">
        <v>97</v>
      </c>
      <c r="H291">
        <v>4</v>
      </c>
      <c r="J291">
        <v>4.29</v>
      </c>
      <c r="K291">
        <v>1.7</v>
      </c>
      <c r="L291">
        <v>7.89</v>
      </c>
      <c r="M291">
        <v>7.64</v>
      </c>
      <c r="N291">
        <v>3.302</v>
      </c>
      <c r="O291">
        <f t="shared" si="8"/>
        <v>4.8036666666666665</v>
      </c>
      <c r="P291">
        <f>VLOOKUP(B291,'aggregate-week6v1.csv'!B:O,14,FALSE)</f>
        <v>4.8036666666666665</v>
      </c>
      <c r="Q291" s="1">
        <f t="shared" si="9"/>
        <v>0</v>
      </c>
    </row>
    <row r="292" spans="1:17">
      <c r="A292">
        <v>290</v>
      </c>
      <c r="B292" t="s">
        <v>347</v>
      </c>
      <c r="C292" t="s">
        <v>18</v>
      </c>
      <c r="D292">
        <v>3000</v>
      </c>
      <c r="E292" t="s">
        <v>44</v>
      </c>
      <c r="F292">
        <v>1.54</v>
      </c>
      <c r="G292" t="s">
        <v>45</v>
      </c>
      <c r="L292">
        <v>1.0900000000000001</v>
      </c>
      <c r="M292">
        <v>1</v>
      </c>
      <c r="O292">
        <f t="shared" si="8"/>
        <v>1.0449999999999999</v>
      </c>
      <c r="P292">
        <f>VLOOKUP(B292,'aggregate-week6v1.csv'!B:O,14,FALSE)</f>
        <v>1.0449999999999999</v>
      </c>
      <c r="Q292" s="1">
        <f t="shared" si="9"/>
        <v>0</v>
      </c>
    </row>
    <row r="293" spans="1:17">
      <c r="A293">
        <v>291</v>
      </c>
      <c r="B293" t="s">
        <v>348</v>
      </c>
      <c r="C293" t="s">
        <v>18</v>
      </c>
      <c r="D293">
        <v>3000</v>
      </c>
      <c r="E293" t="s">
        <v>15</v>
      </c>
      <c r="F293">
        <v>0</v>
      </c>
      <c r="G293" t="s">
        <v>16</v>
      </c>
      <c r="O293">
        <f t="shared" si="8"/>
        <v>0</v>
      </c>
      <c r="P293">
        <f>VLOOKUP(B293,'aggregate-week6v1.csv'!B:O,14,FALSE)</f>
        <v>0</v>
      </c>
      <c r="Q293" s="1">
        <f t="shared" si="9"/>
        <v>0</v>
      </c>
    </row>
    <row r="294" spans="1:17">
      <c r="A294">
        <v>292</v>
      </c>
      <c r="B294" t="s">
        <v>349</v>
      </c>
      <c r="C294" t="s">
        <v>18</v>
      </c>
      <c r="D294">
        <v>3000</v>
      </c>
      <c r="E294" t="s">
        <v>19</v>
      </c>
      <c r="F294">
        <v>0.5</v>
      </c>
      <c r="G294" t="s">
        <v>61</v>
      </c>
      <c r="I294">
        <v>2.1</v>
      </c>
      <c r="K294">
        <v>2.5</v>
      </c>
      <c r="M294">
        <v>0.04</v>
      </c>
      <c r="N294">
        <v>2.347</v>
      </c>
      <c r="O294">
        <f t="shared" si="8"/>
        <v>1.74675</v>
      </c>
      <c r="P294">
        <f>VLOOKUP(B294,'aggregate-week6v1.csv'!B:O,14,FALSE)</f>
        <v>1.74675</v>
      </c>
      <c r="Q294" s="1">
        <f t="shared" si="9"/>
        <v>0</v>
      </c>
    </row>
    <row r="295" spans="1:17">
      <c r="A295">
        <v>293</v>
      </c>
      <c r="B295" t="s">
        <v>350</v>
      </c>
      <c r="C295" t="s">
        <v>14</v>
      </c>
      <c r="D295">
        <v>3000</v>
      </c>
      <c r="E295" t="s">
        <v>36</v>
      </c>
      <c r="F295">
        <v>0.26700000000000002</v>
      </c>
      <c r="G295" t="s">
        <v>91</v>
      </c>
      <c r="O295">
        <f t="shared" si="8"/>
        <v>0</v>
      </c>
      <c r="P295">
        <f>VLOOKUP(B295,'aggregate-week6v1.csv'!B:O,14,FALSE)</f>
        <v>0</v>
      </c>
      <c r="Q295" s="1">
        <f t="shared" si="9"/>
        <v>0</v>
      </c>
    </row>
    <row r="296" spans="1:17">
      <c r="A296">
        <v>294</v>
      </c>
      <c r="B296" t="s">
        <v>351</v>
      </c>
      <c r="C296" t="s">
        <v>18</v>
      </c>
      <c r="D296">
        <v>3000</v>
      </c>
      <c r="E296" t="s">
        <v>33</v>
      </c>
      <c r="F296">
        <v>1.18</v>
      </c>
      <c r="G296" t="s">
        <v>49</v>
      </c>
      <c r="I296">
        <v>3</v>
      </c>
      <c r="J296">
        <v>2.04</v>
      </c>
      <c r="K296">
        <v>3.1</v>
      </c>
      <c r="M296">
        <v>0.38</v>
      </c>
      <c r="N296">
        <v>2.14</v>
      </c>
      <c r="O296">
        <f t="shared" si="8"/>
        <v>2.1320000000000006</v>
      </c>
      <c r="P296">
        <f>VLOOKUP(B296,'aggregate-week6v1.csv'!B:O,14,FALSE)</f>
        <v>2.1320000000000006</v>
      </c>
      <c r="Q296" s="1">
        <f t="shared" si="9"/>
        <v>0</v>
      </c>
    </row>
    <row r="297" spans="1:17">
      <c r="A297">
        <v>295</v>
      </c>
      <c r="B297" t="s">
        <v>352</v>
      </c>
      <c r="C297" t="s">
        <v>14</v>
      </c>
      <c r="D297">
        <v>3000</v>
      </c>
      <c r="E297" t="s">
        <v>19</v>
      </c>
      <c r="F297">
        <v>0</v>
      </c>
      <c r="G297" t="s">
        <v>20</v>
      </c>
      <c r="I297">
        <v>4.3</v>
      </c>
      <c r="K297">
        <v>5</v>
      </c>
      <c r="M297">
        <v>0.01</v>
      </c>
      <c r="N297">
        <v>1.583</v>
      </c>
      <c r="O297">
        <f t="shared" si="8"/>
        <v>2.7232500000000002</v>
      </c>
      <c r="P297">
        <f>VLOOKUP(B297,'aggregate-week6v1.csv'!B:O,14,FALSE)</f>
        <v>2.7232500000000002</v>
      </c>
      <c r="Q297" s="1">
        <f t="shared" si="9"/>
        <v>0</v>
      </c>
    </row>
    <row r="298" spans="1:17">
      <c r="A298">
        <v>296</v>
      </c>
      <c r="B298" t="s">
        <v>353</v>
      </c>
      <c r="C298" t="s">
        <v>14</v>
      </c>
      <c r="D298">
        <v>3000</v>
      </c>
      <c r="E298" t="s">
        <v>44</v>
      </c>
      <c r="F298">
        <v>4.4000000000000004</v>
      </c>
      <c r="G298" t="s">
        <v>102</v>
      </c>
      <c r="M298">
        <v>0.25</v>
      </c>
      <c r="N298">
        <v>1.0940000000000001</v>
      </c>
      <c r="O298">
        <f t="shared" si="8"/>
        <v>0.67200000000000004</v>
      </c>
      <c r="P298">
        <f>VLOOKUP(B298,'aggregate-week6v1.csv'!B:O,14,FALSE)</f>
        <v>0.67200000000000004</v>
      </c>
      <c r="Q298" s="1">
        <f t="shared" si="9"/>
        <v>0</v>
      </c>
    </row>
    <row r="299" spans="1:17">
      <c r="A299">
        <v>297</v>
      </c>
      <c r="B299" t="s">
        <v>354</v>
      </c>
      <c r="C299" t="s">
        <v>18</v>
      </c>
      <c r="D299">
        <v>3000</v>
      </c>
      <c r="E299" t="s">
        <v>65</v>
      </c>
      <c r="F299">
        <v>0</v>
      </c>
      <c r="G299" t="s">
        <v>69</v>
      </c>
      <c r="O299">
        <f t="shared" si="8"/>
        <v>0</v>
      </c>
      <c r="P299">
        <f>VLOOKUP(B299,'aggregate-week6v1.csv'!B:O,14,FALSE)</f>
        <v>0</v>
      </c>
      <c r="Q299" s="1">
        <f t="shared" si="9"/>
        <v>0</v>
      </c>
    </row>
    <row r="300" spans="1:17">
      <c r="A300">
        <v>298</v>
      </c>
      <c r="B300" t="s">
        <v>355</v>
      </c>
      <c r="C300" t="s">
        <v>14</v>
      </c>
      <c r="D300">
        <v>3000</v>
      </c>
      <c r="E300" t="s">
        <v>65</v>
      </c>
      <c r="F300">
        <v>0</v>
      </c>
      <c r="G300" t="s">
        <v>69</v>
      </c>
      <c r="M300">
        <v>0.48</v>
      </c>
      <c r="O300">
        <f t="shared" si="8"/>
        <v>0.48</v>
      </c>
      <c r="P300">
        <f>VLOOKUP(B300,'aggregate-week6v1.csv'!B:O,14,FALSE)</f>
        <v>0.48</v>
      </c>
      <c r="Q300" s="1">
        <f t="shared" si="9"/>
        <v>0</v>
      </c>
    </row>
    <row r="301" spans="1:17">
      <c r="A301">
        <v>299</v>
      </c>
      <c r="B301" t="s">
        <v>356</v>
      </c>
      <c r="C301" t="s">
        <v>18</v>
      </c>
      <c r="D301">
        <v>3000</v>
      </c>
      <c r="E301" t="s">
        <v>44</v>
      </c>
      <c r="F301">
        <v>0.35</v>
      </c>
      <c r="G301" t="s">
        <v>102</v>
      </c>
      <c r="O301">
        <f t="shared" si="8"/>
        <v>0</v>
      </c>
      <c r="P301">
        <f>VLOOKUP(B301,'aggregate-week6v1.csv'!B:O,14,FALSE)</f>
        <v>0</v>
      </c>
      <c r="Q301" s="1">
        <f t="shared" si="9"/>
        <v>0</v>
      </c>
    </row>
    <row r="302" spans="1:17">
      <c r="A302">
        <v>300</v>
      </c>
      <c r="B302" t="s">
        <v>357</v>
      </c>
      <c r="C302" t="s">
        <v>14</v>
      </c>
      <c r="D302">
        <v>3000</v>
      </c>
      <c r="E302" t="s">
        <v>65</v>
      </c>
      <c r="F302">
        <v>0.66</v>
      </c>
      <c r="G302" t="s">
        <v>66</v>
      </c>
      <c r="I302">
        <v>3.3</v>
      </c>
      <c r="K302">
        <v>2.7</v>
      </c>
      <c r="M302">
        <v>0.32</v>
      </c>
      <c r="N302">
        <v>3.847</v>
      </c>
      <c r="O302">
        <f t="shared" si="8"/>
        <v>2.54175</v>
      </c>
      <c r="P302">
        <f>VLOOKUP(B302,'aggregate-week6v1.csv'!B:O,14,FALSE)</f>
        <v>2.54175</v>
      </c>
      <c r="Q302" s="1">
        <f t="shared" si="9"/>
        <v>0</v>
      </c>
    </row>
    <row r="303" spans="1:17">
      <c r="A303">
        <v>301</v>
      </c>
      <c r="B303" t="s">
        <v>358</v>
      </c>
      <c r="C303" t="s">
        <v>18</v>
      </c>
      <c r="D303">
        <v>3000</v>
      </c>
      <c r="E303" t="s">
        <v>36</v>
      </c>
      <c r="F303">
        <v>3.7</v>
      </c>
      <c r="G303" t="s">
        <v>91</v>
      </c>
      <c r="H303">
        <v>3.5</v>
      </c>
      <c r="I303">
        <v>5.4</v>
      </c>
      <c r="J303">
        <v>9.8800000000000008</v>
      </c>
      <c r="K303">
        <v>5.5</v>
      </c>
      <c r="L303">
        <v>8.84</v>
      </c>
      <c r="N303">
        <v>5.7610000000000001</v>
      </c>
      <c r="O303">
        <f t="shared" si="8"/>
        <v>6.4801666666666682</v>
      </c>
      <c r="P303">
        <f>VLOOKUP(B303,'aggregate-week6v1.csv'!B:O,14,FALSE)</f>
        <v>7.0762</v>
      </c>
      <c r="Q303" s="1">
        <f t="shared" si="9"/>
        <v>-8.4230707630272184E-2</v>
      </c>
    </row>
    <row r="304" spans="1:17">
      <c r="A304">
        <v>302</v>
      </c>
      <c r="B304" t="s">
        <v>359</v>
      </c>
      <c r="C304" t="s">
        <v>14</v>
      </c>
      <c r="D304">
        <v>3000</v>
      </c>
      <c r="E304" t="s">
        <v>27</v>
      </c>
      <c r="F304">
        <v>3.54</v>
      </c>
      <c r="G304" t="s">
        <v>28</v>
      </c>
      <c r="J304">
        <v>2.89</v>
      </c>
      <c r="L304">
        <v>3.28</v>
      </c>
      <c r="M304">
        <v>1.66</v>
      </c>
      <c r="N304">
        <v>4.327</v>
      </c>
      <c r="O304">
        <f t="shared" si="8"/>
        <v>3.03925</v>
      </c>
      <c r="P304">
        <f>VLOOKUP(B304,'aggregate-week6v1.csv'!B:O,14,FALSE)</f>
        <v>3.03925</v>
      </c>
      <c r="Q304" s="1">
        <f t="shared" si="9"/>
        <v>0</v>
      </c>
    </row>
    <row r="305" spans="1:17">
      <c r="A305">
        <v>303</v>
      </c>
      <c r="B305" t="s">
        <v>360</v>
      </c>
      <c r="C305" t="s">
        <v>14</v>
      </c>
      <c r="D305">
        <v>3000</v>
      </c>
      <c r="E305" t="s">
        <v>33</v>
      </c>
      <c r="F305">
        <v>0</v>
      </c>
      <c r="G305" t="s">
        <v>34</v>
      </c>
      <c r="O305">
        <f t="shared" si="8"/>
        <v>0</v>
      </c>
      <c r="P305">
        <f>VLOOKUP(B305,'aggregate-week6v1.csv'!B:O,14,FALSE)</f>
        <v>0</v>
      </c>
      <c r="Q305" s="1">
        <f t="shared" si="9"/>
        <v>0</v>
      </c>
    </row>
    <row r="306" spans="1:17">
      <c r="A306">
        <v>304</v>
      </c>
      <c r="B306" t="s">
        <v>361</v>
      </c>
      <c r="C306" t="s">
        <v>14</v>
      </c>
      <c r="D306">
        <v>3000</v>
      </c>
      <c r="E306" t="s">
        <v>76</v>
      </c>
      <c r="F306">
        <v>3.3</v>
      </c>
      <c r="G306" t="s">
        <v>77</v>
      </c>
      <c r="H306">
        <v>7</v>
      </c>
      <c r="I306">
        <v>7</v>
      </c>
      <c r="J306">
        <v>5.91</v>
      </c>
      <c r="K306">
        <v>6.5</v>
      </c>
      <c r="L306">
        <v>8.56</v>
      </c>
      <c r="M306">
        <v>8.19</v>
      </c>
      <c r="N306">
        <v>5.7480000000000002</v>
      </c>
      <c r="O306">
        <f t="shared" si="8"/>
        <v>6.9868571428571418</v>
      </c>
      <c r="P306">
        <f>VLOOKUP(B306,'aggregate-week6v1.csv'!B:O,14,FALSE)</f>
        <v>6.9868571428571418</v>
      </c>
      <c r="Q306" s="1">
        <f t="shared" si="9"/>
        <v>0</v>
      </c>
    </row>
    <row r="307" spans="1:17">
      <c r="A307">
        <v>305</v>
      </c>
      <c r="B307" t="s">
        <v>362</v>
      </c>
      <c r="C307" t="s">
        <v>14</v>
      </c>
      <c r="D307">
        <v>3000</v>
      </c>
      <c r="E307" t="s">
        <v>65</v>
      </c>
      <c r="F307">
        <v>1.44</v>
      </c>
      <c r="G307" t="s">
        <v>66</v>
      </c>
      <c r="I307">
        <v>2.6</v>
      </c>
      <c r="J307">
        <v>4.4000000000000004</v>
      </c>
      <c r="K307">
        <v>3.3</v>
      </c>
      <c r="L307">
        <v>1.37</v>
      </c>
      <c r="M307">
        <v>2.5299999999999998</v>
      </c>
      <c r="N307">
        <v>2.8380000000000001</v>
      </c>
      <c r="O307">
        <f t="shared" si="8"/>
        <v>2.8396666666666666</v>
      </c>
      <c r="P307">
        <f>VLOOKUP(B307,'aggregate-week6v1.csv'!B:O,14,FALSE)</f>
        <v>2.8379999999999996</v>
      </c>
      <c r="Q307" s="1">
        <f t="shared" si="9"/>
        <v>5.8726802912856257E-4</v>
      </c>
    </row>
    <row r="308" spans="1:17">
      <c r="A308">
        <v>306</v>
      </c>
      <c r="B308" t="s">
        <v>363</v>
      </c>
      <c r="C308" t="s">
        <v>14</v>
      </c>
      <c r="D308">
        <v>3000</v>
      </c>
      <c r="E308" t="s">
        <v>24</v>
      </c>
      <c r="F308">
        <v>6.367</v>
      </c>
      <c r="G308" t="s">
        <v>25</v>
      </c>
      <c r="H308">
        <v>2</v>
      </c>
      <c r="I308">
        <v>5</v>
      </c>
      <c r="J308">
        <v>3.81</v>
      </c>
      <c r="K308">
        <v>4.5</v>
      </c>
      <c r="L308">
        <v>1.21</v>
      </c>
      <c r="M308">
        <v>2.31</v>
      </c>
      <c r="N308">
        <v>1.772</v>
      </c>
      <c r="O308">
        <f t="shared" si="8"/>
        <v>2.9431428571428566</v>
      </c>
      <c r="P308">
        <f>VLOOKUP(B308,'aggregate-week6v1.csv'!B:O,14,FALSE)</f>
        <v>2.9417142857142857</v>
      </c>
      <c r="Q308" s="1">
        <f t="shared" si="9"/>
        <v>4.8562548562536278E-4</v>
      </c>
    </row>
    <row r="309" spans="1:17">
      <c r="A309">
        <v>307</v>
      </c>
      <c r="B309" t="s">
        <v>364</v>
      </c>
      <c r="C309" t="s">
        <v>18</v>
      </c>
      <c r="D309">
        <v>3000</v>
      </c>
      <c r="E309" t="s">
        <v>36</v>
      </c>
      <c r="F309">
        <v>0.96</v>
      </c>
      <c r="G309" t="s">
        <v>91</v>
      </c>
      <c r="O309">
        <f t="shared" si="8"/>
        <v>0</v>
      </c>
      <c r="P309">
        <f>VLOOKUP(B309,'aggregate-week6v1.csv'!B:O,14,FALSE)</f>
        <v>0.6</v>
      </c>
      <c r="Q309" s="1">
        <f t="shared" si="9"/>
        <v>-1</v>
      </c>
    </row>
    <row r="310" spans="1:17">
      <c r="A310">
        <v>308</v>
      </c>
      <c r="B310" t="s">
        <v>365</v>
      </c>
      <c r="C310" t="s">
        <v>14</v>
      </c>
      <c r="D310">
        <v>3000</v>
      </c>
      <c r="E310" t="s">
        <v>56</v>
      </c>
      <c r="F310">
        <v>3.4249999999999998</v>
      </c>
      <c r="G310" t="s">
        <v>57</v>
      </c>
      <c r="L310">
        <v>3.05</v>
      </c>
      <c r="M310">
        <v>0.02</v>
      </c>
      <c r="O310">
        <f t="shared" si="8"/>
        <v>1.5349999999999999</v>
      </c>
      <c r="P310">
        <f>VLOOKUP(B310,'aggregate-week6v1.csv'!B:O,14,FALSE)</f>
        <v>1.5349999999999999</v>
      </c>
      <c r="Q310" s="1">
        <f t="shared" si="9"/>
        <v>0</v>
      </c>
    </row>
    <row r="311" spans="1:17">
      <c r="A311">
        <v>309</v>
      </c>
      <c r="B311" t="s">
        <v>366</v>
      </c>
      <c r="C311" t="s">
        <v>14</v>
      </c>
      <c r="D311">
        <v>3000</v>
      </c>
      <c r="E311" t="s">
        <v>84</v>
      </c>
      <c r="F311">
        <v>4.8</v>
      </c>
      <c r="G311" t="s">
        <v>95</v>
      </c>
      <c r="H311">
        <v>4.5</v>
      </c>
      <c r="I311">
        <v>5.4</v>
      </c>
      <c r="J311">
        <v>4.55</v>
      </c>
      <c r="K311">
        <v>4.7</v>
      </c>
      <c r="L311">
        <v>7.76</v>
      </c>
      <c r="M311">
        <v>6.98</v>
      </c>
      <c r="N311">
        <v>7.42</v>
      </c>
      <c r="O311">
        <f t="shared" si="8"/>
        <v>5.9014285714285721</v>
      </c>
      <c r="P311">
        <f>VLOOKUP(B311,'aggregate-week6v1.csv'!B:O,14,FALSE)</f>
        <v>5.9014285714285721</v>
      </c>
      <c r="Q311" s="1">
        <f t="shared" si="9"/>
        <v>0</v>
      </c>
    </row>
    <row r="312" spans="1:17">
      <c r="A312">
        <v>310</v>
      </c>
      <c r="B312" t="s">
        <v>367</v>
      </c>
      <c r="C312" t="s">
        <v>14</v>
      </c>
      <c r="D312">
        <v>3000</v>
      </c>
      <c r="E312" t="s">
        <v>84</v>
      </c>
      <c r="F312">
        <v>6.0250000000000004</v>
      </c>
      <c r="G312" t="s">
        <v>85</v>
      </c>
      <c r="H312">
        <v>4.5</v>
      </c>
      <c r="I312">
        <v>7.6</v>
      </c>
      <c r="J312">
        <v>5.38</v>
      </c>
      <c r="K312">
        <v>6.8</v>
      </c>
      <c r="L312">
        <v>6.41</v>
      </c>
      <c r="M312">
        <v>3.75</v>
      </c>
      <c r="N312">
        <v>6.1909999999999998</v>
      </c>
      <c r="O312">
        <f t="shared" si="8"/>
        <v>5.8044285714285717</v>
      </c>
      <c r="P312">
        <f>VLOOKUP(B312,'aggregate-week6v1.csv'!B:O,14,FALSE)</f>
        <v>5.8029999999999999</v>
      </c>
      <c r="Q312" s="1">
        <f t="shared" si="9"/>
        <v>2.4617808522697793E-4</v>
      </c>
    </row>
    <row r="313" spans="1:17">
      <c r="A313">
        <v>311</v>
      </c>
      <c r="B313" t="s">
        <v>368</v>
      </c>
      <c r="C313" t="s">
        <v>18</v>
      </c>
      <c r="D313">
        <v>3000</v>
      </c>
      <c r="E313" t="s">
        <v>36</v>
      </c>
      <c r="F313">
        <v>0.56000000000000005</v>
      </c>
      <c r="G313" t="s">
        <v>37</v>
      </c>
      <c r="J313">
        <v>1.08</v>
      </c>
      <c r="M313">
        <v>0.04</v>
      </c>
      <c r="N313">
        <v>2.4470000000000001</v>
      </c>
      <c r="O313">
        <f t="shared" si="8"/>
        <v>1.1890000000000001</v>
      </c>
      <c r="P313">
        <f>VLOOKUP(B313,'aggregate-week6v1.csv'!B:O,14,FALSE)</f>
        <v>1.1890000000000001</v>
      </c>
      <c r="Q313" s="1">
        <f t="shared" si="9"/>
        <v>0</v>
      </c>
    </row>
    <row r="314" spans="1:17">
      <c r="A314">
        <v>312</v>
      </c>
      <c r="B314" t="s">
        <v>369</v>
      </c>
      <c r="C314" t="s">
        <v>18</v>
      </c>
      <c r="D314">
        <v>3000</v>
      </c>
      <c r="E314" t="s">
        <v>84</v>
      </c>
      <c r="F314">
        <v>2.5249999999999999</v>
      </c>
      <c r="G314" t="s">
        <v>95</v>
      </c>
      <c r="J314">
        <v>1.91</v>
      </c>
      <c r="M314">
        <v>0.03</v>
      </c>
      <c r="O314">
        <f t="shared" si="8"/>
        <v>0.97</v>
      </c>
      <c r="P314">
        <f>VLOOKUP(B314,'aggregate-week6v1.csv'!B:O,14,FALSE)</f>
        <v>0.96499999999999997</v>
      </c>
      <c r="Q314" s="1">
        <f t="shared" si="9"/>
        <v>5.1813471502590858E-3</v>
      </c>
    </row>
    <row r="315" spans="1:17">
      <c r="A315">
        <v>313</v>
      </c>
      <c r="B315" t="s">
        <v>370</v>
      </c>
      <c r="C315" t="s">
        <v>14</v>
      </c>
      <c r="D315">
        <v>3000</v>
      </c>
      <c r="E315" t="s">
        <v>52</v>
      </c>
      <c r="F315">
        <v>0.7</v>
      </c>
      <c r="G315" t="s">
        <v>53</v>
      </c>
      <c r="M315">
        <v>0.47</v>
      </c>
      <c r="O315">
        <f t="shared" si="8"/>
        <v>0.47</v>
      </c>
      <c r="P315">
        <f>VLOOKUP(B315,'aggregate-week6v1.csv'!B:O,14,FALSE)</f>
        <v>0.47</v>
      </c>
      <c r="Q315" s="1">
        <f t="shared" si="9"/>
        <v>0</v>
      </c>
    </row>
    <row r="316" spans="1:17">
      <c r="A316">
        <v>314</v>
      </c>
      <c r="B316" t="s">
        <v>371</v>
      </c>
      <c r="C316" t="s">
        <v>18</v>
      </c>
      <c r="D316">
        <v>3000</v>
      </c>
      <c r="E316" t="s">
        <v>15</v>
      </c>
      <c r="F316">
        <v>0</v>
      </c>
      <c r="G316" t="s">
        <v>16</v>
      </c>
      <c r="M316">
        <v>0.08</v>
      </c>
      <c r="O316">
        <f t="shared" si="8"/>
        <v>0.08</v>
      </c>
      <c r="P316">
        <f>VLOOKUP(B316,'aggregate-week6v1.csv'!B:O,14,FALSE)</f>
        <v>0.08</v>
      </c>
      <c r="Q316" s="1">
        <f t="shared" si="9"/>
        <v>0</v>
      </c>
    </row>
    <row r="317" spans="1:17">
      <c r="A317">
        <v>315</v>
      </c>
      <c r="B317" t="s">
        <v>372</v>
      </c>
      <c r="C317" t="s">
        <v>18</v>
      </c>
      <c r="D317">
        <v>3000</v>
      </c>
      <c r="E317" t="s">
        <v>19</v>
      </c>
      <c r="F317">
        <v>0</v>
      </c>
      <c r="G317" t="s">
        <v>20</v>
      </c>
      <c r="O317">
        <f t="shared" si="8"/>
        <v>0</v>
      </c>
      <c r="P317">
        <f>VLOOKUP(B317,'aggregate-week6v1.csv'!B:O,14,FALSE)</f>
        <v>0</v>
      </c>
      <c r="Q317" s="1">
        <f t="shared" si="9"/>
        <v>0</v>
      </c>
    </row>
    <row r="318" spans="1:17">
      <c r="A318">
        <v>316</v>
      </c>
      <c r="B318" t="s">
        <v>373</v>
      </c>
      <c r="C318" t="s">
        <v>18</v>
      </c>
      <c r="D318">
        <v>3000</v>
      </c>
      <c r="E318" t="s">
        <v>15</v>
      </c>
      <c r="F318">
        <v>4.0199999999999996</v>
      </c>
      <c r="G318" t="s">
        <v>16</v>
      </c>
      <c r="H318">
        <v>2.5</v>
      </c>
      <c r="I318">
        <v>3.3</v>
      </c>
      <c r="J318">
        <v>5.24</v>
      </c>
      <c r="K318">
        <v>3.9</v>
      </c>
      <c r="L318">
        <v>4.22</v>
      </c>
      <c r="M318">
        <v>6.49</v>
      </c>
      <c r="N318">
        <v>5.28</v>
      </c>
      <c r="O318">
        <f t="shared" si="8"/>
        <v>4.4185714285714282</v>
      </c>
      <c r="P318">
        <f>VLOOKUP(B318,'aggregate-week6v1.csv'!B:O,14,FALSE)</f>
        <v>4.4171428571428573</v>
      </c>
      <c r="Q318" s="1">
        <f t="shared" si="9"/>
        <v>3.2341526520029973E-4</v>
      </c>
    </row>
    <row r="319" spans="1:17">
      <c r="A319">
        <v>317</v>
      </c>
      <c r="B319" t="s">
        <v>374</v>
      </c>
      <c r="C319" t="s">
        <v>18</v>
      </c>
      <c r="D319">
        <v>3000</v>
      </c>
      <c r="E319" t="s">
        <v>65</v>
      </c>
      <c r="F319">
        <v>0.5</v>
      </c>
      <c r="G319" t="s">
        <v>66</v>
      </c>
      <c r="O319">
        <f t="shared" si="8"/>
        <v>0</v>
      </c>
      <c r="P319">
        <f>VLOOKUP(B319,'aggregate-week6v1.csv'!B:O,14,FALSE)</f>
        <v>0</v>
      </c>
      <c r="Q319" s="1">
        <f t="shared" si="9"/>
        <v>0</v>
      </c>
    </row>
    <row r="320" spans="1:17">
      <c r="A320">
        <v>318</v>
      </c>
      <c r="B320" t="s">
        <v>375</v>
      </c>
      <c r="C320" t="s">
        <v>18</v>
      </c>
      <c r="D320">
        <v>3000</v>
      </c>
      <c r="E320" t="s">
        <v>27</v>
      </c>
      <c r="F320">
        <v>0.68</v>
      </c>
      <c r="G320" t="s">
        <v>105</v>
      </c>
      <c r="N320">
        <v>1.3759999999999999</v>
      </c>
      <c r="O320">
        <f t="shared" si="8"/>
        <v>1.3759999999999999</v>
      </c>
      <c r="P320">
        <f>VLOOKUP(B320,'aggregate-week6v1.csv'!B:O,14,FALSE)</f>
        <v>1.3759999999999999</v>
      </c>
      <c r="Q320" s="1">
        <f t="shared" si="9"/>
        <v>0</v>
      </c>
    </row>
    <row r="321" spans="1:17">
      <c r="A321">
        <v>319</v>
      </c>
      <c r="B321" t="s">
        <v>376</v>
      </c>
      <c r="C321" t="s">
        <v>14</v>
      </c>
      <c r="D321">
        <v>3000</v>
      </c>
      <c r="E321" t="s">
        <v>44</v>
      </c>
      <c r="F321">
        <v>6.88</v>
      </c>
      <c r="G321" t="s">
        <v>102</v>
      </c>
      <c r="H321">
        <v>5</v>
      </c>
      <c r="I321">
        <v>7.4</v>
      </c>
      <c r="J321">
        <v>6.63</v>
      </c>
      <c r="K321">
        <v>7.7</v>
      </c>
      <c r="L321">
        <v>5.21</v>
      </c>
      <c r="M321">
        <v>8.4600000000000009</v>
      </c>
      <c r="N321">
        <v>5.4530000000000003</v>
      </c>
      <c r="O321">
        <f t="shared" si="8"/>
        <v>6.550428571428573</v>
      </c>
      <c r="P321">
        <f>VLOOKUP(B321,'aggregate-week6v1.csv'!B:O,14,FALSE)</f>
        <v>6.550428571428573</v>
      </c>
      <c r="Q321" s="1">
        <f t="shared" si="9"/>
        <v>0</v>
      </c>
    </row>
    <row r="322" spans="1:17">
      <c r="A322">
        <v>320</v>
      </c>
      <c r="B322" t="s">
        <v>377</v>
      </c>
      <c r="C322" t="s">
        <v>18</v>
      </c>
      <c r="D322">
        <v>3000</v>
      </c>
      <c r="E322" t="s">
        <v>27</v>
      </c>
      <c r="F322">
        <v>0.74</v>
      </c>
      <c r="G322" t="s">
        <v>28</v>
      </c>
      <c r="I322">
        <v>0.7</v>
      </c>
      <c r="J322">
        <v>3.79</v>
      </c>
      <c r="K322">
        <v>0.6</v>
      </c>
      <c r="M322">
        <v>0.22</v>
      </c>
      <c r="N322">
        <v>2.1539999999999999</v>
      </c>
      <c r="O322">
        <f t="shared" si="8"/>
        <v>1.4927999999999999</v>
      </c>
      <c r="P322">
        <f>VLOOKUP(B322,'aggregate-week6v1.csv'!B:O,14,FALSE)</f>
        <v>1.4927999999999999</v>
      </c>
      <c r="Q322" s="1">
        <f t="shared" si="9"/>
        <v>0</v>
      </c>
    </row>
    <row r="323" spans="1:17">
      <c r="A323">
        <v>321</v>
      </c>
      <c r="B323" t="s">
        <v>378</v>
      </c>
      <c r="C323" t="s">
        <v>18</v>
      </c>
      <c r="D323">
        <v>3000</v>
      </c>
      <c r="E323" t="s">
        <v>24</v>
      </c>
      <c r="F323">
        <v>2.4670000000000001</v>
      </c>
      <c r="G323" t="s">
        <v>25</v>
      </c>
      <c r="I323">
        <v>3.1</v>
      </c>
      <c r="K323">
        <v>3</v>
      </c>
      <c r="M323">
        <v>1.05</v>
      </c>
      <c r="N323">
        <v>2.0089999999999999</v>
      </c>
      <c r="O323">
        <f t="shared" ref="O323:O386" si="10">IFERROR(AVERAGEIF(H323:N323,"&gt;0"),0)</f>
        <v>2.2897499999999997</v>
      </c>
      <c r="P323">
        <f>VLOOKUP(B323,'aggregate-week6v1.csv'!B:O,14,FALSE)</f>
        <v>2.2897499999999997</v>
      </c>
      <c r="Q323" s="1">
        <f t="shared" ref="Q323:Q386" si="11">IFERROR(O323/P323-1,0)</f>
        <v>0</v>
      </c>
    </row>
    <row r="324" spans="1:17">
      <c r="A324">
        <v>322</v>
      </c>
      <c r="B324" t="s">
        <v>379</v>
      </c>
      <c r="C324" t="s">
        <v>18</v>
      </c>
      <c r="D324">
        <v>3000</v>
      </c>
      <c r="E324" t="s">
        <v>52</v>
      </c>
      <c r="F324">
        <v>0.62</v>
      </c>
      <c r="G324" t="s">
        <v>53</v>
      </c>
      <c r="N324">
        <v>1.873</v>
      </c>
      <c r="O324">
        <f t="shared" si="10"/>
        <v>1.873</v>
      </c>
      <c r="P324">
        <f>VLOOKUP(B324,'aggregate-week6v1.csv'!B:O,14,FALSE)</f>
        <v>1.873</v>
      </c>
      <c r="Q324" s="1">
        <f t="shared" si="11"/>
        <v>0</v>
      </c>
    </row>
    <row r="325" spans="1:17">
      <c r="A325">
        <v>323</v>
      </c>
      <c r="B325" t="s">
        <v>380</v>
      </c>
      <c r="C325" t="s">
        <v>14</v>
      </c>
      <c r="D325">
        <v>3000</v>
      </c>
      <c r="E325" t="s">
        <v>30</v>
      </c>
      <c r="F325">
        <v>1.833</v>
      </c>
      <c r="G325" t="s">
        <v>31</v>
      </c>
      <c r="H325">
        <v>2</v>
      </c>
      <c r="I325">
        <v>1.8</v>
      </c>
      <c r="J325">
        <v>5.05</v>
      </c>
      <c r="K325">
        <v>1.9</v>
      </c>
      <c r="L325">
        <v>4.1500000000000004</v>
      </c>
      <c r="M325">
        <v>3.57</v>
      </c>
      <c r="N325">
        <v>5.806</v>
      </c>
      <c r="O325">
        <f t="shared" si="10"/>
        <v>3.468</v>
      </c>
      <c r="P325">
        <f>VLOOKUP(B325,'aggregate-week6v1.csv'!B:O,14,FALSE)</f>
        <v>3.4694285714285718</v>
      </c>
      <c r="Q325" s="1">
        <f t="shared" si="11"/>
        <v>-4.1175986164876388E-4</v>
      </c>
    </row>
    <row r="326" spans="1:17">
      <c r="A326">
        <v>324</v>
      </c>
      <c r="B326" t="s">
        <v>381</v>
      </c>
      <c r="C326" t="s">
        <v>18</v>
      </c>
      <c r="D326">
        <v>3000</v>
      </c>
      <c r="E326" t="s">
        <v>36</v>
      </c>
      <c r="F326">
        <v>0.48</v>
      </c>
      <c r="G326" t="s">
        <v>91</v>
      </c>
      <c r="L326">
        <v>2.06</v>
      </c>
      <c r="O326">
        <f t="shared" si="10"/>
        <v>2.06</v>
      </c>
      <c r="P326">
        <f>VLOOKUP(B326,'aggregate-week6v1.csv'!B:O,14,FALSE)</f>
        <v>2.06</v>
      </c>
      <c r="Q326" s="1">
        <f t="shared" si="11"/>
        <v>0</v>
      </c>
    </row>
    <row r="327" spans="1:17">
      <c r="A327">
        <v>325</v>
      </c>
      <c r="B327" t="s">
        <v>382</v>
      </c>
      <c r="C327" t="s">
        <v>14</v>
      </c>
      <c r="D327">
        <v>3000</v>
      </c>
      <c r="E327" t="s">
        <v>76</v>
      </c>
      <c r="F327">
        <v>1.9</v>
      </c>
      <c r="G327" t="s">
        <v>141</v>
      </c>
      <c r="O327">
        <f t="shared" si="10"/>
        <v>0</v>
      </c>
      <c r="P327">
        <f>VLOOKUP(B327,'aggregate-week6v1.csv'!B:O,14,FALSE)</f>
        <v>0</v>
      </c>
      <c r="Q327" s="1">
        <f t="shared" si="11"/>
        <v>0</v>
      </c>
    </row>
    <row r="328" spans="1:17">
      <c r="A328">
        <v>326</v>
      </c>
      <c r="B328" t="s">
        <v>383</v>
      </c>
      <c r="C328" t="s">
        <v>14</v>
      </c>
      <c r="D328">
        <v>3000</v>
      </c>
      <c r="E328" t="s">
        <v>84</v>
      </c>
      <c r="F328">
        <v>0</v>
      </c>
      <c r="G328" t="s">
        <v>85</v>
      </c>
      <c r="O328">
        <f t="shared" si="10"/>
        <v>0</v>
      </c>
      <c r="P328">
        <f>VLOOKUP(B328,'aggregate-week6v1.csv'!B:O,14,FALSE)</f>
        <v>0</v>
      </c>
      <c r="Q328" s="1">
        <f t="shared" si="11"/>
        <v>0</v>
      </c>
    </row>
    <row r="329" spans="1:17">
      <c r="A329">
        <v>327</v>
      </c>
      <c r="B329" t="s">
        <v>384</v>
      </c>
      <c r="C329" t="s">
        <v>18</v>
      </c>
      <c r="D329">
        <v>3000</v>
      </c>
      <c r="E329" t="s">
        <v>52</v>
      </c>
      <c r="F329">
        <v>2.16</v>
      </c>
      <c r="G329" t="s">
        <v>59</v>
      </c>
      <c r="H329">
        <v>2.5</v>
      </c>
      <c r="I329">
        <v>5.0999999999999996</v>
      </c>
      <c r="J329">
        <v>4.53</v>
      </c>
      <c r="K329">
        <v>5.7</v>
      </c>
      <c r="L329">
        <v>3.07</v>
      </c>
      <c r="M329">
        <v>3.53</v>
      </c>
      <c r="N329">
        <v>4.9400000000000004</v>
      </c>
      <c r="O329">
        <f t="shared" si="10"/>
        <v>4.1957142857142857</v>
      </c>
      <c r="P329">
        <f>VLOOKUP(B329,'aggregate-week6v1.csv'!B:O,14,FALSE)</f>
        <v>4.1957142857142857</v>
      </c>
      <c r="Q329" s="1">
        <f t="shared" si="11"/>
        <v>0</v>
      </c>
    </row>
    <row r="330" spans="1:17">
      <c r="A330">
        <v>328</v>
      </c>
      <c r="B330" t="s">
        <v>385</v>
      </c>
      <c r="C330" t="s">
        <v>14</v>
      </c>
      <c r="D330">
        <v>3000</v>
      </c>
      <c r="E330" t="s">
        <v>19</v>
      </c>
      <c r="F330">
        <v>-0.5</v>
      </c>
      <c r="G330" t="s">
        <v>61</v>
      </c>
      <c r="I330">
        <v>1.8</v>
      </c>
      <c r="K330">
        <v>1.9</v>
      </c>
      <c r="M330">
        <v>0.25</v>
      </c>
      <c r="O330">
        <f t="shared" si="10"/>
        <v>1.3166666666666667</v>
      </c>
      <c r="P330">
        <f>VLOOKUP(B330,'aggregate-week6v1.csv'!B:O,14,FALSE)</f>
        <v>1.3166666666666667</v>
      </c>
      <c r="Q330" s="1">
        <f t="shared" si="11"/>
        <v>0</v>
      </c>
    </row>
    <row r="331" spans="1:17">
      <c r="A331">
        <v>329</v>
      </c>
      <c r="B331" t="s">
        <v>386</v>
      </c>
      <c r="C331" t="s">
        <v>14</v>
      </c>
      <c r="D331">
        <v>3000</v>
      </c>
      <c r="E331" t="s">
        <v>52</v>
      </c>
      <c r="F331">
        <v>1.9</v>
      </c>
      <c r="G331" t="s">
        <v>53</v>
      </c>
      <c r="J331">
        <v>4.99</v>
      </c>
      <c r="M331">
        <v>2.41</v>
      </c>
      <c r="O331">
        <f t="shared" si="10"/>
        <v>3.7</v>
      </c>
      <c r="P331">
        <f>VLOOKUP(B331,'aggregate-week6v1.csv'!B:O,14,FALSE)</f>
        <v>3.7</v>
      </c>
      <c r="Q331" s="1">
        <f t="shared" si="11"/>
        <v>0</v>
      </c>
    </row>
    <row r="332" spans="1:17">
      <c r="A332">
        <v>330</v>
      </c>
      <c r="B332" t="s">
        <v>387</v>
      </c>
      <c r="C332" t="s">
        <v>14</v>
      </c>
      <c r="D332">
        <v>3000</v>
      </c>
      <c r="E332" t="s">
        <v>15</v>
      </c>
      <c r="F332">
        <v>0.82</v>
      </c>
      <c r="G332" t="s">
        <v>16</v>
      </c>
      <c r="L332">
        <v>1.17</v>
      </c>
      <c r="M332">
        <v>2.54</v>
      </c>
      <c r="O332">
        <f t="shared" si="10"/>
        <v>1.855</v>
      </c>
      <c r="P332">
        <f>VLOOKUP(B332,'aggregate-week6v1.csv'!B:O,14,FALSE)</f>
        <v>1.855</v>
      </c>
      <c r="Q332" s="1">
        <f t="shared" si="11"/>
        <v>0</v>
      </c>
    </row>
    <row r="333" spans="1:17">
      <c r="A333">
        <v>331</v>
      </c>
      <c r="B333" t="s">
        <v>388</v>
      </c>
      <c r="C333" t="s">
        <v>14</v>
      </c>
      <c r="D333">
        <v>3000</v>
      </c>
      <c r="E333" t="s">
        <v>52</v>
      </c>
      <c r="F333">
        <v>3.95</v>
      </c>
      <c r="G333" t="s">
        <v>59</v>
      </c>
      <c r="J333">
        <v>7.47</v>
      </c>
      <c r="M333">
        <v>0.44</v>
      </c>
      <c r="N333">
        <v>1.0549999999999999</v>
      </c>
      <c r="O333">
        <f t="shared" si="10"/>
        <v>2.9883333333333333</v>
      </c>
      <c r="P333">
        <f>VLOOKUP(B333,'aggregate-week6v1.csv'!B:O,14,FALSE)</f>
        <v>2.9816666666666669</v>
      </c>
      <c r="Q333" s="1">
        <f t="shared" si="11"/>
        <v>2.2358859698154987E-3</v>
      </c>
    </row>
    <row r="334" spans="1:17">
      <c r="A334">
        <v>332</v>
      </c>
      <c r="B334" t="s">
        <v>389</v>
      </c>
      <c r="C334" t="s">
        <v>18</v>
      </c>
      <c r="D334">
        <v>3000</v>
      </c>
      <c r="E334" t="s">
        <v>30</v>
      </c>
      <c r="F334">
        <v>1.95</v>
      </c>
      <c r="G334" t="s">
        <v>39</v>
      </c>
      <c r="H334">
        <v>2.5</v>
      </c>
      <c r="I334">
        <v>3.1</v>
      </c>
      <c r="J334">
        <v>2.75</v>
      </c>
      <c r="K334">
        <v>3.3</v>
      </c>
      <c r="L334">
        <v>2.85</v>
      </c>
      <c r="M334">
        <v>4.12</v>
      </c>
      <c r="N334">
        <v>4.2561999999999998</v>
      </c>
      <c r="O334">
        <f t="shared" si="10"/>
        <v>3.2680285714285708</v>
      </c>
      <c r="P334">
        <f>VLOOKUP(B334,'aggregate-week6v1.csv'!B:O,14,FALSE)</f>
        <v>3.253742857142857</v>
      </c>
      <c r="Q334" s="1">
        <f t="shared" si="11"/>
        <v>4.3905480282047105E-3</v>
      </c>
    </row>
    <row r="335" spans="1:17">
      <c r="A335">
        <v>333</v>
      </c>
      <c r="B335" t="s">
        <v>390</v>
      </c>
      <c r="C335" t="s">
        <v>14</v>
      </c>
      <c r="D335">
        <v>3000</v>
      </c>
      <c r="E335" t="s">
        <v>65</v>
      </c>
      <c r="F335">
        <v>5.125</v>
      </c>
      <c r="G335" t="s">
        <v>69</v>
      </c>
      <c r="I335">
        <v>6</v>
      </c>
      <c r="J335">
        <v>4.04</v>
      </c>
      <c r="K335">
        <v>5.2</v>
      </c>
      <c r="L335">
        <v>4.1100000000000003</v>
      </c>
      <c r="M335">
        <v>2.73</v>
      </c>
      <c r="O335">
        <f t="shared" si="10"/>
        <v>4.4159999999999995</v>
      </c>
      <c r="P335">
        <f>VLOOKUP(B335,'aggregate-week6v1.csv'!B:O,14,FALSE)</f>
        <v>4.4119999999999999</v>
      </c>
      <c r="Q335" s="1">
        <f t="shared" si="11"/>
        <v>9.0661831368987755E-4</v>
      </c>
    </row>
    <row r="336" spans="1:17">
      <c r="A336">
        <v>334</v>
      </c>
      <c r="B336" t="s">
        <v>391</v>
      </c>
      <c r="C336" t="s">
        <v>18</v>
      </c>
      <c r="D336">
        <v>3000</v>
      </c>
      <c r="E336" t="s">
        <v>52</v>
      </c>
      <c r="F336">
        <v>1.52</v>
      </c>
      <c r="G336" t="s">
        <v>53</v>
      </c>
      <c r="H336">
        <v>2.5</v>
      </c>
      <c r="J336">
        <v>6.17</v>
      </c>
      <c r="K336">
        <v>3.7</v>
      </c>
      <c r="L336">
        <v>1.35</v>
      </c>
      <c r="M336">
        <v>0.08</v>
      </c>
      <c r="N336">
        <v>4.609</v>
      </c>
      <c r="O336">
        <f t="shared" si="10"/>
        <v>3.0681666666666665</v>
      </c>
      <c r="P336">
        <f>VLOOKUP(B336,'aggregate-week6v1.csv'!B:O,14,FALSE)</f>
        <v>3.0681666666666665</v>
      </c>
      <c r="Q336" s="1">
        <f t="shared" si="11"/>
        <v>0</v>
      </c>
    </row>
    <row r="337" spans="1:17">
      <c r="A337">
        <v>335</v>
      </c>
      <c r="B337" t="s">
        <v>392</v>
      </c>
      <c r="C337" t="s">
        <v>14</v>
      </c>
      <c r="D337">
        <v>3000</v>
      </c>
      <c r="E337" t="s">
        <v>30</v>
      </c>
      <c r="F337">
        <v>2.2999999999999998</v>
      </c>
      <c r="G337" t="s">
        <v>31</v>
      </c>
      <c r="H337">
        <v>2</v>
      </c>
      <c r="I337">
        <v>1.4</v>
      </c>
      <c r="K337">
        <v>1.7</v>
      </c>
      <c r="L337">
        <v>3.37</v>
      </c>
      <c r="M337">
        <v>3.36</v>
      </c>
      <c r="N337">
        <v>2.36</v>
      </c>
      <c r="O337">
        <f t="shared" si="10"/>
        <v>2.3649999999999998</v>
      </c>
      <c r="P337">
        <f>VLOOKUP(B337,'aggregate-week6v1.csv'!B:O,14,FALSE)</f>
        <v>2.3649999999999998</v>
      </c>
      <c r="Q337" s="1">
        <f t="shared" si="11"/>
        <v>0</v>
      </c>
    </row>
    <row r="338" spans="1:17">
      <c r="A338">
        <v>336</v>
      </c>
      <c r="B338" t="s">
        <v>393</v>
      </c>
      <c r="C338" t="s">
        <v>14</v>
      </c>
      <c r="D338">
        <v>3000</v>
      </c>
      <c r="E338" t="s">
        <v>76</v>
      </c>
      <c r="F338">
        <v>3.62</v>
      </c>
      <c r="G338" t="s">
        <v>141</v>
      </c>
      <c r="H338">
        <v>4</v>
      </c>
      <c r="J338">
        <v>3.46</v>
      </c>
      <c r="L338">
        <v>3.91</v>
      </c>
      <c r="M338">
        <v>4.09</v>
      </c>
      <c r="O338">
        <f t="shared" si="10"/>
        <v>3.8650000000000002</v>
      </c>
      <c r="P338">
        <f>VLOOKUP(B338,'aggregate-week6v1.csv'!B:O,14,FALSE)</f>
        <v>3.8650000000000002</v>
      </c>
      <c r="Q338" s="1">
        <f t="shared" si="11"/>
        <v>0</v>
      </c>
    </row>
    <row r="339" spans="1:17">
      <c r="A339">
        <v>337</v>
      </c>
      <c r="B339" t="s">
        <v>394</v>
      </c>
      <c r="C339" t="s">
        <v>14</v>
      </c>
      <c r="D339">
        <v>3000</v>
      </c>
      <c r="E339" t="s">
        <v>19</v>
      </c>
      <c r="F339">
        <v>0.7</v>
      </c>
      <c r="G339" t="s">
        <v>20</v>
      </c>
      <c r="I339">
        <v>1.6</v>
      </c>
      <c r="K339">
        <v>1.8</v>
      </c>
      <c r="N339">
        <v>3.1276000000000002</v>
      </c>
      <c r="O339">
        <f t="shared" si="10"/>
        <v>2.1758666666666668</v>
      </c>
      <c r="P339">
        <f>VLOOKUP(B339,'aggregate-week6v1.csv'!B:O,14,FALSE)</f>
        <v>2.1758666666666668</v>
      </c>
      <c r="Q339" s="1">
        <f t="shared" si="11"/>
        <v>0</v>
      </c>
    </row>
    <row r="340" spans="1:17">
      <c r="A340">
        <v>338</v>
      </c>
      <c r="B340" t="s">
        <v>395</v>
      </c>
      <c r="C340" t="s">
        <v>18</v>
      </c>
      <c r="D340">
        <v>3000</v>
      </c>
      <c r="E340" t="s">
        <v>52</v>
      </c>
      <c r="F340">
        <v>0</v>
      </c>
      <c r="G340" t="s">
        <v>59</v>
      </c>
      <c r="I340">
        <v>3</v>
      </c>
      <c r="K340">
        <v>3.3</v>
      </c>
      <c r="M340">
        <v>0.28999999999999998</v>
      </c>
      <c r="N340">
        <v>2.3149999999999999</v>
      </c>
      <c r="O340">
        <f t="shared" si="10"/>
        <v>2.2262499999999998</v>
      </c>
      <c r="P340">
        <f>VLOOKUP(B340,'aggregate-week6v1.csv'!B:O,14,FALSE)</f>
        <v>2.2262499999999998</v>
      </c>
      <c r="Q340" s="1">
        <f t="shared" si="11"/>
        <v>0</v>
      </c>
    </row>
    <row r="341" spans="1:17">
      <c r="A341">
        <v>339</v>
      </c>
      <c r="B341" t="s">
        <v>396</v>
      </c>
      <c r="C341" t="s">
        <v>14</v>
      </c>
      <c r="D341">
        <v>3000</v>
      </c>
      <c r="E341" t="s">
        <v>24</v>
      </c>
      <c r="F341">
        <v>5.26</v>
      </c>
      <c r="G341" t="s">
        <v>47</v>
      </c>
      <c r="H341">
        <v>4.5</v>
      </c>
      <c r="I341">
        <v>3.4</v>
      </c>
      <c r="J341">
        <v>6.01</v>
      </c>
      <c r="K341">
        <v>2.7</v>
      </c>
      <c r="L341">
        <v>5.5</v>
      </c>
      <c r="M341">
        <v>3.14</v>
      </c>
      <c r="N341">
        <v>3.5329999999999999</v>
      </c>
      <c r="O341">
        <f t="shared" si="10"/>
        <v>4.1118571428571427</v>
      </c>
      <c r="P341">
        <f>VLOOKUP(B341,'aggregate-week6v1.csv'!B:O,14,FALSE)</f>
        <v>4.1118571428571427</v>
      </c>
      <c r="Q341" s="1">
        <f t="shared" si="11"/>
        <v>0</v>
      </c>
    </row>
    <row r="342" spans="1:17">
      <c r="A342">
        <v>340</v>
      </c>
      <c r="B342" t="s">
        <v>397</v>
      </c>
      <c r="C342" t="s">
        <v>14</v>
      </c>
      <c r="D342">
        <v>3000</v>
      </c>
      <c r="E342" t="s">
        <v>56</v>
      </c>
      <c r="F342">
        <v>4</v>
      </c>
      <c r="G342" t="s">
        <v>97</v>
      </c>
      <c r="L342">
        <v>3.07</v>
      </c>
      <c r="M342">
        <v>2.12</v>
      </c>
      <c r="N342">
        <v>1.177</v>
      </c>
      <c r="O342">
        <f t="shared" si="10"/>
        <v>2.1223333333333332</v>
      </c>
      <c r="P342">
        <f>VLOOKUP(B342,'aggregate-week6v1.csv'!B:O,14,FALSE)</f>
        <v>2.1223333333333332</v>
      </c>
      <c r="Q342" s="1">
        <f t="shared" si="11"/>
        <v>0</v>
      </c>
    </row>
    <row r="343" spans="1:17">
      <c r="A343">
        <v>341</v>
      </c>
      <c r="B343" t="s">
        <v>398</v>
      </c>
      <c r="C343" t="s">
        <v>14</v>
      </c>
      <c r="D343">
        <v>3000</v>
      </c>
      <c r="E343" t="s">
        <v>36</v>
      </c>
      <c r="F343">
        <v>4.0999999999999996</v>
      </c>
      <c r="G343" t="s">
        <v>91</v>
      </c>
      <c r="H343">
        <v>2</v>
      </c>
      <c r="O343">
        <f t="shared" si="10"/>
        <v>2</v>
      </c>
      <c r="P343">
        <f>VLOOKUP(B343,'aggregate-week6v1.csv'!B:O,14,FALSE)</f>
        <v>5.85</v>
      </c>
      <c r="Q343" s="1">
        <f t="shared" si="11"/>
        <v>-0.65811965811965811</v>
      </c>
    </row>
    <row r="344" spans="1:17">
      <c r="A344">
        <v>342</v>
      </c>
      <c r="B344" t="s">
        <v>399</v>
      </c>
      <c r="C344" t="s">
        <v>14</v>
      </c>
      <c r="D344">
        <v>3000</v>
      </c>
      <c r="E344" t="s">
        <v>76</v>
      </c>
      <c r="F344">
        <v>0.76</v>
      </c>
      <c r="G344" t="s">
        <v>77</v>
      </c>
      <c r="L344">
        <v>5.03</v>
      </c>
      <c r="O344">
        <f t="shared" si="10"/>
        <v>5.03</v>
      </c>
      <c r="P344">
        <f>VLOOKUP(B344,'aggregate-week6v1.csv'!B:O,14,FALSE)</f>
        <v>3.88</v>
      </c>
      <c r="Q344" s="1">
        <f t="shared" si="11"/>
        <v>0.29639175257731964</v>
      </c>
    </row>
    <row r="345" spans="1:17">
      <c r="A345">
        <v>343</v>
      </c>
      <c r="B345" t="s">
        <v>400</v>
      </c>
      <c r="C345" t="s">
        <v>14</v>
      </c>
      <c r="D345">
        <v>3000</v>
      </c>
      <c r="E345" t="s">
        <v>84</v>
      </c>
      <c r="F345">
        <v>2.2250000000000001</v>
      </c>
      <c r="G345" t="s">
        <v>85</v>
      </c>
      <c r="H345">
        <v>2</v>
      </c>
      <c r="I345">
        <v>3</v>
      </c>
      <c r="J345">
        <v>4.38</v>
      </c>
      <c r="K345">
        <v>2.5</v>
      </c>
      <c r="L345">
        <v>3.34</v>
      </c>
      <c r="M345">
        <v>0.62</v>
      </c>
      <c r="N345">
        <v>3.468</v>
      </c>
      <c r="O345">
        <f t="shared" si="10"/>
        <v>2.7582857142857145</v>
      </c>
      <c r="P345">
        <f>VLOOKUP(B345,'aggregate-week6v1.csv'!B:O,14,FALSE)</f>
        <v>2.7582857142857145</v>
      </c>
      <c r="Q345" s="1">
        <f t="shared" si="11"/>
        <v>0</v>
      </c>
    </row>
    <row r="346" spans="1:17">
      <c r="A346">
        <v>344</v>
      </c>
      <c r="B346" t="s">
        <v>401</v>
      </c>
      <c r="C346" t="s">
        <v>18</v>
      </c>
      <c r="D346">
        <v>3000</v>
      </c>
      <c r="E346" t="s">
        <v>33</v>
      </c>
      <c r="F346">
        <v>0.56699999999999995</v>
      </c>
      <c r="G346" t="s">
        <v>34</v>
      </c>
      <c r="M346">
        <v>0.03</v>
      </c>
      <c r="O346">
        <f t="shared" si="10"/>
        <v>0.03</v>
      </c>
      <c r="P346">
        <f>VLOOKUP(B346,'aggregate-week6v1.csv'!B:O,14,FALSE)</f>
        <v>0.03</v>
      </c>
      <c r="Q346" s="1">
        <f t="shared" si="11"/>
        <v>0</v>
      </c>
    </row>
    <row r="347" spans="1:17">
      <c r="A347">
        <v>345</v>
      </c>
      <c r="B347" t="s">
        <v>402</v>
      </c>
      <c r="C347" t="s">
        <v>14</v>
      </c>
      <c r="D347">
        <v>3000</v>
      </c>
      <c r="E347" t="s">
        <v>76</v>
      </c>
      <c r="F347">
        <v>2.8</v>
      </c>
      <c r="G347" t="s">
        <v>141</v>
      </c>
      <c r="I347">
        <v>2.7</v>
      </c>
      <c r="J347">
        <v>2.94</v>
      </c>
      <c r="K347">
        <v>2.4</v>
      </c>
      <c r="L347">
        <v>2.1</v>
      </c>
      <c r="M347">
        <v>2.17</v>
      </c>
      <c r="O347">
        <f t="shared" si="10"/>
        <v>2.4620000000000002</v>
      </c>
      <c r="P347">
        <f>VLOOKUP(B347,'aggregate-week6v1.csv'!B:O,14,FALSE)</f>
        <v>2.4620000000000002</v>
      </c>
      <c r="Q347" s="1">
        <f t="shared" si="11"/>
        <v>0</v>
      </c>
    </row>
    <row r="348" spans="1:17">
      <c r="A348">
        <v>346</v>
      </c>
      <c r="B348" t="s">
        <v>403</v>
      </c>
      <c r="C348" t="s">
        <v>18</v>
      </c>
      <c r="D348">
        <v>3000</v>
      </c>
      <c r="E348" t="s">
        <v>33</v>
      </c>
      <c r="F348">
        <v>0</v>
      </c>
      <c r="G348" t="s">
        <v>34</v>
      </c>
      <c r="O348">
        <f t="shared" si="10"/>
        <v>0</v>
      </c>
      <c r="P348">
        <f>VLOOKUP(B348,'aggregate-week6v1.csv'!B:O,14,FALSE)</f>
        <v>0</v>
      </c>
      <c r="Q348" s="1">
        <f t="shared" si="11"/>
        <v>0</v>
      </c>
    </row>
    <row r="349" spans="1:17">
      <c r="A349">
        <v>347</v>
      </c>
      <c r="B349" t="s">
        <v>404</v>
      </c>
      <c r="C349" t="s">
        <v>14</v>
      </c>
      <c r="D349">
        <v>3000</v>
      </c>
      <c r="E349" t="s">
        <v>56</v>
      </c>
      <c r="F349">
        <v>5.15</v>
      </c>
      <c r="G349" t="s">
        <v>57</v>
      </c>
      <c r="H349">
        <v>4</v>
      </c>
      <c r="I349">
        <v>3.4</v>
      </c>
      <c r="J349">
        <v>4.12</v>
      </c>
      <c r="K349">
        <v>2.7</v>
      </c>
      <c r="L349">
        <v>7.57</v>
      </c>
      <c r="M349">
        <v>2.66</v>
      </c>
      <c r="N349">
        <v>4.0629999999999997</v>
      </c>
      <c r="O349">
        <f t="shared" si="10"/>
        <v>4.0732857142857144</v>
      </c>
      <c r="P349">
        <f>VLOOKUP(B349,'aggregate-week6v1.csv'!B:O,14,FALSE)</f>
        <v>4.0732857142857144</v>
      </c>
      <c r="Q349" s="1">
        <f t="shared" si="11"/>
        <v>0</v>
      </c>
    </row>
    <row r="350" spans="1:17">
      <c r="A350">
        <v>348</v>
      </c>
      <c r="B350" t="s">
        <v>405</v>
      </c>
      <c r="C350" t="s">
        <v>18</v>
      </c>
      <c r="D350">
        <v>3000</v>
      </c>
      <c r="E350" t="s">
        <v>84</v>
      </c>
      <c r="F350">
        <v>0</v>
      </c>
      <c r="G350" t="s">
        <v>85</v>
      </c>
      <c r="O350">
        <f t="shared" si="10"/>
        <v>0</v>
      </c>
      <c r="P350">
        <f>VLOOKUP(B350,'aggregate-week6v1.csv'!B:O,14,FALSE)</f>
        <v>0</v>
      </c>
      <c r="Q350" s="1">
        <f t="shared" si="11"/>
        <v>0</v>
      </c>
    </row>
    <row r="351" spans="1:17">
      <c r="A351">
        <v>349</v>
      </c>
      <c r="B351" t="s">
        <v>406</v>
      </c>
      <c r="C351" t="s">
        <v>18</v>
      </c>
      <c r="D351">
        <v>3000</v>
      </c>
      <c r="E351" t="s">
        <v>24</v>
      </c>
      <c r="F351">
        <v>2.44</v>
      </c>
      <c r="G351" t="s">
        <v>47</v>
      </c>
      <c r="H351">
        <v>2.5</v>
      </c>
      <c r="I351">
        <v>2.2000000000000002</v>
      </c>
      <c r="J351">
        <v>3.5</v>
      </c>
      <c r="K351">
        <v>2.9</v>
      </c>
      <c r="L351">
        <v>2.78</v>
      </c>
      <c r="M351">
        <v>1.82</v>
      </c>
      <c r="N351">
        <v>4.8739999999999997</v>
      </c>
      <c r="O351">
        <f t="shared" si="10"/>
        <v>2.9391428571428571</v>
      </c>
      <c r="P351">
        <f>VLOOKUP(B351,'aggregate-week6v1.csv'!B:O,14,FALSE)</f>
        <v>2.9391428571428571</v>
      </c>
      <c r="Q351" s="1">
        <f t="shared" si="11"/>
        <v>0</v>
      </c>
    </row>
    <row r="352" spans="1:17">
      <c r="A352">
        <v>350</v>
      </c>
      <c r="B352" t="s">
        <v>407</v>
      </c>
      <c r="C352" t="s">
        <v>14</v>
      </c>
      <c r="D352">
        <v>3000</v>
      </c>
      <c r="E352" t="s">
        <v>30</v>
      </c>
      <c r="F352">
        <v>4.04</v>
      </c>
      <c r="G352" t="s">
        <v>31</v>
      </c>
      <c r="H352">
        <v>4</v>
      </c>
      <c r="I352">
        <v>7.7</v>
      </c>
      <c r="J352">
        <v>4.51</v>
      </c>
      <c r="K352">
        <v>9.1</v>
      </c>
      <c r="L352">
        <v>5.99</v>
      </c>
      <c r="M352">
        <v>7.28</v>
      </c>
      <c r="N352">
        <v>6.1020000000000003</v>
      </c>
      <c r="O352">
        <f t="shared" si="10"/>
        <v>6.3831428571428575</v>
      </c>
      <c r="P352">
        <f>VLOOKUP(B352,'aggregate-week6v1.csv'!B:O,14,FALSE)</f>
        <v>6.3831428571428575</v>
      </c>
      <c r="Q352" s="1">
        <f t="shared" si="11"/>
        <v>0</v>
      </c>
    </row>
    <row r="353" spans="1:17">
      <c r="A353">
        <v>351</v>
      </c>
      <c r="B353" t="s">
        <v>408</v>
      </c>
      <c r="C353" t="s">
        <v>14</v>
      </c>
      <c r="D353">
        <v>3000</v>
      </c>
      <c r="E353" t="s">
        <v>27</v>
      </c>
      <c r="F353">
        <v>0</v>
      </c>
      <c r="G353" t="s">
        <v>28</v>
      </c>
      <c r="I353">
        <v>1.6</v>
      </c>
      <c r="K353">
        <v>1.8</v>
      </c>
      <c r="O353">
        <f t="shared" si="10"/>
        <v>1.7000000000000002</v>
      </c>
      <c r="P353">
        <f>VLOOKUP(B353,'aggregate-week6v1.csv'!B:O,14,FALSE)</f>
        <v>1.7000000000000002</v>
      </c>
      <c r="Q353" s="1">
        <f t="shared" si="11"/>
        <v>0</v>
      </c>
    </row>
    <row r="354" spans="1:17">
      <c r="A354">
        <v>352</v>
      </c>
      <c r="B354" t="s">
        <v>409</v>
      </c>
      <c r="C354" t="s">
        <v>14</v>
      </c>
      <c r="D354">
        <v>3000</v>
      </c>
      <c r="E354" t="s">
        <v>36</v>
      </c>
      <c r="F354">
        <v>1.4670000000000001</v>
      </c>
      <c r="G354" t="s">
        <v>37</v>
      </c>
      <c r="O354">
        <f t="shared" si="10"/>
        <v>0</v>
      </c>
      <c r="P354">
        <f>VLOOKUP(B354,'aggregate-week6v1.csv'!B:O,14,FALSE)</f>
        <v>0</v>
      </c>
      <c r="Q354" s="1">
        <f t="shared" si="11"/>
        <v>0</v>
      </c>
    </row>
    <row r="355" spans="1:17">
      <c r="A355">
        <v>353</v>
      </c>
      <c r="B355" t="s">
        <v>410</v>
      </c>
      <c r="C355" t="s">
        <v>14</v>
      </c>
      <c r="D355">
        <v>3000</v>
      </c>
      <c r="E355" t="s">
        <v>19</v>
      </c>
      <c r="F355">
        <v>0</v>
      </c>
      <c r="G355" t="s">
        <v>61</v>
      </c>
      <c r="O355">
        <f t="shared" si="10"/>
        <v>0</v>
      </c>
      <c r="P355">
        <f>VLOOKUP(B355,'aggregate-week6v1.csv'!B:O,14,FALSE)</f>
        <v>0</v>
      </c>
      <c r="Q355" s="1">
        <f t="shared" si="11"/>
        <v>0</v>
      </c>
    </row>
    <row r="356" spans="1:17">
      <c r="A356">
        <v>354</v>
      </c>
      <c r="B356" t="s">
        <v>411</v>
      </c>
      <c r="C356" t="s">
        <v>42</v>
      </c>
      <c r="D356">
        <v>3000</v>
      </c>
      <c r="E356" t="s">
        <v>56</v>
      </c>
      <c r="F356">
        <v>0</v>
      </c>
      <c r="G356" t="s">
        <v>57</v>
      </c>
      <c r="O356">
        <f t="shared" si="10"/>
        <v>0</v>
      </c>
      <c r="P356">
        <f>VLOOKUP(B356,'aggregate-week6v1.csv'!B:O,14,FALSE)</f>
        <v>0</v>
      </c>
      <c r="Q356" s="1">
        <f t="shared" si="11"/>
        <v>0</v>
      </c>
    </row>
    <row r="357" spans="1:17">
      <c r="A357">
        <v>355</v>
      </c>
      <c r="B357" t="s">
        <v>412</v>
      </c>
      <c r="C357" t="s">
        <v>18</v>
      </c>
      <c r="D357">
        <v>3000</v>
      </c>
      <c r="E357" t="s">
        <v>24</v>
      </c>
      <c r="F357">
        <v>1</v>
      </c>
      <c r="G357" t="s">
        <v>47</v>
      </c>
      <c r="O357">
        <f t="shared" si="10"/>
        <v>0</v>
      </c>
      <c r="P357">
        <f>VLOOKUP(B357,'aggregate-week6v1.csv'!B:O,14,FALSE)</f>
        <v>0</v>
      </c>
      <c r="Q357" s="1">
        <f t="shared" si="11"/>
        <v>0</v>
      </c>
    </row>
    <row r="358" spans="1:17">
      <c r="A358">
        <v>356</v>
      </c>
      <c r="B358" t="s">
        <v>413</v>
      </c>
      <c r="C358" t="s">
        <v>14</v>
      </c>
      <c r="D358">
        <v>3000</v>
      </c>
      <c r="E358" t="s">
        <v>30</v>
      </c>
      <c r="F358">
        <v>0.97499999999999998</v>
      </c>
      <c r="G358" t="s">
        <v>39</v>
      </c>
      <c r="H358">
        <v>2.5</v>
      </c>
      <c r="I358">
        <v>5.9</v>
      </c>
      <c r="J358">
        <v>2.97</v>
      </c>
      <c r="K358">
        <v>5.5</v>
      </c>
      <c r="L358">
        <v>1.22</v>
      </c>
      <c r="M358">
        <v>0.05</v>
      </c>
      <c r="O358">
        <f t="shared" si="10"/>
        <v>3.0233333333333334</v>
      </c>
      <c r="P358">
        <f>VLOOKUP(B358,'aggregate-week6v1.csv'!B:O,14,FALSE)</f>
        <v>3.0233333333333334</v>
      </c>
      <c r="Q358" s="1">
        <f t="shared" si="11"/>
        <v>0</v>
      </c>
    </row>
    <row r="359" spans="1:17">
      <c r="A359">
        <v>357</v>
      </c>
      <c r="B359" t="s">
        <v>414</v>
      </c>
      <c r="C359" t="s">
        <v>18</v>
      </c>
      <c r="D359">
        <v>3000</v>
      </c>
      <c r="E359" t="s">
        <v>84</v>
      </c>
      <c r="F359">
        <v>4.1500000000000004</v>
      </c>
      <c r="G359" t="s">
        <v>85</v>
      </c>
      <c r="I359">
        <v>2</v>
      </c>
      <c r="J359">
        <v>4.83</v>
      </c>
      <c r="K359">
        <v>2.5</v>
      </c>
      <c r="L359">
        <v>4.04</v>
      </c>
      <c r="M359">
        <v>5.32</v>
      </c>
      <c r="N359">
        <v>3.1480000000000001</v>
      </c>
      <c r="O359">
        <f t="shared" si="10"/>
        <v>3.6396666666666668</v>
      </c>
      <c r="P359">
        <f>VLOOKUP(B359,'aggregate-week6v1.csv'!B:O,14,FALSE)</f>
        <v>3.6396666666666668</v>
      </c>
      <c r="Q359" s="1">
        <f t="shared" si="11"/>
        <v>0</v>
      </c>
    </row>
    <row r="360" spans="1:17">
      <c r="A360">
        <v>358</v>
      </c>
      <c r="B360" t="s">
        <v>415</v>
      </c>
      <c r="C360" t="s">
        <v>18</v>
      </c>
      <c r="D360">
        <v>3000</v>
      </c>
      <c r="E360" t="s">
        <v>76</v>
      </c>
      <c r="F360">
        <v>2.95</v>
      </c>
      <c r="G360" t="s">
        <v>141</v>
      </c>
      <c r="J360">
        <v>4.96</v>
      </c>
      <c r="L360">
        <v>6.28</v>
      </c>
      <c r="M360">
        <v>0.01</v>
      </c>
      <c r="N360">
        <v>1.8480000000000001</v>
      </c>
      <c r="O360">
        <f t="shared" si="10"/>
        <v>3.2745000000000002</v>
      </c>
      <c r="P360">
        <f>VLOOKUP(B360,'aggregate-week6v1.csv'!B:O,14,FALSE)</f>
        <v>4.3626666666666667</v>
      </c>
      <c r="Q360" s="1">
        <f t="shared" si="11"/>
        <v>-0.24942695599022002</v>
      </c>
    </row>
    <row r="361" spans="1:17">
      <c r="A361">
        <v>359</v>
      </c>
      <c r="B361" t="s">
        <v>416</v>
      </c>
      <c r="C361" t="s">
        <v>14</v>
      </c>
      <c r="D361">
        <v>3000</v>
      </c>
      <c r="E361" t="s">
        <v>65</v>
      </c>
      <c r="F361">
        <v>1.7</v>
      </c>
      <c r="G361" t="s">
        <v>69</v>
      </c>
      <c r="H361">
        <v>4</v>
      </c>
      <c r="I361">
        <v>5</v>
      </c>
      <c r="J361">
        <v>5.7</v>
      </c>
      <c r="K361">
        <v>4.5</v>
      </c>
      <c r="L361">
        <v>3.81</v>
      </c>
      <c r="M361">
        <v>6.73</v>
      </c>
      <c r="N361">
        <v>3.0790000000000002</v>
      </c>
      <c r="O361">
        <f t="shared" si="10"/>
        <v>4.6884285714285712</v>
      </c>
      <c r="P361">
        <f>VLOOKUP(B361,'aggregate-week6v1.csv'!B:O,14,FALSE)</f>
        <v>4.6841428571428576</v>
      </c>
      <c r="Q361" s="1">
        <f t="shared" si="11"/>
        <v>9.1494098630628962E-4</v>
      </c>
    </row>
    <row r="362" spans="1:17">
      <c r="A362">
        <v>360</v>
      </c>
      <c r="B362" t="s">
        <v>417</v>
      </c>
      <c r="C362" t="s">
        <v>18</v>
      </c>
      <c r="D362">
        <v>3000</v>
      </c>
      <c r="E362" t="s">
        <v>65</v>
      </c>
      <c r="F362">
        <v>1.0329999999999999</v>
      </c>
      <c r="G362" t="s">
        <v>69</v>
      </c>
      <c r="I362">
        <v>1.9</v>
      </c>
      <c r="K362">
        <v>2.5</v>
      </c>
      <c r="M362">
        <v>2.34</v>
      </c>
      <c r="N362">
        <v>3.7793999999999999</v>
      </c>
      <c r="O362">
        <f t="shared" si="10"/>
        <v>2.6298500000000002</v>
      </c>
      <c r="P362">
        <f>VLOOKUP(B362,'aggregate-week6v1.csv'!B:O,14,FALSE)</f>
        <v>2.6298500000000002</v>
      </c>
      <c r="Q362" s="1">
        <f t="shared" si="11"/>
        <v>0</v>
      </c>
    </row>
    <row r="363" spans="1:17">
      <c r="A363">
        <v>361</v>
      </c>
      <c r="B363" t="s">
        <v>418</v>
      </c>
      <c r="C363" t="s">
        <v>14</v>
      </c>
      <c r="D363">
        <v>3000</v>
      </c>
      <c r="E363" t="s">
        <v>36</v>
      </c>
      <c r="F363">
        <v>19.3</v>
      </c>
      <c r="G363" t="s">
        <v>37</v>
      </c>
      <c r="H363">
        <v>5</v>
      </c>
      <c r="I363">
        <v>7.8</v>
      </c>
      <c r="J363">
        <v>8.8699999999999992</v>
      </c>
      <c r="K363">
        <v>6.9</v>
      </c>
      <c r="L363">
        <v>3.52</v>
      </c>
      <c r="M363">
        <v>0.26</v>
      </c>
      <c r="N363">
        <v>4.3639999999999999</v>
      </c>
      <c r="O363">
        <f t="shared" si="10"/>
        <v>5.2448571428571427</v>
      </c>
      <c r="P363">
        <f>VLOOKUP(B363,'aggregate-week6v1.csv'!B:O,14,FALSE)</f>
        <v>5.2448571428571427</v>
      </c>
      <c r="Q363" s="1">
        <f t="shared" si="11"/>
        <v>0</v>
      </c>
    </row>
    <row r="364" spans="1:17">
      <c r="A364">
        <v>362</v>
      </c>
      <c r="B364" t="s">
        <v>419</v>
      </c>
      <c r="C364" t="s">
        <v>14</v>
      </c>
      <c r="D364">
        <v>3000</v>
      </c>
      <c r="E364" t="s">
        <v>30</v>
      </c>
      <c r="F364">
        <v>4.1500000000000004</v>
      </c>
      <c r="G364" t="s">
        <v>39</v>
      </c>
      <c r="L364">
        <v>1.21</v>
      </c>
      <c r="M364">
        <v>6.31</v>
      </c>
      <c r="O364">
        <f t="shared" si="10"/>
        <v>3.76</v>
      </c>
      <c r="P364">
        <f>VLOOKUP(B364,'aggregate-week6v1.csv'!B:O,14,FALSE)</f>
        <v>3.76</v>
      </c>
      <c r="Q364" s="1">
        <f t="shared" si="11"/>
        <v>0</v>
      </c>
    </row>
    <row r="365" spans="1:17">
      <c r="A365">
        <v>363</v>
      </c>
      <c r="B365" t="s">
        <v>420</v>
      </c>
      <c r="C365" t="s">
        <v>14</v>
      </c>
      <c r="D365">
        <v>3000</v>
      </c>
      <c r="E365" t="s">
        <v>44</v>
      </c>
      <c r="F365">
        <v>0</v>
      </c>
      <c r="G365" t="s">
        <v>45</v>
      </c>
      <c r="O365">
        <f t="shared" si="10"/>
        <v>0</v>
      </c>
      <c r="P365">
        <f>VLOOKUP(B365,'aggregate-week6v1.csv'!B:O,14,FALSE)</f>
        <v>0</v>
      </c>
      <c r="Q365" s="1">
        <f t="shared" si="11"/>
        <v>0</v>
      </c>
    </row>
    <row r="366" spans="1:17">
      <c r="A366">
        <v>364</v>
      </c>
      <c r="B366" t="s">
        <v>421</v>
      </c>
      <c r="C366" t="s">
        <v>14</v>
      </c>
      <c r="D366">
        <v>3000</v>
      </c>
      <c r="E366" t="s">
        <v>33</v>
      </c>
      <c r="F366">
        <v>0</v>
      </c>
      <c r="G366" t="s">
        <v>34</v>
      </c>
      <c r="I366">
        <v>5.4</v>
      </c>
      <c r="K366">
        <v>4.7</v>
      </c>
      <c r="M366">
        <v>2.4700000000000002</v>
      </c>
      <c r="O366">
        <f t="shared" si="10"/>
        <v>4.1900000000000004</v>
      </c>
      <c r="P366">
        <f>VLOOKUP(B366,'aggregate-week6v1.csv'!B:O,14,FALSE)</f>
        <v>4.1900000000000004</v>
      </c>
      <c r="Q366" s="1">
        <f t="shared" si="11"/>
        <v>0</v>
      </c>
    </row>
    <row r="367" spans="1:17">
      <c r="A367">
        <v>365</v>
      </c>
      <c r="B367" t="s">
        <v>422</v>
      </c>
      <c r="C367" t="s">
        <v>217</v>
      </c>
      <c r="D367">
        <v>2900</v>
      </c>
      <c r="E367" t="s">
        <v>84</v>
      </c>
      <c r="F367">
        <v>7.25</v>
      </c>
      <c r="G367" t="s">
        <v>95</v>
      </c>
      <c r="O367">
        <f t="shared" si="10"/>
        <v>0</v>
      </c>
      <c r="P367">
        <f>VLOOKUP(B367,'aggregate-week6v1.csv'!B:O,14,FALSE)</f>
        <v>0</v>
      </c>
      <c r="Q367" s="1">
        <f t="shared" si="11"/>
        <v>0</v>
      </c>
    </row>
    <row r="368" spans="1:17">
      <c r="A368">
        <v>366</v>
      </c>
      <c r="B368" t="s">
        <v>423</v>
      </c>
      <c r="C368" t="s">
        <v>217</v>
      </c>
      <c r="D368">
        <v>2900</v>
      </c>
      <c r="E368" t="s">
        <v>30</v>
      </c>
      <c r="F368">
        <v>8.75</v>
      </c>
      <c r="G368" t="s">
        <v>39</v>
      </c>
      <c r="O368">
        <f t="shared" si="10"/>
        <v>0</v>
      </c>
      <c r="P368">
        <f>VLOOKUP(B368,'aggregate-week6v1.csv'!B:O,14,FALSE)</f>
        <v>0</v>
      </c>
      <c r="Q368" s="1">
        <f t="shared" si="11"/>
        <v>0</v>
      </c>
    </row>
    <row r="369" spans="1:17">
      <c r="A369">
        <v>367</v>
      </c>
      <c r="B369" t="s">
        <v>424</v>
      </c>
      <c r="C369" t="s">
        <v>217</v>
      </c>
      <c r="D369">
        <v>2900</v>
      </c>
      <c r="E369" t="s">
        <v>15</v>
      </c>
      <c r="F369">
        <v>7.4</v>
      </c>
      <c r="G369" t="s">
        <v>16</v>
      </c>
      <c r="O369">
        <f t="shared" si="10"/>
        <v>0</v>
      </c>
      <c r="P369">
        <f>VLOOKUP(B369,'aggregate-week6v1.csv'!B:O,14,FALSE)</f>
        <v>0</v>
      </c>
      <c r="Q369" s="1">
        <f t="shared" si="11"/>
        <v>0</v>
      </c>
    </row>
    <row r="370" spans="1:17">
      <c r="A370">
        <v>368</v>
      </c>
      <c r="B370" t="s">
        <v>425</v>
      </c>
      <c r="C370" t="s">
        <v>217</v>
      </c>
      <c r="D370">
        <v>2900</v>
      </c>
      <c r="E370" t="s">
        <v>15</v>
      </c>
      <c r="F370">
        <v>9.1999999999999993</v>
      </c>
      <c r="G370" t="s">
        <v>82</v>
      </c>
      <c r="O370">
        <f t="shared" si="10"/>
        <v>0</v>
      </c>
      <c r="P370">
        <f>VLOOKUP(B370,'aggregate-week6v1.csv'!B:O,14,FALSE)</f>
        <v>0</v>
      </c>
      <c r="Q370" s="1">
        <f t="shared" si="11"/>
        <v>0</v>
      </c>
    </row>
    <row r="371" spans="1:17">
      <c r="A371">
        <v>369</v>
      </c>
      <c r="B371" t="s">
        <v>426</v>
      </c>
      <c r="C371" t="s">
        <v>42</v>
      </c>
      <c r="D371">
        <v>2900</v>
      </c>
      <c r="E371" t="s">
        <v>24</v>
      </c>
      <c r="F371">
        <v>4.5999999999999996</v>
      </c>
      <c r="G371" t="s">
        <v>47</v>
      </c>
      <c r="H371">
        <v>14</v>
      </c>
      <c r="I371">
        <v>5.2</v>
      </c>
      <c r="J371">
        <v>7.17</v>
      </c>
      <c r="K371">
        <v>4.5999999999999996</v>
      </c>
      <c r="L371">
        <v>6.81</v>
      </c>
      <c r="M371">
        <v>6.48</v>
      </c>
      <c r="N371">
        <v>5.8940000000000001</v>
      </c>
      <c r="O371">
        <f t="shared" si="10"/>
        <v>7.1648571428571435</v>
      </c>
      <c r="P371">
        <f>VLOOKUP(B371,'aggregate-week6v1.csv'!B:O,14,FALSE)</f>
        <v>7.1648571428571435</v>
      </c>
      <c r="Q371" s="1">
        <f t="shared" si="11"/>
        <v>0</v>
      </c>
    </row>
    <row r="372" spans="1:17">
      <c r="A372">
        <v>370</v>
      </c>
      <c r="B372" t="s">
        <v>427</v>
      </c>
      <c r="C372" t="s">
        <v>42</v>
      </c>
      <c r="D372">
        <v>2900</v>
      </c>
      <c r="E372" t="s">
        <v>15</v>
      </c>
      <c r="F372">
        <v>6.28</v>
      </c>
      <c r="G372" t="s">
        <v>82</v>
      </c>
      <c r="H372">
        <v>7</v>
      </c>
      <c r="I372">
        <v>10.8</v>
      </c>
      <c r="J372">
        <v>6.06</v>
      </c>
      <c r="K372">
        <v>10.4</v>
      </c>
      <c r="L372">
        <v>9.4700000000000006</v>
      </c>
      <c r="M372">
        <v>10.42</v>
      </c>
      <c r="N372">
        <v>8.4309999999999992</v>
      </c>
      <c r="O372">
        <f t="shared" si="10"/>
        <v>8.9401428571428561</v>
      </c>
      <c r="P372">
        <f>VLOOKUP(B372,'aggregate-week6v1.csv'!B:O,14,FALSE)</f>
        <v>8.9387142857142852</v>
      </c>
      <c r="Q372" s="1">
        <f t="shared" si="11"/>
        <v>1.5981844624501917E-4</v>
      </c>
    </row>
    <row r="373" spans="1:17">
      <c r="A373">
        <v>371</v>
      </c>
      <c r="B373" t="s">
        <v>428</v>
      </c>
      <c r="C373" t="s">
        <v>217</v>
      </c>
      <c r="D373">
        <v>2800</v>
      </c>
      <c r="E373" t="s">
        <v>30</v>
      </c>
      <c r="F373">
        <v>5</v>
      </c>
      <c r="G373" t="s">
        <v>31</v>
      </c>
      <c r="O373">
        <f t="shared" si="10"/>
        <v>0</v>
      </c>
      <c r="P373">
        <f>VLOOKUP(B373,'aggregate-week6v1.csv'!B:O,14,FALSE)</f>
        <v>0</v>
      </c>
      <c r="Q373" s="1">
        <f t="shared" si="11"/>
        <v>0</v>
      </c>
    </row>
    <row r="374" spans="1:17">
      <c r="A374">
        <v>372</v>
      </c>
      <c r="B374" t="s">
        <v>429</v>
      </c>
      <c r="C374" t="s">
        <v>217</v>
      </c>
      <c r="D374">
        <v>2800</v>
      </c>
      <c r="E374" t="s">
        <v>84</v>
      </c>
      <c r="F374">
        <v>3.25</v>
      </c>
      <c r="G374" t="s">
        <v>85</v>
      </c>
      <c r="O374">
        <f t="shared" si="10"/>
        <v>0</v>
      </c>
      <c r="P374">
        <f>VLOOKUP(B374,'aggregate-week6v1.csv'!B:O,14,FALSE)</f>
        <v>0</v>
      </c>
      <c r="Q374" s="1">
        <f t="shared" si="11"/>
        <v>0</v>
      </c>
    </row>
    <row r="375" spans="1:17">
      <c r="A375">
        <v>373</v>
      </c>
      <c r="B375" t="s">
        <v>430</v>
      </c>
      <c r="C375" t="s">
        <v>42</v>
      </c>
      <c r="D375">
        <v>2800</v>
      </c>
      <c r="E375" t="s">
        <v>15</v>
      </c>
      <c r="F375">
        <v>9.68</v>
      </c>
      <c r="G375" t="s">
        <v>16</v>
      </c>
      <c r="H375">
        <v>14</v>
      </c>
      <c r="I375">
        <v>17.600000000000001</v>
      </c>
      <c r="J375">
        <v>7.96</v>
      </c>
      <c r="K375">
        <v>16.8</v>
      </c>
      <c r="L375">
        <v>10.19</v>
      </c>
      <c r="M375">
        <v>8.75</v>
      </c>
      <c r="N375">
        <v>9.2249999999999996</v>
      </c>
      <c r="O375">
        <f t="shared" si="10"/>
        <v>12.074999999999999</v>
      </c>
      <c r="P375">
        <f>VLOOKUP(B375,'aggregate-week6v1.csv'!B:O,14,FALSE)</f>
        <v>12.073571428571428</v>
      </c>
      <c r="Q375" s="1">
        <f t="shared" si="11"/>
        <v>1.1832219132701383E-4</v>
      </c>
    </row>
    <row r="376" spans="1:17">
      <c r="A376">
        <v>374</v>
      </c>
      <c r="B376" t="s">
        <v>431</v>
      </c>
      <c r="C376" t="s">
        <v>42</v>
      </c>
      <c r="D376">
        <v>2800</v>
      </c>
      <c r="E376" t="s">
        <v>76</v>
      </c>
      <c r="F376">
        <v>3.28</v>
      </c>
      <c r="G376" t="s">
        <v>77</v>
      </c>
      <c r="H376">
        <v>2</v>
      </c>
      <c r="I376">
        <v>6.4</v>
      </c>
      <c r="J376">
        <v>3.42</v>
      </c>
      <c r="K376">
        <v>6.2</v>
      </c>
      <c r="L376">
        <v>3.18</v>
      </c>
      <c r="M376">
        <v>2.4900000000000002</v>
      </c>
      <c r="N376">
        <v>3.3</v>
      </c>
      <c r="O376">
        <f t="shared" si="10"/>
        <v>3.8557142857142854</v>
      </c>
      <c r="P376">
        <f>VLOOKUP(B376,'aggregate-week6v1.csv'!B:O,14,FALSE)</f>
        <v>3.8557142857142854</v>
      </c>
      <c r="Q376" s="1">
        <f t="shared" si="11"/>
        <v>0</v>
      </c>
    </row>
    <row r="377" spans="1:17">
      <c r="A377">
        <v>375</v>
      </c>
      <c r="B377" t="s">
        <v>432</v>
      </c>
      <c r="C377" t="s">
        <v>217</v>
      </c>
      <c r="D377">
        <v>2700</v>
      </c>
      <c r="E377" t="s">
        <v>19</v>
      </c>
      <c r="F377">
        <v>8.4</v>
      </c>
      <c r="G377" t="s">
        <v>20</v>
      </c>
      <c r="O377">
        <f t="shared" si="10"/>
        <v>0</v>
      </c>
      <c r="P377">
        <f>VLOOKUP(B377,'aggregate-week6v1.csv'!B:O,14,FALSE)</f>
        <v>0</v>
      </c>
      <c r="Q377" s="1">
        <f t="shared" si="11"/>
        <v>0</v>
      </c>
    </row>
    <row r="378" spans="1:17">
      <c r="A378">
        <v>376</v>
      </c>
      <c r="B378" t="s">
        <v>433</v>
      </c>
      <c r="C378" t="s">
        <v>217</v>
      </c>
      <c r="D378">
        <v>2700</v>
      </c>
      <c r="E378" t="s">
        <v>36</v>
      </c>
      <c r="F378">
        <v>3.4</v>
      </c>
      <c r="G378" t="s">
        <v>91</v>
      </c>
      <c r="O378">
        <f t="shared" si="10"/>
        <v>0</v>
      </c>
      <c r="P378">
        <f>VLOOKUP(B378,'aggregate-week6v1.csv'!B:O,14,FALSE)</f>
        <v>0</v>
      </c>
      <c r="Q378" s="1">
        <f t="shared" si="11"/>
        <v>0</v>
      </c>
    </row>
    <row r="379" spans="1:17">
      <c r="A379">
        <v>377</v>
      </c>
      <c r="B379" t="s">
        <v>434</v>
      </c>
      <c r="C379" t="s">
        <v>42</v>
      </c>
      <c r="D379">
        <v>2700</v>
      </c>
      <c r="E379" t="s">
        <v>27</v>
      </c>
      <c r="F379">
        <v>6.02</v>
      </c>
      <c r="G379" t="s">
        <v>28</v>
      </c>
      <c r="H379">
        <v>4.5</v>
      </c>
      <c r="I379">
        <v>12</v>
      </c>
      <c r="J379">
        <v>5.61</v>
      </c>
      <c r="K379">
        <v>12</v>
      </c>
      <c r="L379">
        <v>7.72</v>
      </c>
      <c r="M379">
        <v>9.49</v>
      </c>
      <c r="N379">
        <v>8.0820000000000007</v>
      </c>
      <c r="O379">
        <f t="shared" si="10"/>
        <v>8.4860000000000007</v>
      </c>
      <c r="P379">
        <f>VLOOKUP(B379,'aggregate-week6v1.csv'!B:O,14,FALSE)</f>
        <v>8.4860000000000007</v>
      </c>
      <c r="Q379" s="1">
        <f t="shared" si="11"/>
        <v>0</v>
      </c>
    </row>
    <row r="380" spans="1:17">
      <c r="A380">
        <v>378</v>
      </c>
      <c r="B380" t="s">
        <v>435</v>
      </c>
      <c r="C380" t="s">
        <v>42</v>
      </c>
      <c r="D380">
        <v>2700</v>
      </c>
      <c r="E380" t="s">
        <v>36</v>
      </c>
      <c r="F380">
        <v>1.8</v>
      </c>
      <c r="G380" t="s">
        <v>91</v>
      </c>
      <c r="H380">
        <v>2</v>
      </c>
      <c r="I380">
        <v>6.4</v>
      </c>
      <c r="J380">
        <v>4.24</v>
      </c>
      <c r="K380">
        <v>6.2</v>
      </c>
      <c r="L380">
        <v>3.18</v>
      </c>
      <c r="M380">
        <v>4.46</v>
      </c>
      <c r="N380">
        <v>3.3220000000000001</v>
      </c>
      <c r="O380">
        <f t="shared" si="10"/>
        <v>4.2574285714285711</v>
      </c>
      <c r="P380">
        <f>VLOOKUP(B380,'aggregate-week6v1.csv'!B:O,14,FALSE)</f>
        <v>4.2574285714285711</v>
      </c>
      <c r="Q380" s="1">
        <f t="shared" si="11"/>
        <v>0</v>
      </c>
    </row>
    <row r="381" spans="1:17">
      <c r="A381">
        <v>379</v>
      </c>
      <c r="B381" t="s">
        <v>436</v>
      </c>
      <c r="C381" t="s">
        <v>42</v>
      </c>
      <c r="D381">
        <v>2700</v>
      </c>
      <c r="E381" t="s">
        <v>76</v>
      </c>
      <c r="F381">
        <v>12.367000000000001</v>
      </c>
      <c r="G381" t="s">
        <v>77</v>
      </c>
      <c r="H381">
        <v>5</v>
      </c>
      <c r="I381">
        <v>2.8</v>
      </c>
      <c r="J381">
        <v>11.54</v>
      </c>
      <c r="K381">
        <v>2.4</v>
      </c>
      <c r="L381">
        <v>8.64</v>
      </c>
      <c r="M381">
        <v>7.12</v>
      </c>
      <c r="N381">
        <v>6.7389999999999999</v>
      </c>
      <c r="O381">
        <f t="shared" si="10"/>
        <v>6.3198571428571428</v>
      </c>
      <c r="P381">
        <f>VLOOKUP(B381,'aggregate-week6v1.csv'!B:O,14,FALSE)</f>
        <v>6.3198571428571428</v>
      </c>
      <c r="Q381" s="1">
        <f t="shared" si="11"/>
        <v>0</v>
      </c>
    </row>
    <row r="382" spans="1:17">
      <c r="A382">
        <v>380</v>
      </c>
      <c r="B382" t="s">
        <v>437</v>
      </c>
      <c r="C382" t="s">
        <v>217</v>
      </c>
      <c r="D382">
        <v>2600</v>
      </c>
      <c r="E382" t="s">
        <v>33</v>
      </c>
      <c r="F382">
        <v>4.5999999999999996</v>
      </c>
      <c r="G382" t="s">
        <v>49</v>
      </c>
      <c r="O382">
        <f t="shared" si="10"/>
        <v>0</v>
      </c>
      <c r="P382">
        <f>VLOOKUP(B382,'aggregate-week6v1.csv'!B:O,14,FALSE)</f>
        <v>0</v>
      </c>
      <c r="Q382" s="1">
        <f t="shared" si="11"/>
        <v>0</v>
      </c>
    </row>
    <row r="383" spans="1:17">
      <c r="A383">
        <v>381</v>
      </c>
      <c r="B383" t="s">
        <v>438</v>
      </c>
      <c r="C383" t="s">
        <v>217</v>
      </c>
      <c r="D383">
        <v>2500</v>
      </c>
      <c r="E383" t="s">
        <v>52</v>
      </c>
      <c r="F383">
        <v>8.1999999999999993</v>
      </c>
      <c r="G383" t="s">
        <v>53</v>
      </c>
      <c r="O383">
        <f t="shared" si="10"/>
        <v>0</v>
      </c>
      <c r="P383">
        <f>VLOOKUP(B383,'aggregate-week6v1.csv'!B:O,14,FALSE)</f>
        <v>0</v>
      </c>
      <c r="Q383" s="1">
        <f t="shared" si="11"/>
        <v>0</v>
      </c>
    </row>
    <row r="384" spans="1:17">
      <c r="A384">
        <v>382</v>
      </c>
      <c r="B384" t="s">
        <v>439</v>
      </c>
      <c r="C384" t="s">
        <v>217</v>
      </c>
      <c r="D384">
        <v>2500</v>
      </c>
      <c r="E384" t="s">
        <v>24</v>
      </c>
      <c r="F384">
        <v>5.4</v>
      </c>
      <c r="G384" t="s">
        <v>47</v>
      </c>
      <c r="O384">
        <f t="shared" si="10"/>
        <v>0</v>
      </c>
      <c r="P384">
        <f>VLOOKUP(B384,'aggregate-week6v1.csv'!B:O,14,FALSE)</f>
        <v>0</v>
      </c>
      <c r="Q384" s="1">
        <f t="shared" si="11"/>
        <v>0</v>
      </c>
    </row>
    <row r="385" spans="1:17">
      <c r="A385">
        <v>383</v>
      </c>
      <c r="B385" t="s">
        <v>440</v>
      </c>
      <c r="C385" t="s">
        <v>217</v>
      </c>
      <c r="D385">
        <v>2500</v>
      </c>
      <c r="E385" t="s">
        <v>56</v>
      </c>
      <c r="F385">
        <v>7.2</v>
      </c>
      <c r="G385" t="s">
        <v>97</v>
      </c>
      <c r="O385">
        <f t="shared" si="10"/>
        <v>0</v>
      </c>
      <c r="P385">
        <f>VLOOKUP(B385,'aggregate-week6v1.csv'!B:O,14,FALSE)</f>
        <v>0</v>
      </c>
      <c r="Q385" s="1">
        <f t="shared" si="11"/>
        <v>0</v>
      </c>
    </row>
    <row r="386" spans="1:17">
      <c r="A386">
        <v>384</v>
      </c>
      <c r="B386" t="s">
        <v>441</v>
      </c>
      <c r="C386" t="s">
        <v>42</v>
      </c>
      <c r="D386">
        <v>2500</v>
      </c>
      <c r="E386" t="s">
        <v>19</v>
      </c>
      <c r="F386">
        <v>0</v>
      </c>
      <c r="G386" t="s">
        <v>61</v>
      </c>
      <c r="O386">
        <f t="shared" si="10"/>
        <v>0</v>
      </c>
      <c r="P386">
        <f>VLOOKUP(B386,'aggregate-week6v1.csv'!B:O,14,FALSE)</f>
        <v>0</v>
      </c>
      <c r="Q386" s="1">
        <f t="shared" si="11"/>
        <v>0</v>
      </c>
    </row>
    <row r="387" spans="1:17">
      <c r="A387">
        <v>385</v>
      </c>
      <c r="B387" t="s">
        <v>442</v>
      </c>
      <c r="C387" t="s">
        <v>42</v>
      </c>
      <c r="D387">
        <v>2500</v>
      </c>
      <c r="E387" t="s">
        <v>84</v>
      </c>
      <c r="F387">
        <v>2.0750000000000002</v>
      </c>
      <c r="G387" t="s">
        <v>95</v>
      </c>
      <c r="L387">
        <v>1.66</v>
      </c>
      <c r="M387">
        <v>0.14000000000000001</v>
      </c>
      <c r="N387">
        <v>2.5510000000000002</v>
      </c>
      <c r="O387">
        <f t="shared" ref="O387:O450" si="12">IFERROR(AVERAGEIF(H387:N387,"&gt;0"),0)</f>
        <v>1.4503333333333333</v>
      </c>
      <c r="P387">
        <f>VLOOKUP(B387,'aggregate-week6v1.csv'!B:O,14,FALSE)</f>
        <v>1.4503333333333333</v>
      </c>
      <c r="Q387" s="1">
        <f t="shared" ref="Q387:Q450" si="13">IFERROR(O387/P387-1,0)</f>
        <v>0</v>
      </c>
    </row>
    <row r="388" spans="1:17">
      <c r="A388">
        <v>386</v>
      </c>
      <c r="B388" t="s">
        <v>443</v>
      </c>
      <c r="C388" t="s">
        <v>42</v>
      </c>
      <c r="D388">
        <v>2500</v>
      </c>
      <c r="E388" t="s">
        <v>24</v>
      </c>
      <c r="F388">
        <v>4.2249999999999996</v>
      </c>
      <c r="G388" t="s">
        <v>25</v>
      </c>
      <c r="H388">
        <v>2</v>
      </c>
      <c r="I388">
        <v>7.2</v>
      </c>
      <c r="J388">
        <v>4.45</v>
      </c>
      <c r="K388">
        <v>6.6</v>
      </c>
      <c r="L388">
        <v>5.29</v>
      </c>
      <c r="M388">
        <v>3.8</v>
      </c>
      <c r="N388">
        <v>4.109</v>
      </c>
      <c r="O388">
        <f t="shared" si="12"/>
        <v>4.778428571428571</v>
      </c>
      <c r="P388">
        <f>VLOOKUP(B388,'aggregate-week6v1.csv'!B:O,14,FALSE)</f>
        <v>4.7770000000000001</v>
      </c>
      <c r="Q388" s="1">
        <f t="shared" si="13"/>
        <v>2.9905200514357411E-4</v>
      </c>
    </row>
    <row r="389" spans="1:17">
      <c r="A389">
        <v>387</v>
      </c>
      <c r="B389" t="s">
        <v>444</v>
      </c>
      <c r="C389" t="s">
        <v>42</v>
      </c>
      <c r="D389">
        <v>2500</v>
      </c>
      <c r="E389" t="s">
        <v>19</v>
      </c>
      <c r="F389">
        <v>0</v>
      </c>
      <c r="G389" t="s">
        <v>20</v>
      </c>
      <c r="N389">
        <v>1.764</v>
      </c>
      <c r="O389">
        <f t="shared" si="12"/>
        <v>1.764</v>
      </c>
      <c r="P389">
        <f>VLOOKUP(B389,'aggregate-week6v1.csv'!B:O,14,FALSE)</f>
        <v>1.764</v>
      </c>
      <c r="Q389" s="1">
        <f t="shared" si="13"/>
        <v>0</v>
      </c>
    </row>
    <row r="390" spans="1:17">
      <c r="A390">
        <v>388</v>
      </c>
      <c r="B390" t="s">
        <v>445</v>
      </c>
      <c r="C390" t="s">
        <v>42</v>
      </c>
      <c r="D390">
        <v>2500</v>
      </c>
      <c r="E390" t="s">
        <v>44</v>
      </c>
      <c r="F390">
        <v>0</v>
      </c>
      <c r="G390" t="s">
        <v>45</v>
      </c>
      <c r="O390">
        <f t="shared" si="12"/>
        <v>0</v>
      </c>
      <c r="P390">
        <f>VLOOKUP(B390,'aggregate-week6v1.csv'!B:O,14,FALSE)</f>
        <v>0</v>
      </c>
      <c r="Q390" s="1">
        <f t="shared" si="13"/>
        <v>0</v>
      </c>
    </row>
    <row r="391" spans="1:17">
      <c r="A391">
        <v>389</v>
      </c>
      <c r="B391" t="s">
        <v>446</v>
      </c>
      <c r="C391" t="s">
        <v>42</v>
      </c>
      <c r="D391">
        <v>2500</v>
      </c>
      <c r="E391" t="s">
        <v>84</v>
      </c>
      <c r="F391">
        <v>6.45</v>
      </c>
      <c r="G391" t="s">
        <v>95</v>
      </c>
      <c r="I391">
        <v>4.4000000000000004</v>
      </c>
      <c r="J391">
        <v>4.05</v>
      </c>
      <c r="K391">
        <v>4.2</v>
      </c>
      <c r="L391">
        <v>2.59</v>
      </c>
      <c r="M391">
        <v>2.96</v>
      </c>
      <c r="N391">
        <v>4.226</v>
      </c>
      <c r="O391">
        <f t="shared" si="12"/>
        <v>3.7376666666666662</v>
      </c>
      <c r="P391">
        <f>VLOOKUP(B391,'aggregate-week6v1.csv'!B:O,14,FALSE)</f>
        <v>3.7376666666666662</v>
      </c>
      <c r="Q391" s="1">
        <f t="shared" si="13"/>
        <v>0</v>
      </c>
    </row>
    <row r="392" spans="1:17">
      <c r="A392">
        <v>390</v>
      </c>
      <c r="B392" t="s">
        <v>447</v>
      </c>
      <c r="C392" t="s">
        <v>42</v>
      </c>
      <c r="D392">
        <v>2500</v>
      </c>
      <c r="E392" t="s">
        <v>15</v>
      </c>
      <c r="F392">
        <v>4.5999999999999996</v>
      </c>
      <c r="G392" t="s">
        <v>82</v>
      </c>
      <c r="H392">
        <v>4</v>
      </c>
      <c r="I392">
        <v>5.2</v>
      </c>
      <c r="J392">
        <v>6.01</v>
      </c>
      <c r="K392">
        <v>5.6</v>
      </c>
      <c r="L392">
        <v>2.7</v>
      </c>
      <c r="M392">
        <v>5.58</v>
      </c>
      <c r="N392">
        <v>3.8359999999999999</v>
      </c>
      <c r="O392">
        <f t="shared" si="12"/>
        <v>4.7037142857142848</v>
      </c>
      <c r="P392">
        <f>VLOOKUP(B392,'aggregate-week6v1.csv'!B:O,14,FALSE)</f>
        <v>4.702285714285714</v>
      </c>
      <c r="Q392" s="1">
        <f t="shared" si="13"/>
        <v>3.0380362133897165E-4</v>
      </c>
    </row>
    <row r="393" spans="1:17">
      <c r="A393">
        <v>391</v>
      </c>
      <c r="B393" t="s">
        <v>448</v>
      </c>
      <c r="C393" t="s">
        <v>42</v>
      </c>
      <c r="D393">
        <v>2500</v>
      </c>
      <c r="E393" t="s">
        <v>52</v>
      </c>
      <c r="F393">
        <v>1.3</v>
      </c>
      <c r="G393" t="s">
        <v>59</v>
      </c>
      <c r="K393">
        <v>1.8</v>
      </c>
      <c r="L393">
        <v>1.94</v>
      </c>
      <c r="M393">
        <v>0.03</v>
      </c>
      <c r="O393">
        <f t="shared" si="12"/>
        <v>1.2566666666666666</v>
      </c>
      <c r="P393">
        <f>VLOOKUP(B393,'aggregate-week6v1.csv'!B:O,14,FALSE)</f>
        <v>1.2566666666666666</v>
      </c>
      <c r="Q393" s="1">
        <f t="shared" si="13"/>
        <v>0</v>
      </c>
    </row>
    <row r="394" spans="1:17">
      <c r="A394">
        <v>392</v>
      </c>
      <c r="B394" t="s">
        <v>449</v>
      </c>
      <c r="C394" t="s">
        <v>42</v>
      </c>
      <c r="D394">
        <v>2500</v>
      </c>
      <c r="E394" t="s">
        <v>52</v>
      </c>
      <c r="F394">
        <v>2.95</v>
      </c>
      <c r="G394" t="s">
        <v>53</v>
      </c>
      <c r="H394">
        <v>4</v>
      </c>
      <c r="J394">
        <v>4</v>
      </c>
      <c r="L394">
        <v>3.59</v>
      </c>
      <c r="M394">
        <v>0.88</v>
      </c>
      <c r="N394">
        <v>4.9779999999999998</v>
      </c>
      <c r="O394">
        <f t="shared" si="12"/>
        <v>3.4896000000000003</v>
      </c>
      <c r="P394">
        <f>VLOOKUP(B394,'aggregate-week6v1.csv'!B:O,14,FALSE)</f>
        <v>3.0895999999999999</v>
      </c>
      <c r="Q394" s="1">
        <f t="shared" si="13"/>
        <v>0.12946659761781465</v>
      </c>
    </row>
    <row r="395" spans="1:17">
      <c r="A395">
        <v>393</v>
      </c>
      <c r="B395" t="s">
        <v>450</v>
      </c>
      <c r="C395" t="s">
        <v>42</v>
      </c>
      <c r="D395">
        <v>2500</v>
      </c>
      <c r="E395" t="s">
        <v>56</v>
      </c>
      <c r="F395">
        <v>0</v>
      </c>
      <c r="G395" t="s">
        <v>57</v>
      </c>
      <c r="J395">
        <v>5.45</v>
      </c>
      <c r="M395">
        <v>0.01</v>
      </c>
      <c r="O395">
        <f t="shared" si="12"/>
        <v>2.73</v>
      </c>
      <c r="P395">
        <f>VLOOKUP(B395,'aggregate-week6v1.csv'!B:O,14,FALSE)</f>
        <v>2.7349999999999999</v>
      </c>
      <c r="Q395" s="1">
        <f t="shared" si="13"/>
        <v>-1.8281535648994041E-3</v>
      </c>
    </row>
    <row r="396" spans="1:17">
      <c r="A396">
        <v>394</v>
      </c>
      <c r="B396" t="s">
        <v>451</v>
      </c>
      <c r="C396" t="s">
        <v>42</v>
      </c>
      <c r="D396">
        <v>2500</v>
      </c>
      <c r="E396" t="s">
        <v>19</v>
      </c>
      <c r="F396">
        <v>6.74</v>
      </c>
      <c r="G396" t="s">
        <v>61</v>
      </c>
      <c r="H396">
        <v>5.5</v>
      </c>
      <c r="I396">
        <v>2</v>
      </c>
      <c r="J396">
        <v>7.13</v>
      </c>
      <c r="K396">
        <v>2</v>
      </c>
      <c r="L396">
        <v>4.78</v>
      </c>
      <c r="M396">
        <v>7.73</v>
      </c>
      <c r="N396">
        <v>5.1459999999999999</v>
      </c>
      <c r="O396">
        <f t="shared" si="12"/>
        <v>4.8980000000000006</v>
      </c>
      <c r="P396">
        <f>VLOOKUP(B396,'aggregate-week6v1.csv'!B:O,14,FALSE)</f>
        <v>4.8994285714285715</v>
      </c>
      <c r="Q396" s="1">
        <f t="shared" si="13"/>
        <v>-2.9157919290867529E-4</v>
      </c>
    </row>
    <row r="397" spans="1:17">
      <c r="A397">
        <v>395</v>
      </c>
      <c r="B397" t="s">
        <v>203</v>
      </c>
      <c r="C397" t="s">
        <v>42</v>
      </c>
      <c r="D397">
        <v>2500</v>
      </c>
      <c r="E397" t="s">
        <v>33</v>
      </c>
      <c r="F397">
        <v>0.04</v>
      </c>
      <c r="G397" t="s">
        <v>49</v>
      </c>
      <c r="H397">
        <v>11.5</v>
      </c>
      <c r="I397">
        <v>7.1</v>
      </c>
      <c r="J397">
        <v>8.2100000000000009</v>
      </c>
      <c r="K397">
        <v>7.3</v>
      </c>
      <c r="L397">
        <v>5.55</v>
      </c>
      <c r="M397">
        <v>4.9400000000000004</v>
      </c>
      <c r="N397">
        <v>6.8242000000000003</v>
      </c>
      <c r="O397">
        <f t="shared" si="12"/>
        <v>7.3463142857142847</v>
      </c>
      <c r="P397">
        <f>VLOOKUP(B397,'aggregate-week6v1.csv'!B:O,14,FALSE)</f>
        <v>7.3477428571428556</v>
      </c>
      <c r="Q397" s="1">
        <f t="shared" si="13"/>
        <v>-1.9442316590900788E-4</v>
      </c>
    </row>
    <row r="398" spans="1:17">
      <c r="A398">
        <v>396</v>
      </c>
      <c r="B398" t="s">
        <v>452</v>
      </c>
      <c r="C398" t="s">
        <v>42</v>
      </c>
      <c r="D398">
        <v>2500</v>
      </c>
      <c r="E398" t="s">
        <v>36</v>
      </c>
      <c r="F398">
        <v>4.08</v>
      </c>
      <c r="G398" t="s">
        <v>91</v>
      </c>
      <c r="I398">
        <v>4</v>
      </c>
      <c r="K398">
        <v>4</v>
      </c>
      <c r="M398">
        <v>0.57999999999999996</v>
      </c>
      <c r="O398">
        <f t="shared" si="12"/>
        <v>2.86</v>
      </c>
      <c r="P398">
        <f>VLOOKUP(B398,'aggregate-week6v1.csv'!B:O,14,FALSE)</f>
        <v>2.86</v>
      </c>
      <c r="Q398" s="1">
        <f t="shared" si="13"/>
        <v>0</v>
      </c>
    </row>
    <row r="399" spans="1:17">
      <c r="A399">
        <v>397</v>
      </c>
      <c r="B399" t="s">
        <v>453</v>
      </c>
      <c r="C399" t="s">
        <v>42</v>
      </c>
      <c r="D399">
        <v>2500</v>
      </c>
      <c r="E399" t="s">
        <v>65</v>
      </c>
      <c r="F399">
        <v>3.4750000000000001</v>
      </c>
      <c r="G399" t="s">
        <v>69</v>
      </c>
      <c r="H399">
        <v>4</v>
      </c>
      <c r="I399">
        <v>3.6</v>
      </c>
      <c r="J399">
        <v>3.92</v>
      </c>
      <c r="K399">
        <v>3.8</v>
      </c>
      <c r="L399">
        <v>3.04</v>
      </c>
      <c r="M399">
        <v>3.59</v>
      </c>
      <c r="N399">
        <v>2.8879999999999999</v>
      </c>
      <c r="O399">
        <f t="shared" si="12"/>
        <v>3.5482857142857145</v>
      </c>
      <c r="P399">
        <f>VLOOKUP(B399,'aggregate-week6v1.csv'!B:O,14,FALSE)</f>
        <v>3.5311428571428567</v>
      </c>
      <c r="Q399" s="1">
        <f t="shared" si="13"/>
        <v>4.8547617121128539E-3</v>
      </c>
    </row>
    <row r="400" spans="1:17">
      <c r="A400">
        <v>398</v>
      </c>
      <c r="B400" t="s">
        <v>454</v>
      </c>
      <c r="C400" t="s">
        <v>42</v>
      </c>
      <c r="D400">
        <v>2500</v>
      </c>
      <c r="E400" t="s">
        <v>84</v>
      </c>
      <c r="F400">
        <v>8.1999999999999993</v>
      </c>
      <c r="G400" t="s">
        <v>95</v>
      </c>
      <c r="O400">
        <f t="shared" si="12"/>
        <v>0</v>
      </c>
      <c r="P400">
        <f>VLOOKUP(B400,'aggregate-week6v1.csv'!B:O,14,FALSE)</f>
        <v>0</v>
      </c>
      <c r="Q400" s="1">
        <f t="shared" si="13"/>
        <v>0</v>
      </c>
    </row>
    <row r="401" spans="1:17">
      <c r="A401">
        <v>399</v>
      </c>
      <c r="B401" t="s">
        <v>455</v>
      </c>
      <c r="C401" t="s">
        <v>42</v>
      </c>
      <c r="D401">
        <v>2500</v>
      </c>
      <c r="E401" t="s">
        <v>36</v>
      </c>
      <c r="F401">
        <v>2.6</v>
      </c>
      <c r="G401" t="s">
        <v>37</v>
      </c>
      <c r="H401">
        <v>4</v>
      </c>
      <c r="I401">
        <v>5.6</v>
      </c>
      <c r="J401">
        <v>4.74</v>
      </c>
      <c r="K401">
        <v>5.8</v>
      </c>
      <c r="L401">
        <v>3.92</v>
      </c>
      <c r="M401">
        <v>3.99</v>
      </c>
      <c r="N401">
        <v>5.8419999999999996</v>
      </c>
      <c r="O401">
        <f t="shared" si="12"/>
        <v>4.8417142857142865</v>
      </c>
      <c r="P401">
        <f>VLOOKUP(B401,'aggregate-week6v1.csv'!B:O,14,FALSE)</f>
        <v>4.8274285714285714</v>
      </c>
      <c r="Q401" s="1">
        <f t="shared" si="13"/>
        <v>2.9592803030304982E-3</v>
      </c>
    </row>
    <row r="402" spans="1:17">
      <c r="A402">
        <v>400</v>
      </c>
      <c r="B402" t="s">
        <v>456</v>
      </c>
      <c r="C402" t="s">
        <v>42</v>
      </c>
      <c r="D402">
        <v>2500</v>
      </c>
      <c r="E402" t="s">
        <v>65</v>
      </c>
      <c r="F402">
        <v>0</v>
      </c>
      <c r="G402" t="s">
        <v>69</v>
      </c>
      <c r="O402">
        <f t="shared" si="12"/>
        <v>0</v>
      </c>
      <c r="P402">
        <f>VLOOKUP(B402,'aggregate-week6v1.csv'!B:O,14,FALSE)</f>
        <v>0</v>
      </c>
      <c r="Q402" s="1">
        <f t="shared" si="13"/>
        <v>0</v>
      </c>
    </row>
    <row r="403" spans="1:17">
      <c r="A403">
        <v>401</v>
      </c>
      <c r="B403" t="s">
        <v>457</v>
      </c>
      <c r="C403" t="s">
        <v>42</v>
      </c>
      <c r="D403">
        <v>2500</v>
      </c>
      <c r="E403" t="s">
        <v>56</v>
      </c>
      <c r="F403">
        <v>0</v>
      </c>
      <c r="G403" t="s">
        <v>97</v>
      </c>
      <c r="L403">
        <v>1.93</v>
      </c>
      <c r="M403">
        <v>0.18</v>
      </c>
      <c r="O403">
        <f t="shared" si="12"/>
        <v>1.0549999999999999</v>
      </c>
      <c r="P403">
        <f>VLOOKUP(B403,'aggregate-week6v1.csv'!B:O,14,FALSE)</f>
        <v>1.0549999999999999</v>
      </c>
      <c r="Q403" s="1">
        <f t="shared" si="13"/>
        <v>0</v>
      </c>
    </row>
    <row r="404" spans="1:17">
      <c r="A404">
        <v>402</v>
      </c>
      <c r="B404" t="s">
        <v>458</v>
      </c>
      <c r="C404" t="s">
        <v>42</v>
      </c>
      <c r="D404">
        <v>2500</v>
      </c>
      <c r="E404" t="s">
        <v>27</v>
      </c>
      <c r="F404">
        <v>0.8</v>
      </c>
      <c r="G404" t="s">
        <v>105</v>
      </c>
      <c r="J404">
        <v>3.97</v>
      </c>
      <c r="M404">
        <v>0.65</v>
      </c>
      <c r="O404">
        <f t="shared" si="12"/>
        <v>2.31</v>
      </c>
      <c r="P404">
        <f>VLOOKUP(B404,'aggregate-week6v1.csv'!B:O,14,FALSE)</f>
        <v>2.31</v>
      </c>
      <c r="Q404" s="1">
        <f t="shared" si="13"/>
        <v>0</v>
      </c>
    </row>
    <row r="405" spans="1:17">
      <c r="A405">
        <v>403</v>
      </c>
      <c r="B405" t="s">
        <v>459</v>
      </c>
      <c r="C405" t="s">
        <v>42</v>
      </c>
      <c r="D405">
        <v>2500</v>
      </c>
      <c r="E405" t="s">
        <v>27</v>
      </c>
      <c r="F405">
        <v>2.56</v>
      </c>
      <c r="G405" t="s">
        <v>28</v>
      </c>
      <c r="H405">
        <v>2</v>
      </c>
      <c r="I405">
        <v>4.2</v>
      </c>
      <c r="J405">
        <v>5.43</v>
      </c>
      <c r="K405">
        <v>4.0999999999999996</v>
      </c>
      <c r="L405">
        <v>1.63</v>
      </c>
      <c r="M405">
        <v>2.48</v>
      </c>
      <c r="N405">
        <v>3.133</v>
      </c>
      <c r="O405">
        <f t="shared" si="12"/>
        <v>3.2818571428571426</v>
      </c>
      <c r="P405">
        <f>VLOOKUP(B405,'aggregate-week6v1.csv'!B:O,14,FALSE)</f>
        <v>3.2818571428571426</v>
      </c>
      <c r="Q405" s="1">
        <f t="shared" si="13"/>
        <v>0</v>
      </c>
    </row>
    <row r="406" spans="1:17">
      <c r="A406">
        <v>404</v>
      </c>
      <c r="B406" t="s">
        <v>460</v>
      </c>
      <c r="C406" t="s">
        <v>42</v>
      </c>
      <c r="D406">
        <v>2500</v>
      </c>
      <c r="E406" t="s">
        <v>33</v>
      </c>
      <c r="F406">
        <v>2.92</v>
      </c>
      <c r="G406" t="s">
        <v>49</v>
      </c>
      <c r="M406">
        <v>0.01</v>
      </c>
      <c r="O406">
        <f t="shared" si="12"/>
        <v>0.01</v>
      </c>
      <c r="P406">
        <f>VLOOKUP(B406,'aggregate-week6v1.csv'!B:O,14,FALSE)</f>
        <v>0.01</v>
      </c>
      <c r="Q406" s="1">
        <f t="shared" si="13"/>
        <v>0</v>
      </c>
    </row>
    <row r="407" spans="1:17">
      <c r="A407">
        <v>405</v>
      </c>
      <c r="B407" t="s">
        <v>461</v>
      </c>
      <c r="C407" t="s">
        <v>42</v>
      </c>
      <c r="D407">
        <v>2500</v>
      </c>
      <c r="E407" t="s">
        <v>27</v>
      </c>
      <c r="F407">
        <v>0.32</v>
      </c>
      <c r="G407" t="s">
        <v>105</v>
      </c>
      <c r="I407">
        <v>1.4</v>
      </c>
      <c r="J407">
        <v>3.97</v>
      </c>
      <c r="K407">
        <v>1.7</v>
      </c>
      <c r="M407">
        <v>0.18</v>
      </c>
      <c r="N407">
        <v>1.746</v>
      </c>
      <c r="O407">
        <f t="shared" si="12"/>
        <v>1.7992000000000001</v>
      </c>
      <c r="P407">
        <f>VLOOKUP(B407,'aggregate-week6v1.csv'!B:O,14,FALSE)</f>
        <v>1.7992000000000001</v>
      </c>
      <c r="Q407" s="1">
        <f t="shared" si="13"/>
        <v>0</v>
      </c>
    </row>
    <row r="408" spans="1:17">
      <c r="A408">
        <v>406</v>
      </c>
      <c r="B408" t="s">
        <v>462</v>
      </c>
      <c r="C408" t="s">
        <v>42</v>
      </c>
      <c r="D408">
        <v>2500</v>
      </c>
      <c r="E408" t="s">
        <v>76</v>
      </c>
      <c r="F408">
        <v>0</v>
      </c>
      <c r="G408" t="s">
        <v>141</v>
      </c>
      <c r="O408">
        <f t="shared" si="12"/>
        <v>0</v>
      </c>
      <c r="P408">
        <f>VLOOKUP(B408,'aggregate-week6v1.csv'!B:O,14,FALSE)</f>
        <v>0</v>
      </c>
      <c r="Q408" s="1">
        <f t="shared" si="13"/>
        <v>0</v>
      </c>
    </row>
    <row r="409" spans="1:17">
      <c r="A409">
        <v>407</v>
      </c>
      <c r="B409" t="s">
        <v>463</v>
      </c>
      <c r="C409" t="s">
        <v>42</v>
      </c>
      <c r="D409">
        <v>2500</v>
      </c>
      <c r="E409" t="s">
        <v>44</v>
      </c>
      <c r="F409">
        <v>0.24</v>
      </c>
      <c r="G409" t="s">
        <v>102</v>
      </c>
      <c r="O409">
        <f t="shared" si="12"/>
        <v>0</v>
      </c>
      <c r="P409">
        <f>VLOOKUP(B409,'aggregate-week6v1.csv'!B:O,14,FALSE)</f>
        <v>0</v>
      </c>
      <c r="Q409" s="1">
        <f t="shared" si="13"/>
        <v>0</v>
      </c>
    </row>
    <row r="410" spans="1:17">
      <c r="A410">
        <v>408</v>
      </c>
      <c r="B410" t="s">
        <v>464</v>
      </c>
      <c r="C410" t="s">
        <v>42</v>
      </c>
      <c r="D410">
        <v>2500</v>
      </c>
      <c r="E410" t="s">
        <v>19</v>
      </c>
      <c r="F410">
        <v>2.02</v>
      </c>
      <c r="G410" t="s">
        <v>61</v>
      </c>
      <c r="I410">
        <v>4</v>
      </c>
      <c r="J410">
        <v>3.97</v>
      </c>
      <c r="K410">
        <v>4</v>
      </c>
      <c r="L410">
        <v>4.05</v>
      </c>
      <c r="M410">
        <v>3.48</v>
      </c>
      <c r="N410">
        <v>2.9540000000000002</v>
      </c>
      <c r="O410">
        <f t="shared" si="12"/>
        <v>3.7423333333333333</v>
      </c>
      <c r="P410">
        <f>VLOOKUP(B410,'aggregate-week6v1.csv'!B:O,14,FALSE)</f>
        <v>3.7440000000000002</v>
      </c>
      <c r="Q410" s="1">
        <f t="shared" si="13"/>
        <v>-4.4515669515676759E-4</v>
      </c>
    </row>
    <row r="411" spans="1:17">
      <c r="A411">
        <v>409</v>
      </c>
      <c r="B411" t="s">
        <v>465</v>
      </c>
      <c r="C411" t="s">
        <v>42</v>
      </c>
      <c r="D411">
        <v>2500</v>
      </c>
      <c r="E411" t="s">
        <v>56</v>
      </c>
      <c r="F411">
        <v>1</v>
      </c>
      <c r="G411" t="s">
        <v>57</v>
      </c>
      <c r="H411">
        <v>1.5</v>
      </c>
      <c r="I411">
        <v>5.6</v>
      </c>
      <c r="K411">
        <v>5.8</v>
      </c>
      <c r="L411">
        <v>3.88</v>
      </c>
      <c r="M411">
        <v>5.4</v>
      </c>
      <c r="N411">
        <v>3.403</v>
      </c>
      <c r="O411">
        <f t="shared" si="12"/>
        <v>4.2638333333333334</v>
      </c>
      <c r="P411">
        <f>VLOOKUP(B411,'aggregate-week6v1.csv'!B:O,14,FALSE)</f>
        <v>4.2638333333333334</v>
      </c>
      <c r="Q411" s="1">
        <f t="shared" si="13"/>
        <v>0</v>
      </c>
    </row>
    <row r="412" spans="1:17">
      <c r="A412">
        <v>410</v>
      </c>
      <c r="B412" t="s">
        <v>466</v>
      </c>
      <c r="C412" t="s">
        <v>42</v>
      </c>
      <c r="D412">
        <v>2500</v>
      </c>
      <c r="E412" t="s">
        <v>30</v>
      </c>
      <c r="F412">
        <v>0.32500000000000001</v>
      </c>
      <c r="G412" t="s">
        <v>39</v>
      </c>
      <c r="J412">
        <v>3.49</v>
      </c>
      <c r="M412">
        <v>2.12</v>
      </c>
      <c r="N412">
        <v>2.4729999999999999</v>
      </c>
      <c r="O412">
        <f t="shared" si="12"/>
        <v>2.6943333333333332</v>
      </c>
      <c r="P412">
        <f>VLOOKUP(B412,'aggregate-week6v1.csv'!B:O,14,FALSE)</f>
        <v>2.6943333333333332</v>
      </c>
      <c r="Q412" s="1">
        <f t="shared" si="13"/>
        <v>0</v>
      </c>
    </row>
    <row r="413" spans="1:17">
      <c r="A413">
        <v>411</v>
      </c>
      <c r="B413" t="s">
        <v>467</v>
      </c>
      <c r="C413" t="s">
        <v>42</v>
      </c>
      <c r="D413">
        <v>2500</v>
      </c>
      <c r="E413" t="s">
        <v>76</v>
      </c>
      <c r="F413">
        <v>6.62</v>
      </c>
      <c r="G413" t="s">
        <v>141</v>
      </c>
      <c r="H413">
        <v>4</v>
      </c>
      <c r="I413">
        <v>2.6</v>
      </c>
      <c r="J413">
        <v>5.52</v>
      </c>
      <c r="K413">
        <v>3.3</v>
      </c>
      <c r="L413">
        <v>2.93</v>
      </c>
      <c r="M413">
        <v>3.43</v>
      </c>
      <c r="O413">
        <f t="shared" si="12"/>
        <v>3.6299999999999994</v>
      </c>
      <c r="P413">
        <f>VLOOKUP(B413,'aggregate-week6v1.csv'!B:O,14,FALSE)</f>
        <v>3.9633333333333329</v>
      </c>
      <c r="Q413" s="1">
        <f t="shared" si="13"/>
        <v>-8.4104289318755354E-2</v>
      </c>
    </row>
    <row r="414" spans="1:17">
      <c r="A414">
        <v>412</v>
      </c>
      <c r="B414" t="s">
        <v>468</v>
      </c>
      <c r="C414" t="s">
        <v>42</v>
      </c>
      <c r="D414">
        <v>2500</v>
      </c>
      <c r="E414" t="s">
        <v>84</v>
      </c>
      <c r="F414">
        <v>7.2329999999999997</v>
      </c>
      <c r="G414" t="s">
        <v>85</v>
      </c>
      <c r="I414">
        <v>1.2</v>
      </c>
      <c r="J414">
        <v>5.51</v>
      </c>
      <c r="K414">
        <v>1.6</v>
      </c>
      <c r="O414">
        <f t="shared" si="12"/>
        <v>2.77</v>
      </c>
      <c r="P414">
        <f>VLOOKUP(B414,'aggregate-week6v1.csv'!B:O,14,FALSE)</f>
        <v>2.77</v>
      </c>
      <c r="Q414" s="1">
        <f t="shared" si="13"/>
        <v>0</v>
      </c>
    </row>
    <row r="415" spans="1:17">
      <c r="A415">
        <v>413</v>
      </c>
      <c r="B415" t="s">
        <v>469</v>
      </c>
      <c r="C415" t="s">
        <v>42</v>
      </c>
      <c r="D415">
        <v>2500</v>
      </c>
      <c r="E415" t="s">
        <v>84</v>
      </c>
      <c r="F415">
        <v>0</v>
      </c>
      <c r="G415" t="s">
        <v>95</v>
      </c>
      <c r="O415">
        <f t="shared" si="12"/>
        <v>0</v>
      </c>
      <c r="P415">
        <f>VLOOKUP(B415,'aggregate-week6v1.csv'!B:O,14,FALSE)</f>
        <v>0</v>
      </c>
      <c r="Q415" s="1">
        <f t="shared" si="13"/>
        <v>0</v>
      </c>
    </row>
    <row r="416" spans="1:17">
      <c r="A416">
        <v>414</v>
      </c>
      <c r="B416" t="s">
        <v>470</v>
      </c>
      <c r="C416" t="s">
        <v>42</v>
      </c>
      <c r="D416">
        <v>2500</v>
      </c>
      <c r="E416" t="s">
        <v>30</v>
      </c>
      <c r="F416">
        <v>0</v>
      </c>
      <c r="G416" t="s">
        <v>39</v>
      </c>
      <c r="O416">
        <f t="shared" si="12"/>
        <v>0</v>
      </c>
      <c r="P416">
        <f>VLOOKUP(B416,'aggregate-week6v1.csv'!B:O,14,FALSE)</f>
        <v>0</v>
      </c>
      <c r="Q416" s="1">
        <f t="shared" si="13"/>
        <v>0</v>
      </c>
    </row>
    <row r="417" spans="1:17">
      <c r="A417">
        <v>415</v>
      </c>
      <c r="B417" t="s">
        <v>471</v>
      </c>
      <c r="C417" t="s">
        <v>42</v>
      </c>
      <c r="D417">
        <v>2500</v>
      </c>
      <c r="E417" t="s">
        <v>52</v>
      </c>
      <c r="F417">
        <v>1.95</v>
      </c>
      <c r="G417" t="s">
        <v>53</v>
      </c>
      <c r="H417">
        <v>2</v>
      </c>
      <c r="M417">
        <v>1.68</v>
      </c>
      <c r="O417">
        <f t="shared" si="12"/>
        <v>1.8399999999999999</v>
      </c>
      <c r="P417">
        <f>VLOOKUP(B417,'aggregate-week6v1.csv'!B:O,14,FALSE)</f>
        <v>1.68</v>
      </c>
      <c r="Q417" s="1">
        <f t="shared" si="13"/>
        <v>9.5238095238095122E-2</v>
      </c>
    </row>
    <row r="418" spans="1:17">
      <c r="A418">
        <v>416</v>
      </c>
      <c r="B418" t="s">
        <v>472</v>
      </c>
      <c r="C418" t="s">
        <v>42</v>
      </c>
      <c r="D418">
        <v>2500</v>
      </c>
      <c r="E418" t="s">
        <v>24</v>
      </c>
      <c r="F418">
        <v>0.625</v>
      </c>
      <c r="G418" t="s">
        <v>25</v>
      </c>
      <c r="M418">
        <v>0.01</v>
      </c>
      <c r="O418">
        <f t="shared" si="12"/>
        <v>0.01</v>
      </c>
      <c r="P418">
        <f>VLOOKUP(B418,'aggregate-week6v1.csv'!B:O,14,FALSE)</f>
        <v>0.01</v>
      </c>
      <c r="Q418" s="1">
        <f t="shared" si="13"/>
        <v>0</v>
      </c>
    </row>
    <row r="419" spans="1:17">
      <c r="A419">
        <v>417</v>
      </c>
      <c r="B419" t="s">
        <v>473</v>
      </c>
      <c r="C419" t="s">
        <v>42</v>
      </c>
      <c r="D419">
        <v>2500</v>
      </c>
      <c r="E419" t="s">
        <v>44</v>
      </c>
      <c r="F419">
        <v>1.25</v>
      </c>
      <c r="G419" t="s">
        <v>102</v>
      </c>
      <c r="M419">
        <v>0.03</v>
      </c>
      <c r="N419">
        <v>2.609</v>
      </c>
      <c r="O419">
        <f t="shared" si="12"/>
        <v>1.3194999999999999</v>
      </c>
      <c r="P419">
        <f>VLOOKUP(B419,'aggregate-week6v1.csv'!B:O,14,FALSE)</f>
        <v>1.3194999999999999</v>
      </c>
      <c r="Q419" s="1">
        <f t="shared" si="13"/>
        <v>0</v>
      </c>
    </row>
    <row r="420" spans="1:17">
      <c r="A420">
        <v>418</v>
      </c>
      <c r="B420" t="s">
        <v>474</v>
      </c>
      <c r="C420" t="s">
        <v>42</v>
      </c>
      <c r="D420">
        <v>2500</v>
      </c>
      <c r="E420" t="s">
        <v>65</v>
      </c>
      <c r="F420">
        <v>3.2</v>
      </c>
      <c r="G420" t="s">
        <v>66</v>
      </c>
      <c r="H420">
        <v>4</v>
      </c>
      <c r="I420">
        <v>3</v>
      </c>
      <c r="J420">
        <v>4.28</v>
      </c>
      <c r="K420">
        <v>3.5</v>
      </c>
      <c r="L420">
        <v>3.36</v>
      </c>
      <c r="M420">
        <v>3.14</v>
      </c>
      <c r="N420">
        <v>3.1859999999999999</v>
      </c>
      <c r="O420">
        <f t="shared" si="12"/>
        <v>3.4951428571428571</v>
      </c>
      <c r="P420">
        <f>VLOOKUP(B420,'aggregate-week6v1.csv'!B:O,14,FALSE)</f>
        <v>3.4951428571428571</v>
      </c>
      <c r="Q420" s="1">
        <f t="shared" si="13"/>
        <v>0</v>
      </c>
    </row>
    <row r="421" spans="1:17">
      <c r="A421">
        <v>419</v>
      </c>
      <c r="B421" t="s">
        <v>475</v>
      </c>
      <c r="C421" t="s">
        <v>42</v>
      </c>
      <c r="D421">
        <v>2500</v>
      </c>
      <c r="E421" t="s">
        <v>30</v>
      </c>
      <c r="F421">
        <v>0</v>
      </c>
      <c r="G421" t="s">
        <v>31</v>
      </c>
      <c r="O421">
        <f t="shared" si="12"/>
        <v>0</v>
      </c>
      <c r="P421">
        <f>VLOOKUP(B421,'aggregate-week6v1.csv'!B:O,14,FALSE)</f>
        <v>0</v>
      </c>
      <c r="Q421" s="1">
        <f t="shared" si="13"/>
        <v>0</v>
      </c>
    </row>
    <row r="422" spans="1:17">
      <c r="A422">
        <v>420</v>
      </c>
      <c r="B422" t="s">
        <v>476</v>
      </c>
      <c r="C422" t="s">
        <v>42</v>
      </c>
      <c r="D422">
        <v>2500</v>
      </c>
      <c r="E422" t="s">
        <v>24</v>
      </c>
      <c r="F422">
        <v>1.44</v>
      </c>
      <c r="G422" t="s">
        <v>47</v>
      </c>
      <c r="M422">
        <v>0.16</v>
      </c>
      <c r="O422">
        <f t="shared" si="12"/>
        <v>0.16</v>
      </c>
      <c r="P422">
        <f>VLOOKUP(B422,'aggregate-week6v1.csv'!B:O,14,FALSE)</f>
        <v>0.16</v>
      </c>
      <c r="Q422" s="1">
        <f t="shared" si="13"/>
        <v>0</v>
      </c>
    </row>
    <row r="423" spans="1:17">
      <c r="A423">
        <v>421</v>
      </c>
      <c r="B423" t="s">
        <v>477</v>
      </c>
      <c r="C423" t="s">
        <v>42</v>
      </c>
      <c r="D423">
        <v>2500</v>
      </c>
      <c r="E423" t="s">
        <v>76</v>
      </c>
      <c r="F423">
        <v>1.5249999999999999</v>
      </c>
      <c r="G423" t="s">
        <v>141</v>
      </c>
      <c r="J423">
        <v>2.99</v>
      </c>
      <c r="L423">
        <v>1.23</v>
      </c>
      <c r="N423">
        <v>1.728</v>
      </c>
      <c r="O423">
        <f t="shared" si="12"/>
        <v>1.9826666666666668</v>
      </c>
      <c r="P423">
        <f>VLOOKUP(B423,'aggregate-week6v1.csv'!B:O,14,FALSE)</f>
        <v>1.9826666666666668</v>
      </c>
      <c r="Q423" s="1">
        <f t="shared" si="13"/>
        <v>0</v>
      </c>
    </row>
    <row r="424" spans="1:17">
      <c r="A424">
        <v>422</v>
      </c>
      <c r="B424" t="s">
        <v>478</v>
      </c>
      <c r="C424" t="s">
        <v>42</v>
      </c>
      <c r="D424">
        <v>2500</v>
      </c>
      <c r="E424" t="s">
        <v>44</v>
      </c>
      <c r="F424">
        <v>0</v>
      </c>
      <c r="G424" t="s">
        <v>45</v>
      </c>
      <c r="J424">
        <v>2.4900000000000002</v>
      </c>
      <c r="N424">
        <v>1.0760000000000001</v>
      </c>
      <c r="O424">
        <f t="shared" si="12"/>
        <v>1.7830000000000001</v>
      </c>
      <c r="P424">
        <f>VLOOKUP(B424,'aggregate-week6v1.csv'!B:O,14,FALSE)</f>
        <v>1.7830000000000001</v>
      </c>
      <c r="Q424" s="1">
        <f t="shared" si="13"/>
        <v>0</v>
      </c>
    </row>
    <row r="425" spans="1:17">
      <c r="A425">
        <v>423</v>
      </c>
      <c r="B425" t="s">
        <v>479</v>
      </c>
      <c r="C425" t="s">
        <v>42</v>
      </c>
      <c r="D425">
        <v>2500</v>
      </c>
      <c r="E425" t="s">
        <v>84</v>
      </c>
      <c r="F425">
        <v>0</v>
      </c>
      <c r="G425" t="s">
        <v>85</v>
      </c>
      <c r="I425">
        <v>1.6</v>
      </c>
      <c r="J425">
        <v>3.55</v>
      </c>
      <c r="K425">
        <v>1.8</v>
      </c>
      <c r="L425">
        <v>3.38</v>
      </c>
      <c r="M425">
        <v>0.61</v>
      </c>
      <c r="N425">
        <v>3.8</v>
      </c>
      <c r="O425">
        <f t="shared" si="12"/>
        <v>2.4566666666666666</v>
      </c>
      <c r="P425">
        <f>VLOOKUP(B425,'aggregate-week6v1.csv'!B:O,14,FALSE)</f>
        <v>2.4566666666666666</v>
      </c>
      <c r="Q425" s="1">
        <f t="shared" si="13"/>
        <v>0</v>
      </c>
    </row>
    <row r="426" spans="1:17">
      <c r="A426">
        <v>424</v>
      </c>
      <c r="B426" t="s">
        <v>480</v>
      </c>
      <c r="C426" t="s">
        <v>42</v>
      </c>
      <c r="D426">
        <v>2500</v>
      </c>
      <c r="E426" t="s">
        <v>15</v>
      </c>
      <c r="F426">
        <v>1.3</v>
      </c>
      <c r="G426" t="s">
        <v>16</v>
      </c>
      <c r="L426">
        <v>4.01</v>
      </c>
      <c r="M426">
        <v>0.04</v>
      </c>
      <c r="O426">
        <f t="shared" si="12"/>
        <v>2.0249999999999999</v>
      </c>
      <c r="P426">
        <f>VLOOKUP(B426,'aggregate-week6v1.csv'!B:O,14,FALSE)</f>
        <v>2.0249999999999999</v>
      </c>
      <c r="Q426" s="1">
        <f t="shared" si="13"/>
        <v>0</v>
      </c>
    </row>
    <row r="427" spans="1:17">
      <c r="A427">
        <v>425</v>
      </c>
      <c r="B427" t="s">
        <v>481</v>
      </c>
      <c r="C427" t="s">
        <v>42</v>
      </c>
      <c r="D427">
        <v>2500</v>
      </c>
      <c r="E427" t="s">
        <v>36</v>
      </c>
      <c r="F427">
        <v>0</v>
      </c>
      <c r="G427" t="s">
        <v>91</v>
      </c>
      <c r="O427">
        <f t="shared" si="12"/>
        <v>0</v>
      </c>
      <c r="P427">
        <f>VLOOKUP(B427,'aggregate-week6v1.csv'!B:O,14,FALSE)</f>
        <v>0</v>
      </c>
      <c r="Q427" s="1">
        <f t="shared" si="13"/>
        <v>0</v>
      </c>
    </row>
    <row r="428" spans="1:17">
      <c r="A428">
        <v>426</v>
      </c>
      <c r="B428" t="s">
        <v>482</v>
      </c>
      <c r="C428" t="s">
        <v>42</v>
      </c>
      <c r="D428">
        <v>2500</v>
      </c>
      <c r="E428" t="s">
        <v>65</v>
      </c>
      <c r="F428">
        <v>0</v>
      </c>
      <c r="G428" t="s">
        <v>66</v>
      </c>
      <c r="O428">
        <f t="shared" si="12"/>
        <v>0</v>
      </c>
      <c r="P428">
        <f>VLOOKUP(B428,'aggregate-week6v1.csv'!B:O,14,FALSE)</f>
        <v>0</v>
      </c>
      <c r="Q428" s="1">
        <f t="shared" si="13"/>
        <v>0</v>
      </c>
    </row>
    <row r="429" spans="1:17">
      <c r="A429">
        <v>427</v>
      </c>
      <c r="B429" t="s">
        <v>483</v>
      </c>
      <c r="C429" t="s">
        <v>42</v>
      </c>
      <c r="D429">
        <v>2500</v>
      </c>
      <c r="E429" t="s">
        <v>15</v>
      </c>
      <c r="F429">
        <v>0</v>
      </c>
      <c r="G429" t="s">
        <v>82</v>
      </c>
      <c r="O429">
        <f t="shared" si="12"/>
        <v>0</v>
      </c>
      <c r="P429">
        <f>VLOOKUP(B429,'aggregate-week6v1.csv'!B:O,14,FALSE)</f>
        <v>0</v>
      </c>
      <c r="Q429" s="1">
        <f t="shared" si="13"/>
        <v>0</v>
      </c>
    </row>
    <row r="430" spans="1:17">
      <c r="A430">
        <v>428</v>
      </c>
      <c r="B430" t="s">
        <v>484</v>
      </c>
      <c r="C430" t="s">
        <v>42</v>
      </c>
      <c r="D430">
        <v>2500</v>
      </c>
      <c r="E430" t="s">
        <v>76</v>
      </c>
      <c r="F430">
        <v>0.94</v>
      </c>
      <c r="G430" t="s">
        <v>141</v>
      </c>
      <c r="O430">
        <f t="shared" si="12"/>
        <v>0</v>
      </c>
      <c r="P430">
        <f>VLOOKUP(B430,'aggregate-week6v1.csv'!B:O,14,FALSE)</f>
        <v>0</v>
      </c>
      <c r="Q430" s="1">
        <f t="shared" si="13"/>
        <v>0</v>
      </c>
    </row>
    <row r="431" spans="1:17">
      <c r="A431">
        <v>429</v>
      </c>
      <c r="B431" t="s">
        <v>485</v>
      </c>
      <c r="C431" t="s">
        <v>42</v>
      </c>
      <c r="D431">
        <v>2500</v>
      </c>
      <c r="E431" t="s">
        <v>30</v>
      </c>
      <c r="F431">
        <v>1.84</v>
      </c>
      <c r="G431" t="s">
        <v>31</v>
      </c>
      <c r="H431">
        <v>2</v>
      </c>
      <c r="J431">
        <v>4.17</v>
      </c>
      <c r="L431">
        <v>1.03</v>
      </c>
      <c r="M431">
        <v>1.1299999999999999</v>
      </c>
      <c r="N431">
        <v>3.6419999999999999</v>
      </c>
      <c r="O431">
        <f t="shared" si="12"/>
        <v>2.3944000000000001</v>
      </c>
      <c r="P431">
        <f>VLOOKUP(B431,'aggregate-week6v1.csv'!B:O,14,FALSE)</f>
        <v>2.3944000000000001</v>
      </c>
      <c r="Q431" s="1">
        <f t="shared" si="13"/>
        <v>0</v>
      </c>
    </row>
    <row r="432" spans="1:17">
      <c r="A432">
        <v>430</v>
      </c>
      <c r="B432" t="s">
        <v>486</v>
      </c>
      <c r="C432" t="s">
        <v>42</v>
      </c>
      <c r="D432">
        <v>2500</v>
      </c>
      <c r="E432" t="s">
        <v>30</v>
      </c>
      <c r="F432">
        <v>0</v>
      </c>
      <c r="G432" t="s">
        <v>39</v>
      </c>
      <c r="I432">
        <v>1.2</v>
      </c>
      <c r="K432">
        <v>1.6</v>
      </c>
      <c r="L432">
        <v>1.27</v>
      </c>
      <c r="O432">
        <f t="shared" si="12"/>
        <v>1.3566666666666667</v>
      </c>
      <c r="P432">
        <f>VLOOKUP(B432,'aggregate-week6v1.csv'!B:O,14,FALSE)</f>
        <v>1.3566666666666667</v>
      </c>
      <c r="Q432" s="1">
        <f t="shared" si="13"/>
        <v>0</v>
      </c>
    </row>
    <row r="433" spans="1:17">
      <c r="A433">
        <v>431</v>
      </c>
      <c r="B433" t="s">
        <v>487</v>
      </c>
      <c r="C433" t="s">
        <v>42</v>
      </c>
      <c r="D433">
        <v>2500</v>
      </c>
      <c r="E433" t="s">
        <v>15</v>
      </c>
      <c r="F433">
        <v>4.4000000000000004</v>
      </c>
      <c r="G433" t="s">
        <v>16</v>
      </c>
      <c r="N433">
        <v>1.056</v>
      </c>
      <c r="O433">
        <f t="shared" si="12"/>
        <v>1.056</v>
      </c>
      <c r="P433">
        <f>VLOOKUP(B433,'aggregate-week6v1.csv'!B:O,14,FALSE)</f>
        <v>1.056</v>
      </c>
      <c r="Q433" s="1">
        <f t="shared" si="13"/>
        <v>0</v>
      </c>
    </row>
    <row r="434" spans="1:17">
      <c r="A434">
        <v>432</v>
      </c>
      <c r="B434" t="s">
        <v>488</v>
      </c>
      <c r="C434" t="s">
        <v>42</v>
      </c>
      <c r="D434">
        <v>2500</v>
      </c>
      <c r="E434" t="s">
        <v>30</v>
      </c>
      <c r="F434">
        <v>0</v>
      </c>
      <c r="G434" t="s">
        <v>39</v>
      </c>
      <c r="I434">
        <v>1.6</v>
      </c>
      <c r="K434">
        <v>1.8</v>
      </c>
      <c r="M434">
        <v>0.01</v>
      </c>
      <c r="O434">
        <f t="shared" si="12"/>
        <v>1.1366666666666667</v>
      </c>
      <c r="P434">
        <f>VLOOKUP(B434,'aggregate-week6v1.csv'!B:O,14,FALSE)</f>
        <v>1.1366666666666667</v>
      </c>
      <c r="Q434" s="1">
        <f t="shared" si="13"/>
        <v>0</v>
      </c>
    </row>
    <row r="435" spans="1:17">
      <c r="A435">
        <v>433</v>
      </c>
      <c r="B435" t="s">
        <v>489</v>
      </c>
      <c r="C435" t="s">
        <v>42</v>
      </c>
      <c r="D435">
        <v>2500</v>
      </c>
      <c r="E435" t="s">
        <v>36</v>
      </c>
      <c r="F435">
        <v>3.52</v>
      </c>
      <c r="G435" t="s">
        <v>37</v>
      </c>
      <c r="H435">
        <v>2</v>
      </c>
      <c r="I435">
        <v>2.6</v>
      </c>
      <c r="J435">
        <v>3.92</v>
      </c>
      <c r="K435">
        <v>2.2999999999999998</v>
      </c>
      <c r="L435">
        <v>2.52</v>
      </c>
      <c r="M435">
        <v>2.04</v>
      </c>
      <c r="N435">
        <v>2.681</v>
      </c>
      <c r="O435">
        <f t="shared" si="12"/>
        <v>2.5801428571428571</v>
      </c>
      <c r="P435">
        <f>VLOOKUP(B435,'aggregate-week6v1.csv'!B:O,14,FALSE)</f>
        <v>2.6515714285714287</v>
      </c>
      <c r="Q435" s="1">
        <f t="shared" si="13"/>
        <v>-2.693820376057332E-2</v>
      </c>
    </row>
    <row r="436" spans="1:17">
      <c r="A436">
        <v>434</v>
      </c>
      <c r="B436" t="s">
        <v>490</v>
      </c>
      <c r="C436" t="s">
        <v>42</v>
      </c>
      <c r="D436">
        <v>2500</v>
      </c>
      <c r="E436" t="s">
        <v>30</v>
      </c>
      <c r="F436">
        <v>0</v>
      </c>
      <c r="G436" t="s">
        <v>31</v>
      </c>
      <c r="O436">
        <f t="shared" si="12"/>
        <v>0</v>
      </c>
      <c r="P436">
        <f>VLOOKUP(B436,'aggregate-week6v1.csv'!B:O,14,FALSE)</f>
        <v>0</v>
      </c>
      <c r="Q436" s="1">
        <f t="shared" si="13"/>
        <v>0</v>
      </c>
    </row>
    <row r="437" spans="1:17">
      <c r="A437">
        <v>435</v>
      </c>
      <c r="B437" t="s">
        <v>491</v>
      </c>
      <c r="C437" t="s">
        <v>42</v>
      </c>
      <c r="D437">
        <v>2500</v>
      </c>
      <c r="E437" t="s">
        <v>44</v>
      </c>
      <c r="F437">
        <v>0</v>
      </c>
      <c r="G437" t="s">
        <v>45</v>
      </c>
      <c r="I437">
        <v>1.2</v>
      </c>
      <c r="K437">
        <v>1.6</v>
      </c>
      <c r="O437">
        <f t="shared" si="12"/>
        <v>1.4</v>
      </c>
      <c r="P437">
        <f>VLOOKUP(B437,'aggregate-week6v1.csv'!B:O,14,FALSE)</f>
        <v>1.4</v>
      </c>
      <c r="Q437" s="1">
        <f t="shared" si="13"/>
        <v>0</v>
      </c>
    </row>
    <row r="438" spans="1:17">
      <c r="A438">
        <v>436</v>
      </c>
      <c r="B438" t="s">
        <v>492</v>
      </c>
      <c r="C438" t="s">
        <v>42</v>
      </c>
      <c r="D438">
        <v>2500</v>
      </c>
      <c r="E438" t="s">
        <v>44</v>
      </c>
      <c r="F438">
        <v>0</v>
      </c>
      <c r="G438" t="s">
        <v>45</v>
      </c>
      <c r="O438">
        <f t="shared" si="12"/>
        <v>0</v>
      </c>
      <c r="P438">
        <f>VLOOKUP(B438,'aggregate-week6v1.csv'!B:O,14,FALSE)</f>
        <v>0</v>
      </c>
      <c r="Q438" s="1">
        <f t="shared" si="13"/>
        <v>0</v>
      </c>
    </row>
    <row r="439" spans="1:17">
      <c r="A439">
        <v>437</v>
      </c>
      <c r="B439" t="s">
        <v>493</v>
      </c>
      <c r="C439" t="s">
        <v>42</v>
      </c>
      <c r="D439">
        <v>2500</v>
      </c>
      <c r="E439" t="s">
        <v>30</v>
      </c>
      <c r="F439">
        <v>0</v>
      </c>
      <c r="G439" t="s">
        <v>31</v>
      </c>
      <c r="O439">
        <f t="shared" si="12"/>
        <v>0</v>
      </c>
      <c r="P439">
        <f>VLOOKUP(B439,'aggregate-week6v1.csv'!B:O,14,FALSE)</f>
        <v>0</v>
      </c>
      <c r="Q439" s="1">
        <f t="shared" si="13"/>
        <v>0</v>
      </c>
    </row>
    <row r="440" spans="1:17">
      <c r="A440">
        <v>438</v>
      </c>
      <c r="B440" t="s">
        <v>494</v>
      </c>
      <c r="C440" t="s">
        <v>42</v>
      </c>
      <c r="D440">
        <v>2500</v>
      </c>
      <c r="E440" t="s">
        <v>27</v>
      </c>
      <c r="F440">
        <v>0</v>
      </c>
      <c r="G440" t="s">
        <v>28</v>
      </c>
      <c r="O440">
        <f t="shared" si="12"/>
        <v>0</v>
      </c>
      <c r="P440">
        <f>VLOOKUP(B440,'aggregate-week6v1.csv'!B:O,14,FALSE)</f>
        <v>0</v>
      </c>
      <c r="Q440" s="1">
        <f t="shared" si="13"/>
        <v>0</v>
      </c>
    </row>
    <row r="441" spans="1:17">
      <c r="A441">
        <v>439</v>
      </c>
      <c r="B441" t="s">
        <v>495</v>
      </c>
      <c r="C441" t="s">
        <v>42</v>
      </c>
      <c r="D441">
        <v>2500</v>
      </c>
      <c r="E441" t="s">
        <v>76</v>
      </c>
      <c r="F441">
        <v>2.76</v>
      </c>
      <c r="G441" t="s">
        <v>77</v>
      </c>
      <c r="I441">
        <v>2.6</v>
      </c>
      <c r="J441">
        <v>7.29</v>
      </c>
      <c r="K441">
        <v>2.2999999999999998</v>
      </c>
      <c r="M441">
        <v>0.01</v>
      </c>
      <c r="O441">
        <f t="shared" si="12"/>
        <v>3.0500000000000003</v>
      </c>
      <c r="P441">
        <f>VLOOKUP(B441,'aggregate-week6v1.csv'!B:O,14,FALSE)</f>
        <v>4.0633333333333335</v>
      </c>
      <c r="Q441" s="1">
        <f t="shared" si="13"/>
        <v>-0.2493847415914684</v>
      </c>
    </row>
    <row r="442" spans="1:17">
      <c r="A442">
        <v>440</v>
      </c>
      <c r="B442" t="s">
        <v>496</v>
      </c>
      <c r="C442" t="s">
        <v>42</v>
      </c>
      <c r="D442">
        <v>2500</v>
      </c>
      <c r="E442" t="s">
        <v>33</v>
      </c>
      <c r="F442">
        <v>0</v>
      </c>
      <c r="G442" t="s">
        <v>34</v>
      </c>
      <c r="I442">
        <v>1.2</v>
      </c>
      <c r="K442">
        <v>1.6</v>
      </c>
      <c r="M442">
        <v>0.02</v>
      </c>
      <c r="O442">
        <f t="shared" si="12"/>
        <v>0.94</v>
      </c>
      <c r="P442">
        <f>VLOOKUP(B442,'aggregate-week6v1.csv'!B:O,14,FALSE)</f>
        <v>0.94</v>
      </c>
      <c r="Q442" s="1">
        <f t="shared" si="13"/>
        <v>0</v>
      </c>
    </row>
    <row r="443" spans="1:17">
      <c r="A443">
        <v>441</v>
      </c>
      <c r="B443" t="s">
        <v>497</v>
      </c>
      <c r="C443" t="s">
        <v>42</v>
      </c>
      <c r="D443">
        <v>2500</v>
      </c>
      <c r="E443" t="s">
        <v>19</v>
      </c>
      <c r="F443">
        <v>0</v>
      </c>
      <c r="G443" t="s">
        <v>61</v>
      </c>
      <c r="N443">
        <v>2.3159999999999998</v>
      </c>
      <c r="O443">
        <f t="shared" si="12"/>
        <v>2.3159999999999998</v>
      </c>
      <c r="P443">
        <f>VLOOKUP(B443,'aggregate-week6v1.csv'!B:O,14,FALSE)</f>
        <v>2.3159999999999998</v>
      </c>
      <c r="Q443" s="1">
        <f t="shared" si="13"/>
        <v>0</v>
      </c>
    </row>
    <row r="444" spans="1:17">
      <c r="A444">
        <v>442</v>
      </c>
      <c r="B444" t="s">
        <v>498</v>
      </c>
      <c r="C444" t="s">
        <v>42</v>
      </c>
      <c r="D444">
        <v>2500</v>
      </c>
      <c r="E444" t="s">
        <v>84</v>
      </c>
      <c r="F444">
        <v>0</v>
      </c>
      <c r="G444" t="s">
        <v>95</v>
      </c>
      <c r="O444">
        <f t="shared" si="12"/>
        <v>0</v>
      </c>
      <c r="P444">
        <f>VLOOKUP(B444,'aggregate-week6v1.csv'!B:O,14,FALSE)</f>
        <v>0</v>
      </c>
      <c r="Q444" s="1">
        <f t="shared" si="13"/>
        <v>0</v>
      </c>
    </row>
    <row r="445" spans="1:17">
      <c r="A445">
        <v>443</v>
      </c>
      <c r="B445" t="s">
        <v>499</v>
      </c>
      <c r="C445" t="s">
        <v>42</v>
      </c>
      <c r="D445">
        <v>2500</v>
      </c>
      <c r="E445" t="s">
        <v>19</v>
      </c>
      <c r="F445">
        <v>0</v>
      </c>
      <c r="G445" t="s">
        <v>20</v>
      </c>
      <c r="M445">
        <v>0.39</v>
      </c>
      <c r="O445">
        <f t="shared" si="12"/>
        <v>0.39</v>
      </c>
      <c r="P445">
        <f>VLOOKUP(B445,'aggregate-week6v1.csv'!B:O,14,FALSE)</f>
        <v>0.39</v>
      </c>
      <c r="Q445" s="1">
        <f t="shared" si="13"/>
        <v>0</v>
      </c>
    </row>
    <row r="446" spans="1:17">
      <c r="A446">
        <v>444</v>
      </c>
      <c r="B446" t="s">
        <v>500</v>
      </c>
      <c r="C446" t="s">
        <v>42</v>
      </c>
      <c r="D446">
        <v>2500</v>
      </c>
      <c r="E446" t="s">
        <v>56</v>
      </c>
      <c r="F446">
        <v>3.46</v>
      </c>
      <c r="G446" t="s">
        <v>97</v>
      </c>
      <c r="H446">
        <v>6</v>
      </c>
      <c r="I446">
        <v>2.6</v>
      </c>
      <c r="J446">
        <v>4.0599999999999996</v>
      </c>
      <c r="K446">
        <v>3.3</v>
      </c>
      <c r="L446">
        <v>8.43</v>
      </c>
      <c r="M446">
        <v>5.47</v>
      </c>
      <c r="N446">
        <v>4.4420000000000002</v>
      </c>
      <c r="O446">
        <f t="shared" si="12"/>
        <v>4.9002857142857144</v>
      </c>
      <c r="P446">
        <f>VLOOKUP(B446,'aggregate-week6v1.csv'!B:O,14,FALSE)</f>
        <v>4.9002857142857144</v>
      </c>
      <c r="Q446" s="1">
        <f t="shared" si="13"/>
        <v>0</v>
      </c>
    </row>
    <row r="447" spans="1:17">
      <c r="A447">
        <v>445</v>
      </c>
      <c r="B447" t="s">
        <v>501</v>
      </c>
      <c r="C447" t="s">
        <v>42</v>
      </c>
      <c r="D447">
        <v>2500</v>
      </c>
      <c r="E447" t="s">
        <v>27</v>
      </c>
      <c r="F447">
        <v>0</v>
      </c>
      <c r="G447" t="s">
        <v>105</v>
      </c>
      <c r="O447">
        <f t="shared" si="12"/>
        <v>0</v>
      </c>
      <c r="P447">
        <f>VLOOKUP(B447,'aggregate-week6v1.csv'!B:O,14,FALSE)</f>
        <v>0</v>
      </c>
      <c r="Q447" s="1">
        <f t="shared" si="13"/>
        <v>0</v>
      </c>
    </row>
    <row r="448" spans="1:17">
      <c r="A448">
        <v>446</v>
      </c>
      <c r="B448" t="s">
        <v>502</v>
      </c>
      <c r="C448" t="s">
        <v>42</v>
      </c>
      <c r="D448">
        <v>2500</v>
      </c>
      <c r="E448" t="s">
        <v>52</v>
      </c>
      <c r="F448">
        <v>0</v>
      </c>
      <c r="G448" t="s">
        <v>59</v>
      </c>
      <c r="O448">
        <f t="shared" si="12"/>
        <v>0</v>
      </c>
      <c r="P448">
        <f>VLOOKUP(B448,'aggregate-week6v1.csv'!B:O,14,FALSE)</f>
        <v>0</v>
      </c>
      <c r="Q448" s="1">
        <f t="shared" si="13"/>
        <v>0</v>
      </c>
    </row>
    <row r="449" spans="1:17">
      <c r="A449">
        <v>447</v>
      </c>
      <c r="B449" t="s">
        <v>503</v>
      </c>
      <c r="C449" t="s">
        <v>217</v>
      </c>
      <c r="D449">
        <v>2400</v>
      </c>
      <c r="E449" t="s">
        <v>52</v>
      </c>
      <c r="F449">
        <v>3.8</v>
      </c>
      <c r="G449" t="s">
        <v>59</v>
      </c>
      <c r="O449">
        <f t="shared" si="12"/>
        <v>0</v>
      </c>
      <c r="P449">
        <f>VLOOKUP(B449,'aggregate-week6v1.csv'!B:O,14,FALSE)</f>
        <v>0</v>
      </c>
      <c r="Q449" s="1">
        <f t="shared" si="13"/>
        <v>0</v>
      </c>
    </row>
    <row r="450" spans="1:17">
      <c r="A450">
        <v>448</v>
      </c>
      <c r="B450" t="s">
        <v>504</v>
      </c>
      <c r="C450" t="s">
        <v>217</v>
      </c>
      <c r="D450">
        <v>2200</v>
      </c>
      <c r="E450" t="s">
        <v>27</v>
      </c>
      <c r="F450">
        <v>4.8</v>
      </c>
      <c r="G450" t="s">
        <v>105</v>
      </c>
      <c r="O450">
        <f t="shared" si="12"/>
        <v>0</v>
      </c>
      <c r="P450">
        <f>VLOOKUP(B450,'aggregate-week6v1.csv'!B:O,14,FALSE)</f>
        <v>0</v>
      </c>
      <c r="Q450" s="1">
        <f t="shared" si="13"/>
        <v>0</v>
      </c>
    </row>
    <row r="451" spans="1:17">
      <c r="A451">
        <v>449</v>
      </c>
      <c r="B451" t="s">
        <v>505</v>
      </c>
      <c r="C451" t="s">
        <v>217</v>
      </c>
      <c r="D451">
        <v>2100</v>
      </c>
      <c r="E451" t="s">
        <v>76</v>
      </c>
      <c r="F451">
        <v>3.4</v>
      </c>
      <c r="G451" t="s">
        <v>141</v>
      </c>
      <c r="O451">
        <f t="shared" ref="O451" si="14">IFERROR(AVERAGEIF(H451:N451,"&gt;0"),0)</f>
        <v>0</v>
      </c>
      <c r="P451">
        <f>VLOOKUP(B451,'aggregate-week6v1.csv'!B:O,14,FALSE)</f>
        <v>0</v>
      </c>
      <c r="Q451" s="1">
        <f t="shared" ref="Q451" si="15">IFERROR(O451/P451-1,0)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1"/>
  <sheetViews>
    <sheetView workbookViewId="0">
      <selection activeCell="O3" sqref="O3"/>
    </sheetView>
  </sheetViews>
  <sheetFormatPr baseColWidth="10" defaultRowHeight="15" x14ac:dyDescent="0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506</v>
      </c>
    </row>
    <row r="2" spans="1:15">
      <c r="A2">
        <v>0</v>
      </c>
      <c r="B2" t="s">
        <v>13</v>
      </c>
      <c r="C2" t="s">
        <v>14</v>
      </c>
      <c r="D2">
        <v>8900</v>
      </c>
      <c r="E2" t="s">
        <v>15</v>
      </c>
      <c r="F2">
        <v>19.62</v>
      </c>
      <c r="G2" t="s">
        <v>16</v>
      </c>
      <c r="H2">
        <v>20</v>
      </c>
      <c r="I2">
        <v>25.6</v>
      </c>
      <c r="J2">
        <v>15.81</v>
      </c>
      <c r="K2">
        <v>22</v>
      </c>
      <c r="L2">
        <v>18.62</v>
      </c>
      <c r="M2">
        <v>18.36</v>
      </c>
      <c r="N2">
        <v>16.907</v>
      </c>
      <c r="O2">
        <f>IFERROR(AVERAGEIF(H2:N2,"&gt;0"),0)</f>
        <v>19.613857142857142</v>
      </c>
    </row>
    <row r="3" spans="1:15">
      <c r="A3">
        <v>1</v>
      </c>
      <c r="B3" t="s">
        <v>17</v>
      </c>
      <c r="C3" t="s">
        <v>18</v>
      </c>
      <c r="D3">
        <v>8500</v>
      </c>
      <c r="E3" t="s">
        <v>19</v>
      </c>
      <c r="F3">
        <v>27.632999999999999</v>
      </c>
      <c r="G3" t="s">
        <v>20</v>
      </c>
      <c r="H3">
        <v>21</v>
      </c>
      <c r="I3">
        <v>24.3</v>
      </c>
      <c r="J3">
        <v>17.760000000000002</v>
      </c>
      <c r="K3">
        <v>24.6</v>
      </c>
      <c r="L3">
        <v>20.98</v>
      </c>
      <c r="M3">
        <v>22.13</v>
      </c>
      <c r="N3">
        <v>20.024999999999999</v>
      </c>
      <c r="O3">
        <f t="shared" ref="O3:O66" si="0">IFERROR(AVERAGEIF(H3:N3,"&gt;0"),0)</f>
        <v>21.54214285714286</v>
      </c>
    </row>
    <row r="4" spans="1:15">
      <c r="A4">
        <v>2</v>
      </c>
      <c r="B4" t="s">
        <v>21</v>
      </c>
      <c r="C4" t="s">
        <v>14</v>
      </c>
      <c r="D4">
        <v>8300</v>
      </c>
      <c r="E4" t="s">
        <v>19</v>
      </c>
      <c r="F4">
        <v>22.46</v>
      </c>
      <c r="G4" t="s">
        <v>20</v>
      </c>
      <c r="H4">
        <v>21</v>
      </c>
      <c r="I4">
        <v>26</v>
      </c>
      <c r="J4">
        <v>16.04</v>
      </c>
      <c r="K4">
        <v>24.1</v>
      </c>
      <c r="L4">
        <v>16.600000000000001</v>
      </c>
      <c r="M4">
        <v>14.58</v>
      </c>
      <c r="N4">
        <v>14.528</v>
      </c>
      <c r="O4">
        <f t="shared" si="0"/>
        <v>18.978285714285715</v>
      </c>
    </row>
    <row r="5" spans="1:15">
      <c r="A5">
        <v>3</v>
      </c>
      <c r="B5" t="s">
        <v>22</v>
      </c>
      <c r="C5" t="s">
        <v>23</v>
      </c>
      <c r="D5">
        <v>8100</v>
      </c>
      <c r="E5" t="s">
        <v>24</v>
      </c>
      <c r="F5">
        <v>27.72</v>
      </c>
      <c r="G5" t="s">
        <v>25</v>
      </c>
      <c r="H5">
        <v>28.2</v>
      </c>
      <c r="I5">
        <v>23.54</v>
      </c>
      <c r="J5">
        <v>23.23</v>
      </c>
      <c r="K5">
        <v>23.54</v>
      </c>
      <c r="L5">
        <v>23.917999999999999</v>
      </c>
      <c r="M5">
        <v>18.018000000000001</v>
      </c>
      <c r="N5">
        <v>25.243400000000001</v>
      </c>
      <c r="O5">
        <f t="shared" si="0"/>
        <v>23.669914285714288</v>
      </c>
    </row>
    <row r="6" spans="1:15">
      <c r="A6">
        <v>4</v>
      </c>
      <c r="B6" t="s">
        <v>26</v>
      </c>
      <c r="C6" t="s">
        <v>14</v>
      </c>
      <c r="D6">
        <v>7900</v>
      </c>
      <c r="E6" t="s">
        <v>27</v>
      </c>
      <c r="F6">
        <v>17.52</v>
      </c>
      <c r="G6" t="s">
        <v>28</v>
      </c>
      <c r="H6">
        <v>20</v>
      </c>
      <c r="I6">
        <v>25.6</v>
      </c>
      <c r="J6">
        <v>17.73</v>
      </c>
      <c r="K6">
        <v>22.8</v>
      </c>
      <c r="L6">
        <v>19.2</v>
      </c>
      <c r="M6">
        <v>14.45</v>
      </c>
      <c r="N6">
        <v>20.200199999999999</v>
      </c>
      <c r="O6">
        <f t="shared" si="0"/>
        <v>19.997171428571427</v>
      </c>
    </row>
    <row r="7" spans="1:15">
      <c r="A7">
        <v>5</v>
      </c>
      <c r="B7" t="s">
        <v>29</v>
      </c>
      <c r="C7" t="s">
        <v>18</v>
      </c>
      <c r="D7">
        <v>7800</v>
      </c>
      <c r="E7" t="s">
        <v>30</v>
      </c>
      <c r="F7">
        <v>21.22</v>
      </c>
      <c r="G7" t="s">
        <v>31</v>
      </c>
      <c r="O7">
        <f t="shared" si="0"/>
        <v>0</v>
      </c>
    </row>
    <row r="8" spans="1:15">
      <c r="A8">
        <v>6</v>
      </c>
      <c r="B8" t="s">
        <v>32</v>
      </c>
      <c r="C8" t="s">
        <v>23</v>
      </c>
      <c r="D8">
        <v>7700</v>
      </c>
      <c r="E8" t="s">
        <v>33</v>
      </c>
      <c r="F8">
        <v>23.608000000000001</v>
      </c>
      <c r="G8" t="s">
        <v>34</v>
      </c>
      <c r="H8">
        <v>21.9</v>
      </c>
      <c r="I8">
        <v>28.94</v>
      </c>
      <c r="J8">
        <v>23.3</v>
      </c>
      <c r="K8">
        <v>28.94</v>
      </c>
      <c r="L8">
        <v>21.814</v>
      </c>
      <c r="M8">
        <v>19.34</v>
      </c>
      <c r="N8">
        <v>21.991</v>
      </c>
      <c r="O8">
        <f t="shared" si="0"/>
        <v>23.746428571428574</v>
      </c>
    </row>
    <row r="9" spans="1:15">
      <c r="A9">
        <v>7</v>
      </c>
      <c r="B9" t="s">
        <v>35</v>
      </c>
      <c r="C9" t="s">
        <v>14</v>
      </c>
      <c r="D9">
        <v>7700</v>
      </c>
      <c r="E9" t="s">
        <v>36</v>
      </c>
      <c r="F9">
        <v>25.76</v>
      </c>
      <c r="G9" t="s">
        <v>37</v>
      </c>
      <c r="H9">
        <v>29</v>
      </c>
      <c r="I9">
        <v>23.8</v>
      </c>
      <c r="J9">
        <v>19.170000000000002</v>
      </c>
      <c r="K9">
        <v>21.9</v>
      </c>
      <c r="L9">
        <v>18.690000000000001</v>
      </c>
      <c r="M9">
        <v>14.18</v>
      </c>
      <c r="N9">
        <v>20.172999999999998</v>
      </c>
      <c r="O9">
        <f t="shared" si="0"/>
        <v>20.987571428571432</v>
      </c>
    </row>
    <row r="10" spans="1:15">
      <c r="A10">
        <v>8</v>
      </c>
      <c r="B10" t="s">
        <v>38</v>
      </c>
      <c r="C10" t="s">
        <v>18</v>
      </c>
      <c r="D10">
        <v>7600</v>
      </c>
      <c r="E10" t="s">
        <v>30</v>
      </c>
      <c r="F10">
        <v>19.600000000000001</v>
      </c>
      <c r="G10" t="s">
        <v>39</v>
      </c>
      <c r="H10">
        <v>24</v>
      </c>
      <c r="I10">
        <v>22.5</v>
      </c>
      <c r="J10">
        <v>17.399999999999999</v>
      </c>
      <c r="K10">
        <v>23.8</v>
      </c>
      <c r="L10">
        <v>18.690000000000001</v>
      </c>
      <c r="M10">
        <v>17.41</v>
      </c>
      <c r="N10">
        <v>18.343599999999999</v>
      </c>
      <c r="O10">
        <f t="shared" si="0"/>
        <v>20.306228571428569</v>
      </c>
    </row>
    <row r="11" spans="1:15">
      <c r="A11">
        <v>9</v>
      </c>
      <c r="B11" t="s">
        <v>40</v>
      </c>
      <c r="C11" t="s">
        <v>14</v>
      </c>
      <c r="D11">
        <v>7600</v>
      </c>
      <c r="E11" t="s">
        <v>24</v>
      </c>
      <c r="F11">
        <v>24.25</v>
      </c>
      <c r="G11" t="s">
        <v>25</v>
      </c>
      <c r="H11">
        <v>23</v>
      </c>
      <c r="I11">
        <v>19.8</v>
      </c>
      <c r="J11">
        <v>18.86</v>
      </c>
      <c r="K11">
        <v>19</v>
      </c>
      <c r="L11">
        <v>19.82</v>
      </c>
      <c r="M11">
        <v>15.42</v>
      </c>
      <c r="N11">
        <v>19.058</v>
      </c>
      <c r="O11">
        <f t="shared" si="0"/>
        <v>19.279714285714284</v>
      </c>
    </row>
    <row r="12" spans="1:15">
      <c r="A12">
        <v>10</v>
      </c>
      <c r="B12" t="s">
        <v>41</v>
      </c>
      <c r="C12" t="s">
        <v>42</v>
      </c>
      <c r="D12">
        <v>7600</v>
      </c>
      <c r="E12" t="s">
        <v>24</v>
      </c>
      <c r="F12">
        <v>21.875</v>
      </c>
      <c r="G12" t="s">
        <v>25</v>
      </c>
      <c r="H12">
        <v>21.5</v>
      </c>
      <c r="I12">
        <v>23.4</v>
      </c>
      <c r="J12">
        <v>17.5</v>
      </c>
      <c r="K12">
        <v>20.7</v>
      </c>
      <c r="L12">
        <v>17.41</v>
      </c>
      <c r="M12">
        <v>14.16</v>
      </c>
      <c r="N12">
        <v>16.68</v>
      </c>
      <c r="O12">
        <f t="shared" si="0"/>
        <v>18.764285714285712</v>
      </c>
    </row>
    <row r="13" spans="1:15">
      <c r="A13">
        <v>11</v>
      </c>
      <c r="B13" t="s">
        <v>43</v>
      </c>
      <c r="C13" t="s">
        <v>14</v>
      </c>
      <c r="D13">
        <v>7600</v>
      </c>
      <c r="E13" t="s">
        <v>44</v>
      </c>
      <c r="F13">
        <v>20.3</v>
      </c>
      <c r="G13" t="s">
        <v>45</v>
      </c>
      <c r="H13">
        <v>23</v>
      </c>
      <c r="I13">
        <v>19.7</v>
      </c>
      <c r="J13">
        <v>17.739999999999998</v>
      </c>
      <c r="K13">
        <v>17.899999999999999</v>
      </c>
      <c r="L13">
        <v>18.34</v>
      </c>
      <c r="M13">
        <v>14.17</v>
      </c>
      <c r="N13">
        <v>16.795000000000002</v>
      </c>
      <c r="O13">
        <f t="shared" si="0"/>
        <v>18.235000000000003</v>
      </c>
    </row>
    <row r="14" spans="1:15">
      <c r="A14">
        <v>12</v>
      </c>
      <c r="B14" t="s">
        <v>46</v>
      </c>
      <c r="C14" t="s">
        <v>23</v>
      </c>
      <c r="D14">
        <v>7600</v>
      </c>
      <c r="E14" t="s">
        <v>24</v>
      </c>
      <c r="F14">
        <v>16.873000000000001</v>
      </c>
      <c r="G14" t="s">
        <v>47</v>
      </c>
      <c r="H14">
        <v>20.2</v>
      </c>
      <c r="I14">
        <v>19.2</v>
      </c>
      <c r="J14">
        <v>19.87</v>
      </c>
      <c r="K14">
        <v>20.2</v>
      </c>
      <c r="L14">
        <v>22.446000000000002</v>
      </c>
      <c r="M14">
        <v>17.056000000000001</v>
      </c>
      <c r="N14">
        <v>23.242999999999999</v>
      </c>
      <c r="O14">
        <f t="shared" si="0"/>
        <v>20.31642857142857</v>
      </c>
    </row>
    <row r="15" spans="1:15">
      <c r="A15">
        <v>13</v>
      </c>
      <c r="B15" t="s">
        <v>48</v>
      </c>
      <c r="C15" t="s">
        <v>14</v>
      </c>
      <c r="D15">
        <v>7600</v>
      </c>
      <c r="E15" t="s">
        <v>33</v>
      </c>
      <c r="F15">
        <v>21.28</v>
      </c>
      <c r="G15" t="s">
        <v>49</v>
      </c>
      <c r="H15">
        <v>20</v>
      </c>
      <c r="I15">
        <v>21.4</v>
      </c>
      <c r="J15">
        <v>15.31</v>
      </c>
      <c r="K15">
        <v>19.7</v>
      </c>
      <c r="L15">
        <v>16.14</v>
      </c>
      <c r="M15">
        <v>13.92</v>
      </c>
      <c r="N15">
        <v>16.622</v>
      </c>
      <c r="O15">
        <f t="shared" si="0"/>
        <v>17.584571428571429</v>
      </c>
    </row>
    <row r="16" spans="1:15">
      <c r="A16">
        <v>14</v>
      </c>
      <c r="B16" t="s">
        <v>50</v>
      </c>
      <c r="C16" t="s">
        <v>14</v>
      </c>
      <c r="D16">
        <v>7500</v>
      </c>
      <c r="E16" t="s">
        <v>27</v>
      </c>
      <c r="F16">
        <v>18.16</v>
      </c>
      <c r="G16" t="s">
        <v>28</v>
      </c>
      <c r="H16">
        <v>19.5</v>
      </c>
      <c r="I16">
        <v>22.9</v>
      </c>
      <c r="J16">
        <v>16.29</v>
      </c>
      <c r="K16">
        <v>20.6</v>
      </c>
      <c r="L16">
        <v>17.78</v>
      </c>
      <c r="M16">
        <v>12.81</v>
      </c>
      <c r="N16">
        <v>16.053999999999998</v>
      </c>
      <c r="O16">
        <f t="shared" si="0"/>
        <v>17.990571428571428</v>
      </c>
    </row>
    <row r="17" spans="1:15">
      <c r="A17">
        <v>15</v>
      </c>
      <c r="B17" t="s">
        <v>51</v>
      </c>
      <c r="C17" t="s">
        <v>14</v>
      </c>
      <c r="D17">
        <v>7300</v>
      </c>
      <c r="E17" t="s">
        <v>52</v>
      </c>
      <c r="F17">
        <v>13.84</v>
      </c>
      <c r="G17" t="s">
        <v>53</v>
      </c>
      <c r="H17">
        <v>18</v>
      </c>
      <c r="I17">
        <v>15.2</v>
      </c>
      <c r="J17">
        <v>17.63</v>
      </c>
      <c r="K17">
        <v>12.6</v>
      </c>
      <c r="L17">
        <v>17.309999999999999</v>
      </c>
      <c r="M17">
        <v>15.92</v>
      </c>
      <c r="N17">
        <v>16.785</v>
      </c>
      <c r="O17">
        <f t="shared" si="0"/>
        <v>16.206428571428571</v>
      </c>
    </row>
    <row r="18" spans="1:15">
      <c r="A18">
        <v>16</v>
      </c>
      <c r="B18" t="s">
        <v>54</v>
      </c>
      <c r="C18" t="s">
        <v>14</v>
      </c>
      <c r="D18">
        <v>7300</v>
      </c>
      <c r="E18" t="s">
        <v>33</v>
      </c>
      <c r="F18">
        <v>17.48</v>
      </c>
      <c r="G18" t="s">
        <v>34</v>
      </c>
      <c r="H18">
        <v>18</v>
      </c>
      <c r="I18">
        <v>21</v>
      </c>
      <c r="J18">
        <v>18.149999999999999</v>
      </c>
      <c r="K18">
        <v>18.8</v>
      </c>
      <c r="L18">
        <v>17.940000000000001</v>
      </c>
      <c r="M18">
        <v>15.03</v>
      </c>
      <c r="N18">
        <v>19.344000000000001</v>
      </c>
      <c r="O18">
        <f t="shared" si="0"/>
        <v>18.323428571428572</v>
      </c>
    </row>
    <row r="19" spans="1:15">
      <c r="A19">
        <v>17</v>
      </c>
      <c r="B19" t="s">
        <v>55</v>
      </c>
      <c r="C19" t="s">
        <v>14</v>
      </c>
      <c r="D19">
        <v>7100</v>
      </c>
      <c r="E19" t="s">
        <v>56</v>
      </c>
      <c r="F19">
        <v>24</v>
      </c>
      <c r="G19" t="s">
        <v>57</v>
      </c>
      <c r="H19">
        <v>22</v>
      </c>
      <c r="I19">
        <v>20.6</v>
      </c>
      <c r="J19">
        <v>21.47</v>
      </c>
      <c r="K19">
        <v>19.3</v>
      </c>
      <c r="L19">
        <v>15.79</v>
      </c>
      <c r="M19">
        <v>13.59</v>
      </c>
      <c r="N19">
        <v>15.478999999999999</v>
      </c>
      <c r="O19">
        <f t="shared" si="0"/>
        <v>18.318428571428569</v>
      </c>
    </row>
    <row r="20" spans="1:15">
      <c r="A20">
        <v>18</v>
      </c>
      <c r="B20" t="s">
        <v>58</v>
      </c>
      <c r="C20" t="s">
        <v>18</v>
      </c>
      <c r="D20">
        <v>7100</v>
      </c>
      <c r="E20" t="s">
        <v>52</v>
      </c>
      <c r="F20">
        <v>18.579999999999998</v>
      </c>
      <c r="G20" t="s">
        <v>59</v>
      </c>
      <c r="H20">
        <v>20.5</v>
      </c>
      <c r="I20">
        <v>23.3</v>
      </c>
      <c r="J20">
        <v>17.63</v>
      </c>
      <c r="K20">
        <v>23.7</v>
      </c>
      <c r="L20">
        <v>21.76</v>
      </c>
      <c r="M20">
        <v>21.37</v>
      </c>
      <c r="N20">
        <v>18.536000000000001</v>
      </c>
      <c r="O20">
        <f t="shared" si="0"/>
        <v>20.970857142857142</v>
      </c>
    </row>
    <row r="21" spans="1:15">
      <c r="A21">
        <v>19</v>
      </c>
      <c r="B21" t="s">
        <v>60</v>
      </c>
      <c r="C21" t="s">
        <v>14</v>
      </c>
      <c r="D21">
        <v>7000</v>
      </c>
      <c r="E21" t="s">
        <v>19</v>
      </c>
      <c r="F21">
        <v>25</v>
      </c>
      <c r="G21" t="s">
        <v>61</v>
      </c>
      <c r="H21">
        <v>23</v>
      </c>
      <c r="I21">
        <v>19.399999999999999</v>
      </c>
      <c r="J21">
        <v>18.25</v>
      </c>
      <c r="K21">
        <v>18.7</v>
      </c>
      <c r="L21">
        <v>17.34</v>
      </c>
      <c r="M21">
        <v>17.52</v>
      </c>
      <c r="N21">
        <v>15.954000000000001</v>
      </c>
      <c r="O21">
        <f t="shared" si="0"/>
        <v>18.594857142857141</v>
      </c>
    </row>
    <row r="22" spans="1:15">
      <c r="A22">
        <v>20</v>
      </c>
      <c r="B22" t="s">
        <v>62</v>
      </c>
      <c r="C22" t="s">
        <v>18</v>
      </c>
      <c r="D22">
        <v>7000</v>
      </c>
      <c r="E22" t="s">
        <v>36</v>
      </c>
      <c r="F22">
        <v>13.15</v>
      </c>
      <c r="G22" t="s">
        <v>37</v>
      </c>
      <c r="H22">
        <v>19</v>
      </c>
      <c r="I22">
        <v>15.8</v>
      </c>
      <c r="J22">
        <v>18.149999999999999</v>
      </c>
      <c r="K22">
        <v>16</v>
      </c>
      <c r="L22">
        <v>19.73</v>
      </c>
      <c r="M22">
        <v>16.73</v>
      </c>
      <c r="N22">
        <v>18.839200000000002</v>
      </c>
      <c r="O22">
        <f t="shared" si="0"/>
        <v>17.749885714285714</v>
      </c>
    </row>
    <row r="23" spans="1:15">
      <c r="A23">
        <v>21</v>
      </c>
      <c r="B23" t="s">
        <v>63</v>
      </c>
      <c r="C23" t="s">
        <v>23</v>
      </c>
      <c r="D23">
        <v>6900</v>
      </c>
      <c r="E23" t="s">
        <v>19</v>
      </c>
      <c r="F23">
        <v>20.792999999999999</v>
      </c>
      <c r="G23" t="s">
        <v>20</v>
      </c>
      <c r="O23">
        <f t="shared" si="0"/>
        <v>0</v>
      </c>
    </row>
    <row r="24" spans="1:15">
      <c r="A24">
        <v>22</v>
      </c>
      <c r="B24" t="s">
        <v>64</v>
      </c>
      <c r="C24" t="s">
        <v>18</v>
      </c>
      <c r="D24">
        <v>6900</v>
      </c>
      <c r="E24" t="s">
        <v>65</v>
      </c>
      <c r="F24">
        <v>9.9670000000000005</v>
      </c>
      <c r="G24" t="s">
        <v>66</v>
      </c>
      <c r="H24">
        <v>17</v>
      </c>
      <c r="I24">
        <v>15.2</v>
      </c>
      <c r="J24">
        <v>16.190000000000001</v>
      </c>
      <c r="K24">
        <v>15.9</v>
      </c>
      <c r="L24">
        <v>15.67</v>
      </c>
      <c r="M24">
        <v>14.7</v>
      </c>
      <c r="N24">
        <v>7.97</v>
      </c>
      <c r="O24">
        <f t="shared" si="0"/>
        <v>14.661428571428573</v>
      </c>
    </row>
    <row r="25" spans="1:15">
      <c r="A25">
        <v>23</v>
      </c>
      <c r="B25" t="s">
        <v>67</v>
      </c>
      <c r="C25" t="s">
        <v>23</v>
      </c>
      <c r="D25">
        <v>6800</v>
      </c>
      <c r="E25" t="s">
        <v>15</v>
      </c>
      <c r="F25">
        <v>20.135999999999999</v>
      </c>
      <c r="G25" t="s">
        <v>16</v>
      </c>
      <c r="H25">
        <v>18.3</v>
      </c>
      <c r="I25">
        <v>17.5</v>
      </c>
      <c r="J25">
        <v>15.79</v>
      </c>
      <c r="K25">
        <v>18.5</v>
      </c>
      <c r="L25">
        <v>20.256</v>
      </c>
      <c r="M25">
        <v>22.95</v>
      </c>
      <c r="N25">
        <v>17.4116</v>
      </c>
      <c r="O25">
        <f t="shared" si="0"/>
        <v>18.672514285714289</v>
      </c>
    </row>
    <row r="26" spans="1:15">
      <c r="A26">
        <v>24</v>
      </c>
      <c r="B26" t="s">
        <v>68</v>
      </c>
      <c r="C26" t="s">
        <v>23</v>
      </c>
      <c r="D26">
        <v>6700</v>
      </c>
      <c r="E26" t="s">
        <v>65</v>
      </c>
      <c r="F26">
        <v>22.965</v>
      </c>
      <c r="G26" t="s">
        <v>69</v>
      </c>
      <c r="H26">
        <v>20.8</v>
      </c>
      <c r="I26">
        <v>13.9</v>
      </c>
      <c r="J26">
        <v>16.39</v>
      </c>
      <c r="K26">
        <v>14.9</v>
      </c>
      <c r="L26">
        <v>16.582000000000001</v>
      </c>
      <c r="M26">
        <v>16.538</v>
      </c>
      <c r="N26">
        <v>17.958400000000001</v>
      </c>
      <c r="O26">
        <f t="shared" si="0"/>
        <v>16.724057142857141</v>
      </c>
    </row>
    <row r="27" spans="1:15">
      <c r="A27">
        <v>25</v>
      </c>
      <c r="B27" t="s">
        <v>70</v>
      </c>
      <c r="C27" t="s">
        <v>23</v>
      </c>
      <c r="D27">
        <v>6600</v>
      </c>
      <c r="E27" t="s">
        <v>27</v>
      </c>
      <c r="F27">
        <v>13.792</v>
      </c>
      <c r="G27" t="s">
        <v>28</v>
      </c>
      <c r="H27">
        <v>18</v>
      </c>
      <c r="I27">
        <v>15.9</v>
      </c>
      <c r="J27">
        <v>16.64</v>
      </c>
      <c r="K27">
        <v>17.899999999999999</v>
      </c>
      <c r="L27">
        <v>17.564</v>
      </c>
      <c r="M27">
        <v>15.496</v>
      </c>
      <c r="N27">
        <v>18.152999999999999</v>
      </c>
      <c r="O27">
        <f t="shared" si="0"/>
        <v>17.093285714285713</v>
      </c>
    </row>
    <row r="28" spans="1:15">
      <c r="A28">
        <v>26</v>
      </c>
      <c r="B28" t="s">
        <v>71</v>
      </c>
      <c r="C28" t="s">
        <v>23</v>
      </c>
      <c r="D28">
        <v>6600</v>
      </c>
      <c r="E28" t="s">
        <v>19</v>
      </c>
      <c r="F28">
        <v>22.347999999999999</v>
      </c>
      <c r="G28" t="s">
        <v>61</v>
      </c>
      <c r="H28">
        <v>19</v>
      </c>
      <c r="I28">
        <v>22.58</v>
      </c>
      <c r="J28">
        <v>22.54</v>
      </c>
      <c r="K28">
        <v>23.58</v>
      </c>
      <c r="L28">
        <v>17.670000000000002</v>
      </c>
      <c r="M28">
        <v>22.32</v>
      </c>
      <c r="N28">
        <v>20.4816</v>
      </c>
      <c r="O28">
        <f t="shared" si="0"/>
        <v>21.167371428571432</v>
      </c>
    </row>
    <row r="29" spans="1:15">
      <c r="A29">
        <v>27</v>
      </c>
      <c r="B29" t="s">
        <v>72</v>
      </c>
      <c r="C29" t="s">
        <v>14</v>
      </c>
      <c r="D29">
        <v>6500</v>
      </c>
      <c r="E29" t="s">
        <v>30</v>
      </c>
      <c r="F29">
        <v>19.22</v>
      </c>
      <c r="G29" t="s">
        <v>31</v>
      </c>
      <c r="H29">
        <v>20</v>
      </c>
      <c r="I29">
        <v>18.399999999999999</v>
      </c>
      <c r="J29">
        <v>15.59</v>
      </c>
      <c r="K29">
        <v>17.2</v>
      </c>
      <c r="L29">
        <v>16.72</v>
      </c>
      <c r="M29">
        <v>15.64</v>
      </c>
      <c r="N29">
        <v>14.840999999999999</v>
      </c>
      <c r="O29">
        <f t="shared" si="0"/>
        <v>16.913</v>
      </c>
    </row>
    <row r="30" spans="1:15">
      <c r="A30">
        <v>28</v>
      </c>
      <c r="B30" t="s">
        <v>73</v>
      </c>
      <c r="C30" t="s">
        <v>23</v>
      </c>
      <c r="D30">
        <v>6500</v>
      </c>
      <c r="E30" t="s">
        <v>65</v>
      </c>
      <c r="F30">
        <v>17.295999999999999</v>
      </c>
      <c r="G30" t="s">
        <v>66</v>
      </c>
      <c r="H30">
        <v>15.6</v>
      </c>
      <c r="I30">
        <v>19.399999999999999</v>
      </c>
      <c r="J30">
        <v>19.100000000000001</v>
      </c>
      <c r="K30">
        <v>20.399999999999999</v>
      </c>
      <c r="L30">
        <v>19.667999999999999</v>
      </c>
      <c r="M30">
        <v>17.186</v>
      </c>
      <c r="N30">
        <v>18.866800000000001</v>
      </c>
      <c r="O30">
        <f t="shared" si="0"/>
        <v>18.602971428571433</v>
      </c>
    </row>
    <row r="31" spans="1:15">
      <c r="A31">
        <v>29</v>
      </c>
      <c r="B31" t="s">
        <v>74</v>
      </c>
      <c r="C31" t="s">
        <v>14</v>
      </c>
      <c r="D31">
        <v>6500</v>
      </c>
      <c r="E31" t="s">
        <v>24</v>
      </c>
      <c r="F31">
        <v>13.04</v>
      </c>
      <c r="G31" t="s">
        <v>47</v>
      </c>
      <c r="H31">
        <v>20.5</v>
      </c>
      <c r="I31">
        <v>19.3</v>
      </c>
      <c r="J31">
        <v>16.29</v>
      </c>
      <c r="K31">
        <v>21.4</v>
      </c>
      <c r="L31">
        <v>16.72</v>
      </c>
      <c r="M31">
        <v>12.32</v>
      </c>
      <c r="N31">
        <v>12.920999999999999</v>
      </c>
      <c r="O31">
        <f t="shared" si="0"/>
        <v>17.064428571428572</v>
      </c>
    </row>
    <row r="32" spans="1:15">
      <c r="A32">
        <v>30</v>
      </c>
      <c r="B32" t="s">
        <v>75</v>
      </c>
      <c r="C32" t="s">
        <v>18</v>
      </c>
      <c r="D32">
        <v>6400</v>
      </c>
      <c r="E32" t="s">
        <v>76</v>
      </c>
      <c r="F32">
        <v>15.3</v>
      </c>
      <c r="G32" t="s">
        <v>77</v>
      </c>
      <c r="H32">
        <v>20.5</v>
      </c>
      <c r="I32">
        <v>17.600000000000001</v>
      </c>
      <c r="J32">
        <v>12.61</v>
      </c>
      <c r="K32">
        <v>18.600000000000001</v>
      </c>
      <c r="L32">
        <v>13.94</v>
      </c>
      <c r="M32">
        <v>18.41</v>
      </c>
      <c r="N32">
        <v>15.121</v>
      </c>
      <c r="O32">
        <f t="shared" si="0"/>
        <v>16.683</v>
      </c>
    </row>
    <row r="33" spans="1:15">
      <c r="A33">
        <v>31</v>
      </c>
      <c r="B33" t="s">
        <v>78</v>
      </c>
      <c r="C33" t="s">
        <v>14</v>
      </c>
      <c r="D33">
        <v>6400</v>
      </c>
      <c r="E33" t="s">
        <v>52</v>
      </c>
      <c r="F33">
        <v>12.8</v>
      </c>
      <c r="G33" t="s">
        <v>59</v>
      </c>
      <c r="H33">
        <v>10</v>
      </c>
      <c r="I33">
        <v>23</v>
      </c>
      <c r="J33">
        <v>13.85</v>
      </c>
      <c r="K33">
        <v>21.6</v>
      </c>
      <c r="L33">
        <v>15.35</v>
      </c>
      <c r="M33">
        <v>17.149999999999999</v>
      </c>
      <c r="N33">
        <v>15.365</v>
      </c>
      <c r="O33">
        <f t="shared" si="0"/>
        <v>16.616428571428568</v>
      </c>
    </row>
    <row r="34" spans="1:15">
      <c r="A34">
        <v>32</v>
      </c>
      <c r="B34" t="s">
        <v>79</v>
      </c>
      <c r="C34" t="s">
        <v>23</v>
      </c>
      <c r="D34">
        <v>6300</v>
      </c>
      <c r="E34" t="s">
        <v>33</v>
      </c>
      <c r="F34">
        <v>21.344000000000001</v>
      </c>
      <c r="G34" t="s">
        <v>49</v>
      </c>
      <c r="H34">
        <v>23</v>
      </c>
      <c r="I34">
        <v>18.28</v>
      </c>
      <c r="J34">
        <v>14.47</v>
      </c>
      <c r="K34">
        <v>19.28</v>
      </c>
      <c r="L34">
        <v>18.873999999999999</v>
      </c>
      <c r="M34">
        <v>16.126000000000001</v>
      </c>
      <c r="N34">
        <v>21.888999999999999</v>
      </c>
      <c r="O34">
        <f t="shared" si="0"/>
        <v>18.845571428571429</v>
      </c>
    </row>
    <row r="35" spans="1:15">
      <c r="A35">
        <v>33</v>
      </c>
      <c r="B35" t="s">
        <v>80</v>
      </c>
      <c r="C35" t="s">
        <v>18</v>
      </c>
      <c r="D35">
        <v>6300</v>
      </c>
      <c r="E35" t="s">
        <v>33</v>
      </c>
      <c r="F35">
        <v>9.06</v>
      </c>
      <c r="G35" t="s">
        <v>34</v>
      </c>
      <c r="H35">
        <v>16</v>
      </c>
      <c r="I35">
        <v>28.5</v>
      </c>
      <c r="J35">
        <v>15.76</v>
      </c>
      <c r="K35">
        <v>27.9</v>
      </c>
      <c r="L35">
        <v>16.54</v>
      </c>
      <c r="M35">
        <v>20.72</v>
      </c>
      <c r="N35">
        <v>16.111999999999998</v>
      </c>
      <c r="O35">
        <f t="shared" si="0"/>
        <v>20.218857142857139</v>
      </c>
    </row>
    <row r="36" spans="1:15">
      <c r="A36">
        <v>34</v>
      </c>
      <c r="B36" t="s">
        <v>81</v>
      </c>
      <c r="C36" t="s">
        <v>14</v>
      </c>
      <c r="D36">
        <v>6200</v>
      </c>
      <c r="E36" t="s">
        <v>15</v>
      </c>
      <c r="F36">
        <v>14.3</v>
      </c>
      <c r="G36" t="s">
        <v>82</v>
      </c>
      <c r="H36">
        <v>18</v>
      </c>
      <c r="I36">
        <v>12.6</v>
      </c>
      <c r="J36">
        <v>13.39</v>
      </c>
      <c r="K36">
        <v>11.3</v>
      </c>
      <c r="L36">
        <v>15.84</v>
      </c>
      <c r="M36">
        <v>13.95</v>
      </c>
      <c r="N36">
        <v>15.598000000000001</v>
      </c>
      <c r="O36">
        <f t="shared" si="0"/>
        <v>14.382571428571429</v>
      </c>
    </row>
    <row r="37" spans="1:15">
      <c r="A37">
        <v>35</v>
      </c>
      <c r="B37" t="s">
        <v>83</v>
      </c>
      <c r="C37" t="s">
        <v>14</v>
      </c>
      <c r="D37">
        <v>6200</v>
      </c>
      <c r="E37" t="s">
        <v>84</v>
      </c>
      <c r="F37">
        <v>17.7</v>
      </c>
      <c r="G37" t="s">
        <v>85</v>
      </c>
      <c r="H37">
        <v>20.5</v>
      </c>
      <c r="I37">
        <v>17.399999999999999</v>
      </c>
      <c r="J37">
        <v>13.43</v>
      </c>
      <c r="K37">
        <v>16.8</v>
      </c>
      <c r="L37">
        <v>14.72</v>
      </c>
      <c r="M37">
        <v>14.18</v>
      </c>
      <c r="N37">
        <v>14.8</v>
      </c>
      <c r="O37">
        <f t="shared" si="0"/>
        <v>15.975714285714286</v>
      </c>
    </row>
    <row r="38" spans="1:15">
      <c r="A38">
        <v>36</v>
      </c>
      <c r="B38" t="s">
        <v>86</v>
      </c>
      <c r="C38" t="s">
        <v>14</v>
      </c>
      <c r="D38">
        <v>6100</v>
      </c>
      <c r="E38" t="s">
        <v>76</v>
      </c>
      <c r="F38">
        <v>21.074999999999999</v>
      </c>
      <c r="G38" t="s">
        <v>77</v>
      </c>
      <c r="H38">
        <v>19.5</v>
      </c>
      <c r="I38">
        <v>15.8</v>
      </c>
      <c r="K38">
        <v>14.9</v>
      </c>
      <c r="M38">
        <v>14.37</v>
      </c>
      <c r="O38">
        <f t="shared" si="0"/>
        <v>16.142499999999998</v>
      </c>
    </row>
    <row r="39" spans="1:15">
      <c r="A39">
        <v>37</v>
      </c>
      <c r="B39" t="s">
        <v>87</v>
      </c>
      <c r="C39" t="s">
        <v>18</v>
      </c>
      <c r="D39">
        <v>6000</v>
      </c>
      <c r="E39" t="s">
        <v>15</v>
      </c>
      <c r="F39">
        <v>15.074999999999999</v>
      </c>
      <c r="G39" t="s">
        <v>82</v>
      </c>
      <c r="H39">
        <v>18</v>
      </c>
      <c r="I39">
        <v>15.3</v>
      </c>
      <c r="J39">
        <v>15.8</v>
      </c>
      <c r="K39">
        <v>15.9</v>
      </c>
      <c r="L39">
        <v>16.399999999999999</v>
      </c>
      <c r="M39">
        <v>10.69</v>
      </c>
      <c r="N39">
        <v>15.798999999999999</v>
      </c>
      <c r="O39">
        <f t="shared" si="0"/>
        <v>15.412714285714287</v>
      </c>
    </row>
    <row r="40" spans="1:15">
      <c r="A40">
        <v>38</v>
      </c>
      <c r="B40" t="s">
        <v>88</v>
      </c>
      <c r="C40" t="s">
        <v>23</v>
      </c>
      <c r="D40">
        <v>6000</v>
      </c>
      <c r="E40" t="s">
        <v>15</v>
      </c>
      <c r="F40">
        <v>16.928000000000001</v>
      </c>
      <c r="G40" t="s">
        <v>82</v>
      </c>
      <c r="H40">
        <v>18.2</v>
      </c>
      <c r="I40">
        <v>17.34</v>
      </c>
      <c r="J40">
        <v>17.68</v>
      </c>
      <c r="K40">
        <v>18.34</v>
      </c>
      <c r="L40">
        <v>17.21</v>
      </c>
      <c r="M40">
        <v>18.155999999999999</v>
      </c>
      <c r="N40">
        <v>19.821000000000002</v>
      </c>
      <c r="O40">
        <f t="shared" si="0"/>
        <v>18.106714285714286</v>
      </c>
    </row>
    <row r="41" spans="1:15">
      <c r="A41">
        <v>39</v>
      </c>
      <c r="B41" t="s">
        <v>89</v>
      </c>
      <c r="C41" t="s">
        <v>23</v>
      </c>
      <c r="D41">
        <v>5900</v>
      </c>
      <c r="E41" t="s">
        <v>76</v>
      </c>
      <c r="F41">
        <v>17.376000000000001</v>
      </c>
      <c r="G41" t="s">
        <v>77</v>
      </c>
      <c r="H41">
        <v>13.7</v>
      </c>
      <c r="I41">
        <v>18.059999999999999</v>
      </c>
      <c r="J41">
        <v>16.22</v>
      </c>
      <c r="K41">
        <v>19.059999999999999</v>
      </c>
      <c r="L41">
        <v>17.364000000000001</v>
      </c>
      <c r="M41">
        <v>17.166</v>
      </c>
      <c r="N41">
        <v>17.207799999999999</v>
      </c>
      <c r="O41">
        <f t="shared" si="0"/>
        <v>16.968257142857141</v>
      </c>
    </row>
    <row r="42" spans="1:15">
      <c r="A42">
        <v>40</v>
      </c>
      <c r="B42" t="s">
        <v>90</v>
      </c>
      <c r="C42" t="s">
        <v>14</v>
      </c>
      <c r="D42">
        <v>5900</v>
      </c>
      <c r="E42" t="s">
        <v>36</v>
      </c>
      <c r="F42">
        <v>17.84</v>
      </c>
      <c r="G42" t="s">
        <v>91</v>
      </c>
      <c r="H42">
        <v>20</v>
      </c>
      <c r="I42">
        <v>18</v>
      </c>
      <c r="J42">
        <v>13.31</v>
      </c>
      <c r="K42">
        <v>17</v>
      </c>
      <c r="L42">
        <v>16.48</v>
      </c>
      <c r="M42">
        <v>12.46</v>
      </c>
      <c r="N42">
        <v>12.19</v>
      </c>
      <c r="O42">
        <f t="shared" si="0"/>
        <v>15.634285714285713</v>
      </c>
    </row>
    <row r="43" spans="1:15">
      <c r="A43">
        <v>41</v>
      </c>
      <c r="B43" t="s">
        <v>92</v>
      </c>
      <c r="C43" t="s">
        <v>14</v>
      </c>
      <c r="D43">
        <v>5800</v>
      </c>
      <c r="E43" t="s">
        <v>33</v>
      </c>
      <c r="F43">
        <v>18.28</v>
      </c>
      <c r="G43" t="s">
        <v>34</v>
      </c>
      <c r="H43">
        <v>18</v>
      </c>
      <c r="I43">
        <v>18.600000000000001</v>
      </c>
      <c r="J43">
        <v>14.79</v>
      </c>
      <c r="K43">
        <v>17.3</v>
      </c>
      <c r="L43">
        <v>12.63</v>
      </c>
      <c r="M43">
        <v>13.85</v>
      </c>
      <c r="N43">
        <v>14.554</v>
      </c>
      <c r="O43">
        <f t="shared" si="0"/>
        <v>15.674857142857141</v>
      </c>
    </row>
    <row r="44" spans="1:15">
      <c r="A44">
        <v>42</v>
      </c>
      <c r="B44" t="s">
        <v>93</v>
      </c>
      <c r="C44" t="s">
        <v>18</v>
      </c>
      <c r="D44">
        <v>5800</v>
      </c>
      <c r="E44" t="s">
        <v>24</v>
      </c>
      <c r="F44">
        <v>20.45</v>
      </c>
      <c r="G44" t="s">
        <v>25</v>
      </c>
      <c r="H44">
        <v>21.5</v>
      </c>
      <c r="I44">
        <v>19.7</v>
      </c>
      <c r="J44">
        <v>16.350000000000001</v>
      </c>
      <c r="K44">
        <v>22.2</v>
      </c>
      <c r="L44">
        <v>15.05</v>
      </c>
      <c r="M44">
        <v>12.87</v>
      </c>
      <c r="N44">
        <v>14.707000000000001</v>
      </c>
      <c r="O44">
        <f t="shared" si="0"/>
        <v>17.482428571428574</v>
      </c>
    </row>
    <row r="45" spans="1:15">
      <c r="A45">
        <v>43</v>
      </c>
      <c r="B45" t="s">
        <v>94</v>
      </c>
      <c r="C45" t="s">
        <v>23</v>
      </c>
      <c r="D45">
        <v>5800</v>
      </c>
      <c r="E45" t="s">
        <v>84</v>
      </c>
      <c r="F45">
        <v>19.5</v>
      </c>
      <c r="G45" t="s">
        <v>95</v>
      </c>
      <c r="H45">
        <v>19.3</v>
      </c>
      <c r="I45">
        <v>18.72</v>
      </c>
      <c r="J45">
        <v>16.11</v>
      </c>
      <c r="K45">
        <v>19.72</v>
      </c>
      <c r="L45">
        <v>16.254000000000001</v>
      </c>
      <c r="M45">
        <v>17.643999999999998</v>
      </c>
      <c r="N45">
        <v>15.292400000000001</v>
      </c>
      <c r="O45">
        <f t="shared" si="0"/>
        <v>17.577199999999998</v>
      </c>
    </row>
    <row r="46" spans="1:15">
      <c r="A46">
        <v>44</v>
      </c>
      <c r="B46" t="s">
        <v>96</v>
      </c>
      <c r="C46" t="s">
        <v>14</v>
      </c>
      <c r="D46">
        <v>5700</v>
      </c>
      <c r="E46" t="s">
        <v>56</v>
      </c>
      <c r="F46">
        <v>0</v>
      </c>
      <c r="G46" t="s">
        <v>97</v>
      </c>
      <c r="H46">
        <v>5</v>
      </c>
      <c r="I46">
        <v>14.7</v>
      </c>
      <c r="J46">
        <v>5.35</v>
      </c>
      <c r="K46">
        <v>13.4</v>
      </c>
      <c r="N46">
        <v>13.087999999999999</v>
      </c>
      <c r="O46">
        <f t="shared" si="0"/>
        <v>10.307599999999999</v>
      </c>
    </row>
    <row r="47" spans="1:15">
      <c r="A47">
        <v>45</v>
      </c>
      <c r="B47" t="s">
        <v>98</v>
      </c>
      <c r="C47" t="s">
        <v>23</v>
      </c>
      <c r="D47">
        <v>5700</v>
      </c>
      <c r="E47" t="s">
        <v>44</v>
      </c>
      <c r="F47">
        <v>25.643999999999998</v>
      </c>
      <c r="G47" t="s">
        <v>45</v>
      </c>
      <c r="H47">
        <v>18.8</v>
      </c>
      <c r="I47">
        <v>17.2</v>
      </c>
      <c r="J47">
        <v>17.14</v>
      </c>
      <c r="K47">
        <v>18.2</v>
      </c>
      <c r="L47">
        <v>17.27</v>
      </c>
      <c r="M47">
        <v>14.5</v>
      </c>
      <c r="N47">
        <v>19.183399999999999</v>
      </c>
      <c r="O47">
        <f t="shared" si="0"/>
        <v>17.470485714285712</v>
      </c>
    </row>
    <row r="48" spans="1:15">
      <c r="A48">
        <v>46</v>
      </c>
      <c r="B48" t="s">
        <v>99</v>
      </c>
      <c r="C48" t="s">
        <v>23</v>
      </c>
      <c r="D48">
        <v>5700</v>
      </c>
      <c r="E48" t="s">
        <v>84</v>
      </c>
      <c r="F48">
        <v>18.225000000000001</v>
      </c>
      <c r="G48" t="s">
        <v>85</v>
      </c>
      <c r="H48">
        <v>18.2</v>
      </c>
      <c r="I48">
        <v>18.62</v>
      </c>
      <c r="J48">
        <v>17.09</v>
      </c>
      <c r="K48">
        <v>19.62</v>
      </c>
      <c r="L48">
        <v>17.712</v>
      </c>
      <c r="M48">
        <v>18.504000000000001</v>
      </c>
      <c r="N48">
        <v>16.009599999999999</v>
      </c>
      <c r="O48">
        <f t="shared" si="0"/>
        <v>17.965085714285717</v>
      </c>
    </row>
    <row r="49" spans="1:15">
      <c r="A49">
        <v>47</v>
      </c>
      <c r="B49" t="s">
        <v>100</v>
      </c>
      <c r="C49" t="s">
        <v>18</v>
      </c>
      <c r="D49">
        <v>5700</v>
      </c>
      <c r="E49" t="s">
        <v>44</v>
      </c>
      <c r="F49">
        <v>10.199999999999999</v>
      </c>
      <c r="G49" t="s">
        <v>45</v>
      </c>
      <c r="H49">
        <v>11.5</v>
      </c>
      <c r="I49">
        <v>11.7</v>
      </c>
      <c r="J49">
        <v>10.23</v>
      </c>
      <c r="K49">
        <v>11.1</v>
      </c>
      <c r="L49">
        <v>8.44</v>
      </c>
      <c r="M49">
        <v>6.52</v>
      </c>
      <c r="N49">
        <v>12.445600000000001</v>
      </c>
      <c r="O49">
        <f t="shared" si="0"/>
        <v>10.276514285714285</v>
      </c>
    </row>
    <row r="50" spans="1:15">
      <c r="A50">
        <v>48</v>
      </c>
      <c r="B50" t="s">
        <v>101</v>
      </c>
      <c r="C50" t="s">
        <v>23</v>
      </c>
      <c r="D50">
        <v>5600</v>
      </c>
      <c r="E50" t="s">
        <v>44</v>
      </c>
      <c r="F50">
        <v>21.596</v>
      </c>
      <c r="G50" t="s">
        <v>102</v>
      </c>
      <c r="I50">
        <v>12.24</v>
      </c>
      <c r="K50">
        <v>13.24</v>
      </c>
      <c r="O50">
        <f t="shared" si="0"/>
        <v>12.74</v>
      </c>
    </row>
    <row r="51" spans="1:15">
      <c r="A51">
        <v>49</v>
      </c>
      <c r="B51" t="s">
        <v>103</v>
      </c>
      <c r="C51" t="s">
        <v>42</v>
      </c>
      <c r="D51">
        <v>5500</v>
      </c>
      <c r="E51" t="s">
        <v>65</v>
      </c>
      <c r="F51">
        <v>14.074999999999999</v>
      </c>
      <c r="G51" t="s">
        <v>69</v>
      </c>
      <c r="H51">
        <v>18.5</v>
      </c>
      <c r="I51">
        <v>15</v>
      </c>
      <c r="J51">
        <v>11.6</v>
      </c>
      <c r="K51">
        <v>14.5</v>
      </c>
      <c r="L51">
        <v>12.4</v>
      </c>
      <c r="M51">
        <v>9.69</v>
      </c>
      <c r="N51">
        <v>10.478999999999999</v>
      </c>
      <c r="O51">
        <f t="shared" si="0"/>
        <v>13.167</v>
      </c>
    </row>
    <row r="52" spans="1:15">
      <c r="A52">
        <v>50</v>
      </c>
      <c r="B52" t="s">
        <v>104</v>
      </c>
      <c r="C52" t="s">
        <v>23</v>
      </c>
      <c r="D52">
        <v>5400</v>
      </c>
      <c r="E52" t="s">
        <v>27</v>
      </c>
      <c r="F52">
        <v>22.905000000000001</v>
      </c>
      <c r="G52" t="s">
        <v>105</v>
      </c>
      <c r="H52">
        <v>14</v>
      </c>
      <c r="I52">
        <v>17.52</v>
      </c>
      <c r="J52">
        <v>14.76</v>
      </c>
      <c r="K52">
        <v>18.52</v>
      </c>
      <c r="L52">
        <v>14.27</v>
      </c>
      <c r="M52">
        <v>14.292</v>
      </c>
      <c r="N52">
        <v>14.396800000000001</v>
      </c>
      <c r="O52">
        <f t="shared" si="0"/>
        <v>15.394114285714284</v>
      </c>
    </row>
    <row r="53" spans="1:15">
      <c r="A53">
        <v>51</v>
      </c>
      <c r="B53" t="s">
        <v>106</v>
      </c>
      <c r="C53" t="s">
        <v>42</v>
      </c>
      <c r="D53">
        <v>5400</v>
      </c>
      <c r="E53" t="s">
        <v>65</v>
      </c>
      <c r="F53">
        <v>10.68</v>
      </c>
      <c r="G53" t="s">
        <v>66</v>
      </c>
      <c r="H53">
        <v>14.5</v>
      </c>
      <c r="I53">
        <v>19</v>
      </c>
      <c r="J53">
        <v>11.52</v>
      </c>
      <c r="K53">
        <v>18.5</v>
      </c>
      <c r="L53">
        <v>9.89</v>
      </c>
      <c r="M53">
        <v>8.5299999999999994</v>
      </c>
      <c r="N53">
        <v>9.8719999999999999</v>
      </c>
      <c r="O53">
        <f t="shared" si="0"/>
        <v>13.116</v>
      </c>
    </row>
    <row r="54" spans="1:15">
      <c r="A54">
        <v>52</v>
      </c>
      <c r="B54" t="s">
        <v>107</v>
      </c>
      <c r="C54" t="s">
        <v>18</v>
      </c>
      <c r="D54">
        <v>5400</v>
      </c>
      <c r="E54" t="s">
        <v>44</v>
      </c>
      <c r="F54">
        <v>11.967000000000001</v>
      </c>
      <c r="G54" t="s">
        <v>102</v>
      </c>
      <c r="I54">
        <v>16.100000000000001</v>
      </c>
      <c r="J54">
        <v>11.36</v>
      </c>
      <c r="K54">
        <v>15.7</v>
      </c>
      <c r="L54">
        <v>13.78</v>
      </c>
      <c r="N54">
        <v>13.9834</v>
      </c>
      <c r="O54">
        <f t="shared" si="0"/>
        <v>14.18468</v>
      </c>
    </row>
    <row r="55" spans="1:15">
      <c r="A55">
        <v>53</v>
      </c>
      <c r="B55" t="s">
        <v>108</v>
      </c>
      <c r="C55" t="s">
        <v>14</v>
      </c>
      <c r="D55">
        <v>5400</v>
      </c>
      <c r="E55" t="s">
        <v>44</v>
      </c>
      <c r="F55">
        <v>7.633</v>
      </c>
      <c r="G55" t="s">
        <v>102</v>
      </c>
      <c r="H55">
        <v>17</v>
      </c>
      <c r="I55">
        <v>10</v>
      </c>
      <c r="J55">
        <v>7.95</v>
      </c>
      <c r="K55">
        <v>9.1</v>
      </c>
      <c r="L55">
        <v>10.06</v>
      </c>
      <c r="M55">
        <v>11.29</v>
      </c>
      <c r="N55">
        <v>12.037000000000001</v>
      </c>
      <c r="O55">
        <f t="shared" si="0"/>
        <v>11.062428571428573</v>
      </c>
    </row>
    <row r="56" spans="1:15">
      <c r="A56">
        <v>54</v>
      </c>
      <c r="B56" t="s">
        <v>109</v>
      </c>
      <c r="C56" t="s">
        <v>23</v>
      </c>
      <c r="D56">
        <v>5300</v>
      </c>
      <c r="E56" t="s">
        <v>30</v>
      </c>
      <c r="F56">
        <v>16.908000000000001</v>
      </c>
      <c r="G56" t="s">
        <v>31</v>
      </c>
      <c r="H56">
        <v>18.600000000000001</v>
      </c>
      <c r="I56">
        <v>17.04</v>
      </c>
      <c r="J56">
        <v>15.05</v>
      </c>
      <c r="K56">
        <v>18.04</v>
      </c>
      <c r="L56">
        <v>16.012</v>
      </c>
      <c r="M56">
        <v>16.878</v>
      </c>
      <c r="N56">
        <v>15.6258</v>
      </c>
      <c r="O56">
        <f t="shared" si="0"/>
        <v>16.749399999999998</v>
      </c>
    </row>
    <row r="57" spans="1:15">
      <c r="A57">
        <v>55</v>
      </c>
      <c r="B57" t="s">
        <v>110</v>
      </c>
      <c r="C57" t="s">
        <v>23</v>
      </c>
      <c r="D57">
        <v>5300</v>
      </c>
      <c r="E57" t="s">
        <v>52</v>
      </c>
      <c r="F57">
        <v>13.12</v>
      </c>
      <c r="G57" t="s">
        <v>53</v>
      </c>
      <c r="H57">
        <v>17.5</v>
      </c>
      <c r="I57">
        <v>14.78</v>
      </c>
      <c r="J57">
        <v>23.95</v>
      </c>
      <c r="K57">
        <v>15.78</v>
      </c>
      <c r="L57">
        <v>18.923999999999999</v>
      </c>
      <c r="M57">
        <v>17.43</v>
      </c>
      <c r="N57">
        <v>17.155000000000001</v>
      </c>
      <c r="O57">
        <f t="shared" si="0"/>
        <v>17.931285714285714</v>
      </c>
    </row>
    <row r="58" spans="1:15">
      <c r="A58">
        <v>56</v>
      </c>
      <c r="B58" t="s">
        <v>111</v>
      </c>
      <c r="C58" t="s">
        <v>23</v>
      </c>
      <c r="D58">
        <v>5300</v>
      </c>
      <c r="E58" t="s">
        <v>30</v>
      </c>
      <c r="F58">
        <v>11.965</v>
      </c>
      <c r="G58" t="s">
        <v>39</v>
      </c>
      <c r="H58">
        <v>18.100000000000001</v>
      </c>
      <c r="I58">
        <v>18.38</v>
      </c>
      <c r="J58">
        <v>16.05</v>
      </c>
      <c r="K58">
        <v>19.38</v>
      </c>
      <c r="L58">
        <v>16.649999999999999</v>
      </c>
      <c r="M58">
        <v>14.832000000000001</v>
      </c>
      <c r="N58">
        <v>16.895199999999999</v>
      </c>
      <c r="O58">
        <f t="shared" si="0"/>
        <v>17.183885714285715</v>
      </c>
    </row>
    <row r="59" spans="1:15">
      <c r="A59">
        <v>57</v>
      </c>
      <c r="B59" t="s">
        <v>112</v>
      </c>
      <c r="C59" t="s">
        <v>18</v>
      </c>
      <c r="D59">
        <v>5300</v>
      </c>
      <c r="E59" t="s">
        <v>44</v>
      </c>
      <c r="F59">
        <v>14.8</v>
      </c>
      <c r="G59" t="s">
        <v>102</v>
      </c>
      <c r="I59">
        <v>1.4</v>
      </c>
      <c r="O59">
        <f t="shared" si="0"/>
        <v>1.4</v>
      </c>
    </row>
    <row r="60" spans="1:15">
      <c r="A60">
        <v>58</v>
      </c>
      <c r="B60" t="s">
        <v>113</v>
      </c>
      <c r="C60" t="s">
        <v>23</v>
      </c>
      <c r="D60">
        <v>5200</v>
      </c>
      <c r="E60" t="s">
        <v>52</v>
      </c>
      <c r="F60">
        <v>15.53</v>
      </c>
      <c r="G60" t="s">
        <v>59</v>
      </c>
      <c r="H60">
        <v>14</v>
      </c>
      <c r="I60">
        <v>17</v>
      </c>
      <c r="J60">
        <v>14.46</v>
      </c>
      <c r="K60">
        <v>18</v>
      </c>
      <c r="L60">
        <v>16.802</v>
      </c>
      <c r="M60">
        <v>24.367999999999999</v>
      </c>
      <c r="N60">
        <v>16.196999999999999</v>
      </c>
      <c r="O60">
        <f t="shared" si="0"/>
        <v>17.260999999999999</v>
      </c>
    </row>
    <row r="61" spans="1:15">
      <c r="A61">
        <v>59</v>
      </c>
      <c r="B61" t="s">
        <v>114</v>
      </c>
      <c r="C61" t="s">
        <v>14</v>
      </c>
      <c r="D61">
        <v>5200</v>
      </c>
      <c r="E61" t="s">
        <v>52</v>
      </c>
      <c r="F61">
        <v>10.56</v>
      </c>
      <c r="G61" t="s">
        <v>53</v>
      </c>
      <c r="H61">
        <v>10</v>
      </c>
      <c r="I61">
        <v>12.4</v>
      </c>
      <c r="J61">
        <v>12.97</v>
      </c>
      <c r="K61">
        <v>11.3</v>
      </c>
      <c r="L61">
        <v>12.76</v>
      </c>
      <c r="M61">
        <v>15.32</v>
      </c>
      <c r="N61">
        <v>12.95</v>
      </c>
      <c r="O61">
        <f t="shared" si="0"/>
        <v>12.528571428571428</v>
      </c>
    </row>
    <row r="62" spans="1:15">
      <c r="A62">
        <v>60</v>
      </c>
      <c r="B62" t="s">
        <v>115</v>
      </c>
      <c r="C62" t="s">
        <v>14</v>
      </c>
      <c r="D62">
        <v>5200</v>
      </c>
      <c r="E62" t="s">
        <v>84</v>
      </c>
      <c r="F62">
        <v>14.15</v>
      </c>
      <c r="G62" t="s">
        <v>95</v>
      </c>
      <c r="H62">
        <v>17</v>
      </c>
      <c r="I62">
        <v>9.5</v>
      </c>
      <c r="J62">
        <v>11.08</v>
      </c>
      <c r="K62">
        <v>8.9</v>
      </c>
      <c r="L62">
        <v>11.86</v>
      </c>
      <c r="M62">
        <v>12.6</v>
      </c>
      <c r="N62">
        <v>11.9778</v>
      </c>
      <c r="O62">
        <f t="shared" si="0"/>
        <v>11.8454</v>
      </c>
    </row>
    <row r="63" spans="1:15">
      <c r="A63">
        <v>61</v>
      </c>
      <c r="B63" t="s">
        <v>116</v>
      </c>
      <c r="C63" t="s">
        <v>14</v>
      </c>
      <c r="D63">
        <v>5200</v>
      </c>
      <c r="E63" t="s">
        <v>19</v>
      </c>
      <c r="F63">
        <v>13.28</v>
      </c>
      <c r="G63" t="s">
        <v>61</v>
      </c>
      <c r="H63">
        <v>17</v>
      </c>
      <c r="I63">
        <v>14.8</v>
      </c>
      <c r="J63">
        <v>15.19</v>
      </c>
      <c r="K63">
        <v>13.4</v>
      </c>
      <c r="L63">
        <v>11.29</v>
      </c>
      <c r="M63">
        <v>13.02</v>
      </c>
      <c r="N63">
        <v>11.863200000000001</v>
      </c>
      <c r="O63">
        <f t="shared" si="0"/>
        <v>13.794742857142859</v>
      </c>
    </row>
    <row r="64" spans="1:15">
      <c r="A64">
        <v>62</v>
      </c>
      <c r="B64" t="s">
        <v>117</v>
      </c>
      <c r="C64" t="s">
        <v>23</v>
      </c>
      <c r="D64">
        <v>5200</v>
      </c>
      <c r="E64" t="s">
        <v>36</v>
      </c>
      <c r="F64">
        <v>20.431999999999999</v>
      </c>
      <c r="G64" t="s">
        <v>91</v>
      </c>
      <c r="H64">
        <v>18.899999999999999</v>
      </c>
      <c r="I64">
        <v>16.98</v>
      </c>
      <c r="J64">
        <v>14</v>
      </c>
      <c r="K64">
        <v>17.98</v>
      </c>
      <c r="L64">
        <v>18.815999999999999</v>
      </c>
      <c r="M64">
        <v>16.690000000000001</v>
      </c>
      <c r="N64">
        <v>14.481</v>
      </c>
      <c r="O64">
        <f t="shared" si="0"/>
        <v>16.835285714285714</v>
      </c>
    </row>
    <row r="65" spans="1:15">
      <c r="A65">
        <v>63</v>
      </c>
      <c r="B65" t="s">
        <v>118</v>
      </c>
      <c r="C65" t="s">
        <v>23</v>
      </c>
      <c r="D65">
        <v>5100</v>
      </c>
      <c r="E65" t="s">
        <v>24</v>
      </c>
      <c r="F65">
        <v>15.8</v>
      </c>
      <c r="G65" t="s">
        <v>47</v>
      </c>
      <c r="O65">
        <f t="shared" si="0"/>
        <v>0</v>
      </c>
    </row>
    <row r="66" spans="1:15">
      <c r="A66">
        <v>64</v>
      </c>
      <c r="B66" t="s">
        <v>119</v>
      </c>
      <c r="C66" t="s">
        <v>23</v>
      </c>
      <c r="D66">
        <v>5100</v>
      </c>
      <c r="E66" t="s">
        <v>36</v>
      </c>
      <c r="F66">
        <v>17.533000000000001</v>
      </c>
      <c r="G66" t="s">
        <v>37</v>
      </c>
      <c r="H66">
        <v>19</v>
      </c>
      <c r="J66">
        <v>15.37</v>
      </c>
      <c r="L66">
        <v>14.768000000000001</v>
      </c>
      <c r="N66">
        <v>15.994400000000001</v>
      </c>
      <c r="O66">
        <f t="shared" si="0"/>
        <v>16.283100000000001</v>
      </c>
    </row>
    <row r="67" spans="1:15">
      <c r="A67">
        <v>65</v>
      </c>
      <c r="B67" t="s">
        <v>120</v>
      </c>
      <c r="C67" t="s">
        <v>18</v>
      </c>
      <c r="D67">
        <v>5100</v>
      </c>
      <c r="E67" t="s">
        <v>56</v>
      </c>
      <c r="F67">
        <v>18.867000000000001</v>
      </c>
      <c r="G67" t="s">
        <v>57</v>
      </c>
      <c r="H67">
        <v>9</v>
      </c>
      <c r="I67">
        <v>14</v>
      </c>
      <c r="J67">
        <v>13.27</v>
      </c>
      <c r="K67">
        <v>14</v>
      </c>
      <c r="L67">
        <v>12.01</v>
      </c>
      <c r="M67">
        <v>16.73</v>
      </c>
      <c r="N67">
        <v>12.89</v>
      </c>
      <c r="O67">
        <f t="shared" ref="O67:O130" si="1">IFERROR(AVERAGEIF(H67:N67,"&gt;0"),0)</f>
        <v>13.128571428571428</v>
      </c>
    </row>
    <row r="68" spans="1:15">
      <c r="A68">
        <v>66</v>
      </c>
      <c r="B68" t="s">
        <v>121</v>
      </c>
      <c r="C68" t="s">
        <v>14</v>
      </c>
      <c r="D68">
        <v>5100</v>
      </c>
      <c r="E68" t="s">
        <v>56</v>
      </c>
      <c r="F68">
        <v>13.14</v>
      </c>
      <c r="G68" t="s">
        <v>97</v>
      </c>
      <c r="H68">
        <v>11</v>
      </c>
      <c r="I68">
        <v>17.399999999999999</v>
      </c>
      <c r="J68">
        <v>11.81</v>
      </c>
      <c r="K68">
        <v>16.7</v>
      </c>
      <c r="L68">
        <v>12.33</v>
      </c>
      <c r="M68">
        <v>12.48</v>
      </c>
      <c r="N68">
        <v>10.420999999999999</v>
      </c>
      <c r="O68">
        <f t="shared" si="1"/>
        <v>13.162999999999998</v>
      </c>
    </row>
    <row r="69" spans="1:15">
      <c r="A69">
        <v>67</v>
      </c>
      <c r="B69" t="s">
        <v>122</v>
      </c>
      <c r="C69" t="s">
        <v>23</v>
      </c>
      <c r="D69">
        <v>5100</v>
      </c>
      <c r="E69" t="s">
        <v>56</v>
      </c>
      <c r="F69">
        <v>14.811999999999999</v>
      </c>
      <c r="G69" t="s">
        <v>97</v>
      </c>
      <c r="H69">
        <v>13.2</v>
      </c>
      <c r="I69">
        <v>14.2</v>
      </c>
      <c r="J69">
        <v>11.41</v>
      </c>
      <c r="K69">
        <v>15.2</v>
      </c>
      <c r="L69">
        <v>12.794</v>
      </c>
      <c r="M69">
        <v>13.202</v>
      </c>
      <c r="N69">
        <v>15.651400000000001</v>
      </c>
      <c r="O69">
        <f t="shared" si="1"/>
        <v>13.665342857142857</v>
      </c>
    </row>
    <row r="70" spans="1:15">
      <c r="A70">
        <v>68</v>
      </c>
      <c r="B70" t="s">
        <v>123</v>
      </c>
      <c r="C70" t="s">
        <v>23</v>
      </c>
      <c r="D70">
        <v>5000</v>
      </c>
      <c r="E70" t="s">
        <v>19</v>
      </c>
      <c r="F70">
        <v>6.7</v>
      </c>
      <c r="G70" t="s">
        <v>20</v>
      </c>
      <c r="I70">
        <v>13.88</v>
      </c>
      <c r="J70">
        <v>13.49</v>
      </c>
      <c r="L70">
        <v>15.337999999999999</v>
      </c>
      <c r="M70">
        <v>17.795999999999999</v>
      </c>
      <c r="O70">
        <f t="shared" si="1"/>
        <v>15.125999999999999</v>
      </c>
    </row>
    <row r="71" spans="1:15">
      <c r="A71">
        <v>69</v>
      </c>
      <c r="B71" t="s">
        <v>124</v>
      </c>
      <c r="C71" t="s">
        <v>23</v>
      </c>
      <c r="D71">
        <v>5000</v>
      </c>
      <c r="E71" t="s">
        <v>84</v>
      </c>
      <c r="F71">
        <v>0</v>
      </c>
      <c r="G71" t="s">
        <v>95</v>
      </c>
      <c r="O71">
        <f t="shared" si="1"/>
        <v>0</v>
      </c>
    </row>
    <row r="72" spans="1:15">
      <c r="A72">
        <v>70</v>
      </c>
      <c r="B72" t="s">
        <v>125</v>
      </c>
      <c r="C72" t="s">
        <v>23</v>
      </c>
      <c r="D72">
        <v>5000</v>
      </c>
      <c r="E72" t="s">
        <v>65</v>
      </c>
      <c r="F72">
        <v>0</v>
      </c>
      <c r="G72" t="s">
        <v>66</v>
      </c>
      <c r="O72">
        <f t="shared" si="1"/>
        <v>0</v>
      </c>
    </row>
    <row r="73" spans="1:15">
      <c r="A73">
        <v>71</v>
      </c>
      <c r="B73" t="s">
        <v>126</v>
      </c>
      <c r="C73" t="s">
        <v>23</v>
      </c>
      <c r="D73">
        <v>5000</v>
      </c>
      <c r="E73" t="s">
        <v>65</v>
      </c>
      <c r="F73">
        <v>0</v>
      </c>
      <c r="G73" t="s">
        <v>69</v>
      </c>
      <c r="O73">
        <f t="shared" si="1"/>
        <v>0</v>
      </c>
    </row>
    <row r="74" spans="1:15">
      <c r="A74">
        <v>72</v>
      </c>
      <c r="B74" t="s">
        <v>127</v>
      </c>
      <c r="C74" t="s">
        <v>23</v>
      </c>
      <c r="D74">
        <v>5000</v>
      </c>
      <c r="E74" t="s">
        <v>56</v>
      </c>
      <c r="F74">
        <v>16.04</v>
      </c>
      <c r="G74" t="s">
        <v>57</v>
      </c>
      <c r="H74">
        <v>19.399999999999999</v>
      </c>
      <c r="I74">
        <v>16.52</v>
      </c>
      <c r="J74">
        <v>20.13</v>
      </c>
      <c r="K74">
        <v>17.52</v>
      </c>
      <c r="L74">
        <v>15.788</v>
      </c>
      <c r="M74">
        <v>14.464</v>
      </c>
      <c r="N74">
        <v>15.5268</v>
      </c>
      <c r="O74">
        <f t="shared" si="1"/>
        <v>17.04982857142857</v>
      </c>
    </row>
    <row r="75" spans="1:15">
      <c r="A75">
        <v>73</v>
      </c>
      <c r="B75" t="s">
        <v>128</v>
      </c>
      <c r="C75" t="s">
        <v>23</v>
      </c>
      <c r="D75">
        <v>5000</v>
      </c>
      <c r="E75" t="s">
        <v>52</v>
      </c>
      <c r="F75">
        <v>5.32</v>
      </c>
      <c r="G75" t="s">
        <v>53</v>
      </c>
      <c r="O75">
        <f t="shared" si="1"/>
        <v>0</v>
      </c>
    </row>
    <row r="76" spans="1:15">
      <c r="A76">
        <v>74</v>
      </c>
      <c r="B76" t="s">
        <v>129</v>
      </c>
      <c r="C76" t="s">
        <v>23</v>
      </c>
      <c r="D76">
        <v>5000</v>
      </c>
      <c r="E76" t="s">
        <v>33</v>
      </c>
      <c r="F76">
        <v>6.52</v>
      </c>
      <c r="G76" t="s">
        <v>49</v>
      </c>
      <c r="O76">
        <f t="shared" si="1"/>
        <v>0</v>
      </c>
    </row>
    <row r="77" spans="1:15">
      <c r="A77">
        <v>75</v>
      </c>
      <c r="B77" t="s">
        <v>130</v>
      </c>
      <c r="C77" t="s">
        <v>23</v>
      </c>
      <c r="D77">
        <v>5000</v>
      </c>
      <c r="E77" t="s">
        <v>30</v>
      </c>
      <c r="F77">
        <v>0</v>
      </c>
      <c r="G77" t="s">
        <v>39</v>
      </c>
      <c r="O77">
        <f t="shared" si="1"/>
        <v>0</v>
      </c>
    </row>
    <row r="78" spans="1:15">
      <c r="A78">
        <v>76</v>
      </c>
      <c r="B78" t="s">
        <v>131</v>
      </c>
      <c r="C78" t="s">
        <v>23</v>
      </c>
      <c r="D78">
        <v>5000</v>
      </c>
      <c r="E78" t="s">
        <v>84</v>
      </c>
      <c r="F78">
        <v>0</v>
      </c>
      <c r="G78" t="s">
        <v>85</v>
      </c>
      <c r="O78">
        <f t="shared" si="1"/>
        <v>0</v>
      </c>
    </row>
    <row r="79" spans="1:15">
      <c r="A79">
        <v>77</v>
      </c>
      <c r="B79" t="s">
        <v>132</v>
      </c>
      <c r="C79" t="s">
        <v>23</v>
      </c>
      <c r="D79">
        <v>5000</v>
      </c>
      <c r="E79" t="s">
        <v>19</v>
      </c>
      <c r="F79">
        <v>-0.1</v>
      </c>
      <c r="G79" t="s">
        <v>61</v>
      </c>
      <c r="O79">
        <f t="shared" si="1"/>
        <v>0</v>
      </c>
    </row>
    <row r="80" spans="1:15">
      <c r="A80">
        <v>78</v>
      </c>
      <c r="B80" t="s">
        <v>133</v>
      </c>
      <c r="C80" t="s">
        <v>23</v>
      </c>
      <c r="D80">
        <v>5000</v>
      </c>
      <c r="E80" t="s">
        <v>76</v>
      </c>
      <c r="F80">
        <v>0</v>
      </c>
      <c r="G80" t="s">
        <v>77</v>
      </c>
      <c r="O80">
        <f t="shared" si="1"/>
        <v>0</v>
      </c>
    </row>
    <row r="81" spans="1:15">
      <c r="A81">
        <v>79</v>
      </c>
      <c r="B81" t="s">
        <v>134</v>
      </c>
      <c r="C81" t="s">
        <v>23</v>
      </c>
      <c r="D81">
        <v>5000</v>
      </c>
      <c r="E81" t="s">
        <v>36</v>
      </c>
      <c r="F81">
        <v>0</v>
      </c>
      <c r="G81" t="s">
        <v>91</v>
      </c>
      <c r="J81">
        <v>2.0579999999999998</v>
      </c>
      <c r="N81">
        <v>1.0713999999999999</v>
      </c>
      <c r="O81">
        <f t="shared" si="1"/>
        <v>1.5646999999999998</v>
      </c>
    </row>
    <row r="82" spans="1:15">
      <c r="A82">
        <v>80</v>
      </c>
      <c r="B82" t="s">
        <v>135</v>
      </c>
      <c r="C82" t="s">
        <v>23</v>
      </c>
      <c r="D82">
        <v>5000</v>
      </c>
      <c r="E82" t="s">
        <v>24</v>
      </c>
      <c r="F82">
        <v>0</v>
      </c>
      <c r="G82" t="s">
        <v>47</v>
      </c>
      <c r="N82">
        <v>1.026</v>
      </c>
      <c r="O82">
        <f t="shared" si="1"/>
        <v>1.026</v>
      </c>
    </row>
    <row r="83" spans="1:15">
      <c r="A83">
        <v>81</v>
      </c>
      <c r="B83" t="s">
        <v>136</v>
      </c>
      <c r="C83" t="s">
        <v>23</v>
      </c>
      <c r="D83">
        <v>5000</v>
      </c>
      <c r="E83" t="s">
        <v>65</v>
      </c>
      <c r="F83">
        <v>0</v>
      </c>
      <c r="G83" t="s">
        <v>69</v>
      </c>
      <c r="O83">
        <f t="shared" si="1"/>
        <v>0</v>
      </c>
    </row>
    <row r="84" spans="1:15">
      <c r="A84">
        <v>82</v>
      </c>
      <c r="B84" t="s">
        <v>137</v>
      </c>
      <c r="C84" t="s">
        <v>23</v>
      </c>
      <c r="D84">
        <v>5000</v>
      </c>
      <c r="E84" t="s">
        <v>15</v>
      </c>
      <c r="F84">
        <v>0</v>
      </c>
      <c r="G84" t="s">
        <v>82</v>
      </c>
      <c r="O84">
        <f t="shared" si="1"/>
        <v>0</v>
      </c>
    </row>
    <row r="85" spans="1:15">
      <c r="A85">
        <v>83</v>
      </c>
      <c r="B85" t="s">
        <v>138</v>
      </c>
      <c r="C85" t="s">
        <v>23</v>
      </c>
      <c r="D85">
        <v>5000</v>
      </c>
      <c r="E85" t="s">
        <v>30</v>
      </c>
      <c r="F85">
        <v>0</v>
      </c>
      <c r="G85" t="s">
        <v>31</v>
      </c>
      <c r="O85">
        <f t="shared" si="1"/>
        <v>0</v>
      </c>
    </row>
    <row r="86" spans="1:15">
      <c r="A86">
        <v>84</v>
      </c>
      <c r="B86" t="s">
        <v>139</v>
      </c>
      <c r="C86" t="s">
        <v>23</v>
      </c>
      <c r="D86">
        <v>5000</v>
      </c>
      <c r="E86" t="s">
        <v>56</v>
      </c>
      <c r="F86">
        <v>0</v>
      </c>
      <c r="G86" t="s">
        <v>97</v>
      </c>
      <c r="O86">
        <f t="shared" si="1"/>
        <v>0</v>
      </c>
    </row>
    <row r="87" spans="1:15">
      <c r="A87">
        <v>85</v>
      </c>
      <c r="B87" t="s">
        <v>140</v>
      </c>
      <c r="C87" t="s">
        <v>23</v>
      </c>
      <c r="D87">
        <v>5000</v>
      </c>
      <c r="E87" t="s">
        <v>76</v>
      </c>
      <c r="F87">
        <v>16.472000000000001</v>
      </c>
      <c r="G87" t="s">
        <v>141</v>
      </c>
      <c r="H87">
        <v>15.5</v>
      </c>
      <c r="I87">
        <v>12.54</v>
      </c>
      <c r="J87">
        <v>17.64</v>
      </c>
      <c r="K87">
        <v>14.54</v>
      </c>
      <c r="L87">
        <v>18.077999999999999</v>
      </c>
      <c r="M87">
        <v>18.893999999999998</v>
      </c>
      <c r="N87">
        <v>16.7836</v>
      </c>
      <c r="O87">
        <f t="shared" si="1"/>
        <v>16.282228571428572</v>
      </c>
    </row>
    <row r="88" spans="1:15">
      <c r="A88">
        <v>86</v>
      </c>
      <c r="B88" t="s">
        <v>142</v>
      </c>
      <c r="C88" t="s">
        <v>23</v>
      </c>
      <c r="D88">
        <v>5000</v>
      </c>
      <c r="E88" t="s">
        <v>33</v>
      </c>
      <c r="F88">
        <v>0</v>
      </c>
      <c r="G88" t="s">
        <v>34</v>
      </c>
      <c r="N88">
        <v>1.0002</v>
      </c>
      <c r="O88">
        <f t="shared" si="1"/>
        <v>1.0002</v>
      </c>
    </row>
    <row r="89" spans="1:15">
      <c r="A89">
        <v>87</v>
      </c>
      <c r="B89" t="s">
        <v>143</v>
      </c>
      <c r="C89" t="s">
        <v>23</v>
      </c>
      <c r="D89">
        <v>5000</v>
      </c>
      <c r="E89" t="s">
        <v>15</v>
      </c>
      <c r="F89">
        <v>0</v>
      </c>
      <c r="G89" t="s">
        <v>82</v>
      </c>
      <c r="O89">
        <f t="shared" si="1"/>
        <v>0</v>
      </c>
    </row>
    <row r="90" spans="1:15">
      <c r="A90">
        <v>88</v>
      </c>
      <c r="B90" t="s">
        <v>144</v>
      </c>
      <c r="C90" t="s">
        <v>23</v>
      </c>
      <c r="D90">
        <v>5000</v>
      </c>
      <c r="E90" t="s">
        <v>52</v>
      </c>
      <c r="F90">
        <v>3.58</v>
      </c>
      <c r="G90" t="s">
        <v>59</v>
      </c>
      <c r="O90">
        <f t="shared" si="1"/>
        <v>0</v>
      </c>
    </row>
    <row r="91" spans="1:15">
      <c r="A91">
        <v>89</v>
      </c>
      <c r="B91" t="s">
        <v>145</v>
      </c>
      <c r="C91" t="s">
        <v>23</v>
      </c>
      <c r="D91">
        <v>5000</v>
      </c>
      <c r="E91" t="s">
        <v>36</v>
      </c>
      <c r="F91">
        <v>9.58</v>
      </c>
      <c r="G91" t="s">
        <v>37</v>
      </c>
      <c r="I91">
        <v>11.26</v>
      </c>
      <c r="K91">
        <v>12.26</v>
      </c>
      <c r="M91">
        <v>14.894</v>
      </c>
      <c r="O91">
        <f t="shared" si="1"/>
        <v>12.804666666666668</v>
      </c>
    </row>
    <row r="92" spans="1:15">
      <c r="A92">
        <v>90</v>
      </c>
      <c r="B92" t="s">
        <v>146</v>
      </c>
      <c r="C92" t="s">
        <v>23</v>
      </c>
      <c r="D92">
        <v>5000</v>
      </c>
      <c r="E92" t="s">
        <v>27</v>
      </c>
      <c r="F92">
        <v>0</v>
      </c>
      <c r="G92" t="s">
        <v>105</v>
      </c>
      <c r="O92">
        <f t="shared" si="1"/>
        <v>0</v>
      </c>
    </row>
    <row r="93" spans="1:15">
      <c r="A93">
        <v>91</v>
      </c>
      <c r="B93" t="s">
        <v>147</v>
      </c>
      <c r="C93" t="s">
        <v>23</v>
      </c>
      <c r="D93">
        <v>5000</v>
      </c>
      <c r="E93" t="s">
        <v>19</v>
      </c>
      <c r="F93">
        <v>0</v>
      </c>
      <c r="G93" t="s">
        <v>20</v>
      </c>
      <c r="O93">
        <f t="shared" si="1"/>
        <v>0</v>
      </c>
    </row>
    <row r="94" spans="1:15">
      <c r="A94">
        <v>92</v>
      </c>
      <c r="B94" t="s">
        <v>148</v>
      </c>
      <c r="C94" t="s">
        <v>42</v>
      </c>
      <c r="D94">
        <v>5000</v>
      </c>
      <c r="E94" t="s">
        <v>30</v>
      </c>
      <c r="F94">
        <v>14.56</v>
      </c>
      <c r="G94" t="s">
        <v>31</v>
      </c>
      <c r="H94">
        <v>18</v>
      </c>
      <c r="I94">
        <v>16.399999999999999</v>
      </c>
      <c r="J94">
        <v>12.17</v>
      </c>
      <c r="K94">
        <v>15.2</v>
      </c>
      <c r="L94">
        <v>12.14</v>
      </c>
      <c r="M94">
        <v>12.06</v>
      </c>
      <c r="N94">
        <v>12.72</v>
      </c>
      <c r="O94">
        <f t="shared" si="1"/>
        <v>14.098571428571429</v>
      </c>
    </row>
    <row r="95" spans="1:15">
      <c r="A95">
        <v>93</v>
      </c>
      <c r="B95" t="s">
        <v>149</v>
      </c>
      <c r="C95" t="s">
        <v>23</v>
      </c>
      <c r="D95">
        <v>5000</v>
      </c>
      <c r="E95" t="s">
        <v>56</v>
      </c>
      <c r="F95">
        <v>0</v>
      </c>
      <c r="G95" t="s">
        <v>97</v>
      </c>
      <c r="O95">
        <f t="shared" si="1"/>
        <v>0</v>
      </c>
    </row>
    <row r="96" spans="1:15">
      <c r="A96">
        <v>94</v>
      </c>
      <c r="B96" t="s">
        <v>150</v>
      </c>
      <c r="C96" t="s">
        <v>23</v>
      </c>
      <c r="D96">
        <v>5000</v>
      </c>
      <c r="E96" t="s">
        <v>44</v>
      </c>
      <c r="F96">
        <v>-0.1</v>
      </c>
      <c r="G96" t="s">
        <v>102</v>
      </c>
      <c r="H96">
        <v>18.399999999999999</v>
      </c>
      <c r="J96">
        <v>12.58</v>
      </c>
      <c r="L96">
        <v>13.836</v>
      </c>
      <c r="M96">
        <v>12.914</v>
      </c>
      <c r="N96">
        <v>15.872</v>
      </c>
      <c r="O96">
        <f t="shared" si="1"/>
        <v>14.720400000000001</v>
      </c>
    </row>
    <row r="97" spans="1:15">
      <c r="A97">
        <v>95</v>
      </c>
      <c r="B97" t="s">
        <v>151</v>
      </c>
      <c r="C97" t="s">
        <v>23</v>
      </c>
      <c r="D97">
        <v>5000</v>
      </c>
      <c r="E97" t="s">
        <v>76</v>
      </c>
      <c r="F97">
        <v>0</v>
      </c>
      <c r="G97" t="s">
        <v>141</v>
      </c>
      <c r="O97">
        <f t="shared" si="1"/>
        <v>0</v>
      </c>
    </row>
    <row r="98" spans="1:15">
      <c r="A98">
        <v>96</v>
      </c>
      <c r="B98" t="s">
        <v>152</v>
      </c>
      <c r="C98" t="s">
        <v>18</v>
      </c>
      <c r="D98">
        <v>5000</v>
      </c>
      <c r="E98" t="s">
        <v>19</v>
      </c>
      <c r="F98">
        <v>12.95</v>
      </c>
      <c r="G98" t="s">
        <v>61</v>
      </c>
      <c r="H98">
        <v>3.5</v>
      </c>
      <c r="I98">
        <v>15.9</v>
      </c>
      <c r="J98">
        <v>11</v>
      </c>
      <c r="K98">
        <v>16.600000000000001</v>
      </c>
      <c r="L98">
        <v>8.49</v>
      </c>
      <c r="M98">
        <v>7.8</v>
      </c>
      <c r="N98">
        <v>8.2167999999999992</v>
      </c>
      <c r="O98">
        <f t="shared" si="1"/>
        <v>10.215257142857142</v>
      </c>
    </row>
    <row r="99" spans="1:15">
      <c r="A99">
        <v>97</v>
      </c>
      <c r="B99" t="s">
        <v>153</v>
      </c>
      <c r="C99" t="s">
        <v>14</v>
      </c>
      <c r="D99">
        <v>5000</v>
      </c>
      <c r="E99" t="s">
        <v>27</v>
      </c>
      <c r="F99">
        <v>19.02</v>
      </c>
      <c r="G99" t="s">
        <v>105</v>
      </c>
      <c r="H99">
        <v>17.5</v>
      </c>
      <c r="I99">
        <v>17.2</v>
      </c>
      <c r="J99">
        <v>9.9</v>
      </c>
      <c r="K99">
        <v>15.7</v>
      </c>
      <c r="L99">
        <v>10.5</v>
      </c>
      <c r="M99">
        <v>10.87</v>
      </c>
      <c r="N99">
        <v>11.209</v>
      </c>
      <c r="O99">
        <f t="shared" si="1"/>
        <v>13.268428571428572</v>
      </c>
    </row>
    <row r="100" spans="1:15">
      <c r="A100">
        <v>98</v>
      </c>
      <c r="B100" t="s">
        <v>154</v>
      </c>
      <c r="C100" t="s">
        <v>23</v>
      </c>
      <c r="D100">
        <v>5000</v>
      </c>
      <c r="E100" t="s">
        <v>15</v>
      </c>
      <c r="F100">
        <v>0</v>
      </c>
      <c r="G100" t="s">
        <v>16</v>
      </c>
      <c r="O100">
        <f t="shared" si="1"/>
        <v>0</v>
      </c>
    </row>
    <row r="101" spans="1:15">
      <c r="A101">
        <v>99</v>
      </c>
      <c r="B101" t="s">
        <v>155</v>
      </c>
      <c r="C101" t="s">
        <v>23</v>
      </c>
      <c r="D101">
        <v>5000</v>
      </c>
      <c r="E101" t="s">
        <v>19</v>
      </c>
      <c r="F101">
        <v>0</v>
      </c>
      <c r="G101" t="s">
        <v>61</v>
      </c>
      <c r="O101">
        <f t="shared" si="1"/>
        <v>0</v>
      </c>
    </row>
    <row r="102" spans="1:15">
      <c r="A102">
        <v>100</v>
      </c>
      <c r="B102" t="s">
        <v>156</v>
      </c>
      <c r="C102" t="s">
        <v>23</v>
      </c>
      <c r="D102">
        <v>5000</v>
      </c>
      <c r="E102" t="s">
        <v>84</v>
      </c>
      <c r="F102">
        <v>-0.5</v>
      </c>
      <c r="G102" t="s">
        <v>95</v>
      </c>
      <c r="N102">
        <v>1.1584000000000001</v>
      </c>
      <c r="O102">
        <f t="shared" si="1"/>
        <v>1.1584000000000001</v>
      </c>
    </row>
    <row r="103" spans="1:15">
      <c r="A103">
        <v>101</v>
      </c>
      <c r="B103" t="s">
        <v>157</v>
      </c>
      <c r="C103" t="s">
        <v>23</v>
      </c>
      <c r="D103">
        <v>5000</v>
      </c>
      <c r="E103" t="s">
        <v>30</v>
      </c>
      <c r="F103">
        <v>0</v>
      </c>
      <c r="G103" t="s">
        <v>31</v>
      </c>
      <c r="O103">
        <f t="shared" si="1"/>
        <v>0</v>
      </c>
    </row>
    <row r="104" spans="1:15">
      <c r="A104">
        <v>102</v>
      </c>
      <c r="B104" t="s">
        <v>158</v>
      </c>
      <c r="C104" t="s">
        <v>23</v>
      </c>
      <c r="D104">
        <v>5000</v>
      </c>
      <c r="E104" t="s">
        <v>27</v>
      </c>
      <c r="F104">
        <v>0</v>
      </c>
      <c r="G104" t="s">
        <v>28</v>
      </c>
      <c r="O104">
        <f t="shared" si="1"/>
        <v>0</v>
      </c>
    </row>
    <row r="105" spans="1:15">
      <c r="A105">
        <v>103</v>
      </c>
      <c r="B105" t="s">
        <v>159</v>
      </c>
      <c r="C105" t="s">
        <v>23</v>
      </c>
      <c r="D105">
        <v>5000</v>
      </c>
      <c r="E105" t="s">
        <v>56</v>
      </c>
      <c r="F105">
        <v>0</v>
      </c>
      <c r="G105" t="s">
        <v>57</v>
      </c>
      <c r="O105">
        <f t="shared" si="1"/>
        <v>0</v>
      </c>
    </row>
    <row r="106" spans="1:15">
      <c r="A106">
        <v>104</v>
      </c>
      <c r="B106" t="s">
        <v>160</v>
      </c>
      <c r="C106" t="s">
        <v>23</v>
      </c>
      <c r="D106">
        <v>5000</v>
      </c>
      <c r="E106" t="s">
        <v>44</v>
      </c>
      <c r="F106">
        <v>0</v>
      </c>
      <c r="G106" t="s">
        <v>45</v>
      </c>
      <c r="O106">
        <f t="shared" si="1"/>
        <v>0</v>
      </c>
    </row>
    <row r="107" spans="1:15">
      <c r="A107">
        <v>105</v>
      </c>
      <c r="B107" t="s">
        <v>161</v>
      </c>
      <c r="C107" t="s">
        <v>23</v>
      </c>
      <c r="D107">
        <v>5000</v>
      </c>
      <c r="E107" t="s">
        <v>52</v>
      </c>
      <c r="F107">
        <v>0</v>
      </c>
      <c r="G107" t="s">
        <v>59</v>
      </c>
      <c r="O107">
        <f t="shared" si="1"/>
        <v>0</v>
      </c>
    </row>
    <row r="108" spans="1:15">
      <c r="A108">
        <v>106</v>
      </c>
      <c r="B108" t="s">
        <v>162</v>
      </c>
      <c r="C108" t="s">
        <v>23</v>
      </c>
      <c r="D108">
        <v>5000</v>
      </c>
      <c r="E108" t="s">
        <v>56</v>
      </c>
      <c r="F108">
        <v>0</v>
      </c>
      <c r="G108" t="s">
        <v>57</v>
      </c>
      <c r="N108">
        <v>1.1616</v>
      </c>
      <c r="O108">
        <f t="shared" si="1"/>
        <v>1.1616</v>
      </c>
    </row>
    <row r="109" spans="1:15">
      <c r="A109">
        <v>107</v>
      </c>
      <c r="B109" t="s">
        <v>163</v>
      </c>
      <c r="C109" t="s">
        <v>14</v>
      </c>
      <c r="D109">
        <v>5000</v>
      </c>
      <c r="E109" t="s">
        <v>36</v>
      </c>
      <c r="F109">
        <v>18.600000000000001</v>
      </c>
      <c r="G109" t="s">
        <v>91</v>
      </c>
      <c r="H109">
        <v>18.5</v>
      </c>
      <c r="I109">
        <v>18.8</v>
      </c>
      <c r="J109">
        <v>13.24</v>
      </c>
      <c r="K109">
        <v>17.399999999999999</v>
      </c>
      <c r="L109">
        <v>11.46</v>
      </c>
      <c r="M109">
        <v>12.75</v>
      </c>
      <c r="N109">
        <v>11.86</v>
      </c>
      <c r="O109">
        <f t="shared" si="1"/>
        <v>14.858571428571429</v>
      </c>
    </row>
    <row r="110" spans="1:15">
      <c r="A110">
        <v>108</v>
      </c>
      <c r="B110" t="s">
        <v>164</v>
      </c>
      <c r="C110" t="s">
        <v>23</v>
      </c>
      <c r="D110">
        <v>5000</v>
      </c>
      <c r="E110" t="s">
        <v>27</v>
      </c>
      <c r="F110">
        <v>0</v>
      </c>
      <c r="G110" t="s">
        <v>28</v>
      </c>
      <c r="O110">
        <f t="shared" si="1"/>
        <v>0</v>
      </c>
    </row>
    <row r="111" spans="1:15">
      <c r="A111">
        <v>109</v>
      </c>
      <c r="B111" t="s">
        <v>165</v>
      </c>
      <c r="C111" t="s">
        <v>23</v>
      </c>
      <c r="D111">
        <v>5000</v>
      </c>
      <c r="E111" t="s">
        <v>24</v>
      </c>
      <c r="F111">
        <v>-0.2</v>
      </c>
      <c r="G111" t="s">
        <v>25</v>
      </c>
      <c r="O111">
        <f t="shared" si="1"/>
        <v>0</v>
      </c>
    </row>
    <row r="112" spans="1:15">
      <c r="A112">
        <v>110</v>
      </c>
      <c r="B112" t="s">
        <v>166</v>
      </c>
      <c r="C112" t="s">
        <v>23</v>
      </c>
      <c r="D112">
        <v>5000</v>
      </c>
      <c r="E112" t="s">
        <v>33</v>
      </c>
      <c r="F112">
        <v>0</v>
      </c>
      <c r="G112" t="s">
        <v>34</v>
      </c>
      <c r="O112">
        <f t="shared" si="1"/>
        <v>0</v>
      </c>
    </row>
    <row r="113" spans="1:15">
      <c r="A113">
        <v>111</v>
      </c>
      <c r="B113" t="s">
        <v>167</v>
      </c>
      <c r="C113" t="s">
        <v>23</v>
      </c>
      <c r="D113">
        <v>5000</v>
      </c>
      <c r="E113" t="s">
        <v>27</v>
      </c>
      <c r="F113">
        <v>13.38</v>
      </c>
      <c r="G113" t="s">
        <v>105</v>
      </c>
      <c r="N113">
        <v>2.9512</v>
      </c>
      <c r="O113">
        <f t="shared" si="1"/>
        <v>2.9512</v>
      </c>
    </row>
    <row r="114" spans="1:15">
      <c r="A114">
        <v>112</v>
      </c>
      <c r="B114" t="s">
        <v>168</v>
      </c>
      <c r="C114" t="s">
        <v>23</v>
      </c>
      <c r="D114">
        <v>5000</v>
      </c>
      <c r="E114" t="s">
        <v>30</v>
      </c>
      <c r="F114">
        <v>0</v>
      </c>
      <c r="G114" t="s">
        <v>39</v>
      </c>
      <c r="O114">
        <f t="shared" si="1"/>
        <v>0</v>
      </c>
    </row>
    <row r="115" spans="1:15">
      <c r="A115">
        <v>113</v>
      </c>
      <c r="B115" t="s">
        <v>169</v>
      </c>
      <c r="C115" t="s">
        <v>14</v>
      </c>
      <c r="D115">
        <v>5000</v>
      </c>
      <c r="E115" t="s">
        <v>24</v>
      </c>
      <c r="F115">
        <v>14.56</v>
      </c>
      <c r="G115" t="s">
        <v>47</v>
      </c>
      <c r="H115">
        <v>11.5</v>
      </c>
      <c r="I115">
        <v>15.7</v>
      </c>
      <c r="J115">
        <v>9.4700000000000006</v>
      </c>
      <c r="K115">
        <v>15</v>
      </c>
      <c r="L115">
        <v>13.24</v>
      </c>
      <c r="M115">
        <v>9.5399999999999991</v>
      </c>
      <c r="N115">
        <v>10.664</v>
      </c>
      <c r="O115">
        <f t="shared" si="1"/>
        <v>12.159142857142855</v>
      </c>
    </row>
    <row r="116" spans="1:15">
      <c r="A116">
        <v>114</v>
      </c>
      <c r="B116" t="s">
        <v>170</v>
      </c>
      <c r="C116" t="s">
        <v>18</v>
      </c>
      <c r="D116">
        <v>4900</v>
      </c>
      <c r="E116" t="s">
        <v>24</v>
      </c>
      <c r="F116">
        <v>12.42</v>
      </c>
      <c r="G116" t="s">
        <v>47</v>
      </c>
      <c r="H116">
        <v>14</v>
      </c>
      <c r="I116">
        <v>13.9</v>
      </c>
      <c r="J116">
        <v>11.35</v>
      </c>
      <c r="K116">
        <v>14.7</v>
      </c>
      <c r="L116">
        <v>13.82</v>
      </c>
      <c r="M116">
        <v>11.56</v>
      </c>
      <c r="N116">
        <v>12.731</v>
      </c>
      <c r="O116">
        <f t="shared" si="1"/>
        <v>13.15157142857143</v>
      </c>
    </row>
    <row r="117" spans="1:15">
      <c r="A117">
        <v>115</v>
      </c>
      <c r="B117" t="s">
        <v>171</v>
      </c>
      <c r="C117" t="s">
        <v>14</v>
      </c>
      <c r="D117">
        <v>4900</v>
      </c>
      <c r="E117" t="s">
        <v>56</v>
      </c>
      <c r="F117">
        <v>16.667000000000002</v>
      </c>
      <c r="G117" t="s">
        <v>57</v>
      </c>
      <c r="H117">
        <v>19</v>
      </c>
      <c r="I117">
        <v>20.2</v>
      </c>
      <c r="J117">
        <v>14.89</v>
      </c>
      <c r="K117">
        <v>18.100000000000001</v>
      </c>
      <c r="L117">
        <v>11.27</v>
      </c>
      <c r="M117">
        <v>12.49</v>
      </c>
      <c r="N117">
        <v>10.428000000000001</v>
      </c>
      <c r="O117">
        <f t="shared" si="1"/>
        <v>15.196857142857141</v>
      </c>
    </row>
    <row r="118" spans="1:15">
      <c r="A118">
        <v>116</v>
      </c>
      <c r="B118" t="s">
        <v>172</v>
      </c>
      <c r="C118" t="s">
        <v>42</v>
      </c>
      <c r="D118">
        <v>4900</v>
      </c>
      <c r="E118" t="s">
        <v>44</v>
      </c>
      <c r="F118">
        <v>17.64</v>
      </c>
      <c r="G118" t="s">
        <v>45</v>
      </c>
      <c r="H118">
        <v>18</v>
      </c>
      <c r="I118">
        <v>20.6</v>
      </c>
      <c r="J118">
        <v>14.46</v>
      </c>
      <c r="K118">
        <v>19.3</v>
      </c>
      <c r="L118">
        <v>12.91</v>
      </c>
      <c r="M118">
        <v>9.69</v>
      </c>
      <c r="N118">
        <v>10.202</v>
      </c>
      <c r="O118">
        <f t="shared" si="1"/>
        <v>15.023142857142856</v>
      </c>
    </row>
    <row r="119" spans="1:15">
      <c r="A119">
        <v>117</v>
      </c>
      <c r="B119" t="s">
        <v>173</v>
      </c>
      <c r="C119" t="s">
        <v>42</v>
      </c>
      <c r="D119">
        <v>4800</v>
      </c>
      <c r="E119" t="s">
        <v>52</v>
      </c>
      <c r="F119">
        <v>12.66</v>
      </c>
      <c r="G119" t="s">
        <v>59</v>
      </c>
      <c r="H119">
        <v>16.5</v>
      </c>
      <c r="I119">
        <v>19.399999999999999</v>
      </c>
      <c r="J119">
        <v>12.22</v>
      </c>
      <c r="K119">
        <v>18.7</v>
      </c>
      <c r="L119">
        <v>12.51</v>
      </c>
      <c r="M119">
        <v>14.14</v>
      </c>
      <c r="N119">
        <v>13.494</v>
      </c>
      <c r="O119">
        <f t="shared" si="1"/>
        <v>15.280571428571429</v>
      </c>
    </row>
    <row r="120" spans="1:15">
      <c r="A120">
        <v>118</v>
      </c>
      <c r="B120" t="s">
        <v>174</v>
      </c>
      <c r="C120" t="s">
        <v>18</v>
      </c>
      <c r="D120">
        <v>4800</v>
      </c>
      <c r="E120" t="s">
        <v>65</v>
      </c>
      <c r="F120">
        <v>9.1</v>
      </c>
      <c r="G120" t="s">
        <v>66</v>
      </c>
      <c r="H120">
        <v>3.5</v>
      </c>
      <c r="I120">
        <v>4</v>
      </c>
      <c r="J120">
        <v>8.93</v>
      </c>
      <c r="K120">
        <v>3.9</v>
      </c>
      <c r="L120">
        <v>2.9</v>
      </c>
      <c r="M120">
        <v>2.0099999999999998</v>
      </c>
      <c r="N120">
        <v>8.9670000000000005</v>
      </c>
      <c r="O120">
        <f t="shared" si="1"/>
        <v>4.8867142857142847</v>
      </c>
    </row>
    <row r="121" spans="1:15">
      <c r="A121">
        <v>119</v>
      </c>
      <c r="B121" t="s">
        <v>175</v>
      </c>
      <c r="C121" t="s">
        <v>18</v>
      </c>
      <c r="D121">
        <v>4800</v>
      </c>
      <c r="E121" t="s">
        <v>36</v>
      </c>
      <c r="F121">
        <v>12.08</v>
      </c>
      <c r="G121" t="s">
        <v>91</v>
      </c>
      <c r="H121">
        <v>10.5</v>
      </c>
      <c r="I121">
        <v>14.7</v>
      </c>
      <c r="J121">
        <v>11.07</v>
      </c>
      <c r="K121">
        <v>16.2</v>
      </c>
      <c r="M121">
        <v>12.7</v>
      </c>
      <c r="N121">
        <v>6.3179999999999996</v>
      </c>
      <c r="O121">
        <f t="shared" si="1"/>
        <v>11.914666666666667</v>
      </c>
    </row>
    <row r="122" spans="1:15">
      <c r="A122">
        <v>120</v>
      </c>
      <c r="B122" t="s">
        <v>176</v>
      </c>
      <c r="C122" t="s">
        <v>18</v>
      </c>
      <c r="D122">
        <v>4700</v>
      </c>
      <c r="E122" t="s">
        <v>33</v>
      </c>
      <c r="F122">
        <v>15.06</v>
      </c>
      <c r="G122" t="s">
        <v>49</v>
      </c>
      <c r="H122">
        <v>17.5</v>
      </c>
      <c r="I122">
        <v>13.5</v>
      </c>
      <c r="J122">
        <v>10.16</v>
      </c>
      <c r="K122">
        <v>13</v>
      </c>
      <c r="L122">
        <v>12.88</v>
      </c>
      <c r="M122">
        <v>9.6300000000000008</v>
      </c>
      <c r="N122">
        <v>14.465999999999999</v>
      </c>
      <c r="O122">
        <f t="shared" si="1"/>
        <v>13.019428571428568</v>
      </c>
    </row>
    <row r="123" spans="1:15">
      <c r="A123">
        <v>121</v>
      </c>
      <c r="B123" t="s">
        <v>177</v>
      </c>
      <c r="C123" t="s">
        <v>42</v>
      </c>
      <c r="D123">
        <v>4600</v>
      </c>
      <c r="E123" t="s">
        <v>33</v>
      </c>
      <c r="F123">
        <v>30.2</v>
      </c>
      <c r="G123" t="s">
        <v>49</v>
      </c>
      <c r="H123">
        <v>18</v>
      </c>
      <c r="I123">
        <v>11.8</v>
      </c>
      <c r="J123">
        <v>11.94</v>
      </c>
      <c r="K123">
        <v>11.9</v>
      </c>
      <c r="L123">
        <v>12.78</v>
      </c>
      <c r="M123">
        <v>11.79</v>
      </c>
      <c r="N123">
        <v>11.445</v>
      </c>
      <c r="O123">
        <f t="shared" si="1"/>
        <v>12.807857142857143</v>
      </c>
    </row>
    <row r="124" spans="1:15">
      <c r="A124">
        <v>122</v>
      </c>
      <c r="B124" t="s">
        <v>178</v>
      </c>
      <c r="C124" t="s">
        <v>18</v>
      </c>
      <c r="D124">
        <v>4600</v>
      </c>
      <c r="E124" t="s">
        <v>19</v>
      </c>
      <c r="F124">
        <v>13.52</v>
      </c>
      <c r="G124" t="s">
        <v>61</v>
      </c>
      <c r="H124">
        <v>14.5</v>
      </c>
      <c r="I124">
        <v>6.8</v>
      </c>
      <c r="J124">
        <v>13.17</v>
      </c>
      <c r="K124">
        <v>7.5</v>
      </c>
      <c r="L124">
        <v>9.8000000000000007</v>
      </c>
      <c r="M124">
        <v>12.23</v>
      </c>
      <c r="N124">
        <v>12.986000000000001</v>
      </c>
      <c r="O124">
        <f t="shared" si="1"/>
        <v>10.998000000000001</v>
      </c>
    </row>
    <row r="125" spans="1:15">
      <c r="A125">
        <v>123</v>
      </c>
      <c r="B125" t="s">
        <v>179</v>
      </c>
      <c r="C125" t="s">
        <v>18</v>
      </c>
      <c r="D125">
        <v>4600</v>
      </c>
      <c r="E125" t="s">
        <v>27</v>
      </c>
      <c r="F125">
        <v>8.1</v>
      </c>
      <c r="G125" t="s">
        <v>28</v>
      </c>
      <c r="H125">
        <v>14</v>
      </c>
      <c r="I125">
        <v>16</v>
      </c>
      <c r="J125">
        <v>8.4700000000000006</v>
      </c>
      <c r="K125">
        <v>15.6</v>
      </c>
      <c r="L125">
        <v>10.92</v>
      </c>
      <c r="M125">
        <v>9.17</v>
      </c>
      <c r="N125">
        <v>9.07</v>
      </c>
      <c r="O125">
        <f t="shared" si="1"/>
        <v>11.889999999999999</v>
      </c>
    </row>
    <row r="126" spans="1:15">
      <c r="A126">
        <v>124</v>
      </c>
      <c r="B126" t="s">
        <v>180</v>
      </c>
      <c r="C126" t="s">
        <v>18</v>
      </c>
      <c r="D126">
        <v>4600</v>
      </c>
      <c r="E126" t="s">
        <v>76</v>
      </c>
      <c r="F126">
        <v>14.46</v>
      </c>
      <c r="G126" t="s">
        <v>141</v>
      </c>
      <c r="H126">
        <v>15</v>
      </c>
      <c r="I126">
        <v>12</v>
      </c>
      <c r="J126">
        <v>13.04</v>
      </c>
      <c r="K126">
        <v>12.3</v>
      </c>
      <c r="L126">
        <v>14.31</v>
      </c>
      <c r="M126">
        <v>14.55</v>
      </c>
      <c r="N126">
        <v>14.58</v>
      </c>
      <c r="O126">
        <f t="shared" si="1"/>
        <v>13.682857142857143</v>
      </c>
    </row>
    <row r="127" spans="1:15">
      <c r="A127">
        <v>125</v>
      </c>
      <c r="B127" t="s">
        <v>181</v>
      </c>
      <c r="C127" t="s">
        <v>18</v>
      </c>
      <c r="D127">
        <v>4600</v>
      </c>
      <c r="E127" t="s">
        <v>44</v>
      </c>
      <c r="F127">
        <v>14.66</v>
      </c>
      <c r="G127" t="s">
        <v>45</v>
      </c>
      <c r="H127">
        <v>12</v>
      </c>
      <c r="I127">
        <v>16.600000000000001</v>
      </c>
      <c r="J127">
        <v>13.99</v>
      </c>
      <c r="K127">
        <v>16.8</v>
      </c>
      <c r="L127">
        <v>14.14</v>
      </c>
      <c r="M127">
        <v>17.7</v>
      </c>
      <c r="N127">
        <v>12.864000000000001</v>
      </c>
      <c r="O127">
        <f t="shared" si="1"/>
        <v>14.870571428571429</v>
      </c>
    </row>
    <row r="128" spans="1:15">
      <c r="A128">
        <v>126</v>
      </c>
      <c r="B128" t="s">
        <v>182</v>
      </c>
      <c r="C128" t="s">
        <v>18</v>
      </c>
      <c r="D128">
        <v>4600</v>
      </c>
      <c r="E128" t="s">
        <v>33</v>
      </c>
      <c r="F128">
        <v>9.32</v>
      </c>
      <c r="G128" t="s">
        <v>49</v>
      </c>
      <c r="H128">
        <v>7</v>
      </c>
      <c r="I128">
        <v>13.3</v>
      </c>
      <c r="J128">
        <v>11.26</v>
      </c>
      <c r="K128">
        <v>12.5</v>
      </c>
      <c r="L128">
        <v>10.88</v>
      </c>
      <c r="M128">
        <v>13.63</v>
      </c>
      <c r="N128">
        <v>12.048</v>
      </c>
      <c r="O128">
        <f t="shared" si="1"/>
        <v>11.516857142857145</v>
      </c>
    </row>
    <row r="129" spans="1:15">
      <c r="A129">
        <v>127</v>
      </c>
      <c r="B129" t="s">
        <v>183</v>
      </c>
      <c r="C129" t="s">
        <v>14</v>
      </c>
      <c r="D129">
        <v>4500</v>
      </c>
      <c r="E129" t="s">
        <v>15</v>
      </c>
      <c r="F129">
        <v>0</v>
      </c>
      <c r="G129" t="s">
        <v>16</v>
      </c>
      <c r="O129">
        <f t="shared" si="1"/>
        <v>0</v>
      </c>
    </row>
    <row r="130" spans="1:15">
      <c r="A130">
        <v>128</v>
      </c>
      <c r="B130" t="s">
        <v>184</v>
      </c>
      <c r="C130" t="s">
        <v>14</v>
      </c>
      <c r="D130">
        <v>4500</v>
      </c>
      <c r="E130" t="s">
        <v>30</v>
      </c>
      <c r="F130">
        <v>12.324999999999999</v>
      </c>
      <c r="G130" t="s">
        <v>39</v>
      </c>
      <c r="H130">
        <v>18.5</v>
      </c>
      <c r="I130">
        <v>19.2</v>
      </c>
      <c r="J130">
        <v>12.71</v>
      </c>
      <c r="K130">
        <v>17.7</v>
      </c>
      <c r="L130">
        <v>11.14</v>
      </c>
      <c r="M130">
        <v>11.99</v>
      </c>
      <c r="N130">
        <v>9.6370000000000005</v>
      </c>
      <c r="O130">
        <f t="shared" si="1"/>
        <v>14.411</v>
      </c>
    </row>
    <row r="131" spans="1:15">
      <c r="A131">
        <v>129</v>
      </c>
      <c r="B131" t="s">
        <v>185</v>
      </c>
      <c r="C131" t="s">
        <v>18</v>
      </c>
      <c r="D131">
        <v>4500</v>
      </c>
      <c r="E131" t="s">
        <v>30</v>
      </c>
      <c r="F131">
        <v>2.1800000000000002</v>
      </c>
      <c r="G131" t="s">
        <v>31</v>
      </c>
      <c r="H131">
        <v>5</v>
      </c>
      <c r="I131">
        <v>12.1</v>
      </c>
      <c r="J131">
        <v>7.63</v>
      </c>
      <c r="K131">
        <v>12.8</v>
      </c>
      <c r="L131">
        <v>5.99</v>
      </c>
      <c r="M131">
        <v>5.88</v>
      </c>
      <c r="N131">
        <v>5.6769999999999996</v>
      </c>
      <c r="O131">
        <f t="shared" ref="O131:O194" si="2">IFERROR(AVERAGEIF(H131:N131,"&gt;0"),0)</f>
        <v>7.8681428571428578</v>
      </c>
    </row>
    <row r="132" spans="1:15">
      <c r="A132">
        <v>130</v>
      </c>
      <c r="B132" t="s">
        <v>186</v>
      </c>
      <c r="C132" t="s">
        <v>18</v>
      </c>
      <c r="D132">
        <v>4500</v>
      </c>
      <c r="E132" t="s">
        <v>27</v>
      </c>
      <c r="F132">
        <v>6.08</v>
      </c>
      <c r="G132" t="s">
        <v>28</v>
      </c>
      <c r="H132">
        <v>7</v>
      </c>
      <c r="I132">
        <v>5.0999999999999996</v>
      </c>
      <c r="J132">
        <v>10.07</v>
      </c>
      <c r="K132">
        <v>5.2</v>
      </c>
      <c r="L132">
        <v>11.34</v>
      </c>
      <c r="M132">
        <v>12.17</v>
      </c>
      <c r="N132">
        <v>9.3773999999999997</v>
      </c>
      <c r="O132">
        <f t="shared" si="2"/>
        <v>8.6082000000000001</v>
      </c>
    </row>
    <row r="133" spans="1:15">
      <c r="A133">
        <v>131</v>
      </c>
      <c r="B133" t="s">
        <v>187</v>
      </c>
      <c r="C133" t="s">
        <v>14</v>
      </c>
      <c r="D133">
        <v>4500</v>
      </c>
      <c r="E133" t="s">
        <v>76</v>
      </c>
      <c r="F133">
        <v>0</v>
      </c>
      <c r="G133" t="s">
        <v>77</v>
      </c>
      <c r="O133">
        <f t="shared" si="2"/>
        <v>0</v>
      </c>
    </row>
    <row r="134" spans="1:15">
      <c r="A134">
        <v>132</v>
      </c>
      <c r="B134" t="s">
        <v>188</v>
      </c>
      <c r="C134" t="s">
        <v>18</v>
      </c>
      <c r="D134">
        <v>4500</v>
      </c>
      <c r="E134" t="s">
        <v>27</v>
      </c>
      <c r="F134">
        <v>11.26</v>
      </c>
      <c r="G134" t="s">
        <v>105</v>
      </c>
      <c r="H134">
        <v>8.5</v>
      </c>
      <c r="I134">
        <v>9</v>
      </c>
      <c r="J134">
        <v>9.5299999999999994</v>
      </c>
      <c r="K134">
        <v>9</v>
      </c>
      <c r="L134">
        <v>11.62</v>
      </c>
      <c r="M134">
        <v>9.82</v>
      </c>
      <c r="N134">
        <v>9.1140000000000008</v>
      </c>
      <c r="O134">
        <f t="shared" si="2"/>
        <v>9.5120000000000005</v>
      </c>
    </row>
    <row r="135" spans="1:15">
      <c r="A135">
        <v>133</v>
      </c>
      <c r="B135" t="s">
        <v>189</v>
      </c>
      <c r="C135" t="s">
        <v>42</v>
      </c>
      <c r="D135">
        <v>4400</v>
      </c>
      <c r="E135" t="s">
        <v>27</v>
      </c>
      <c r="F135">
        <v>17.079999999999998</v>
      </c>
      <c r="G135" t="s">
        <v>105</v>
      </c>
      <c r="H135">
        <v>10.5</v>
      </c>
      <c r="I135">
        <v>19</v>
      </c>
      <c r="J135">
        <v>10.039999999999999</v>
      </c>
      <c r="K135">
        <v>19.5</v>
      </c>
      <c r="L135">
        <v>9.09</v>
      </c>
      <c r="M135">
        <v>9.2200000000000006</v>
      </c>
      <c r="N135">
        <v>8.9369999999999994</v>
      </c>
      <c r="O135">
        <f t="shared" si="2"/>
        <v>12.326714285714285</v>
      </c>
    </row>
    <row r="136" spans="1:15">
      <c r="A136">
        <v>134</v>
      </c>
      <c r="B136" t="s">
        <v>190</v>
      </c>
      <c r="C136" t="s">
        <v>18</v>
      </c>
      <c r="D136">
        <v>4400</v>
      </c>
      <c r="E136" t="s">
        <v>24</v>
      </c>
      <c r="F136">
        <v>12</v>
      </c>
      <c r="G136" t="s">
        <v>25</v>
      </c>
      <c r="H136">
        <v>11.5</v>
      </c>
      <c r="I136">
        <v>11.4</v>
      </c>
      <c r="J136">
        <v>12.51</v>
      </c>
      <c r="K136">
        <v>12.2</v>
      </c>
      <c r="L136">
        <v>11.3</v>
      </c>
      <c r="M136">
        <v>11.74</v>
      </c>
      <c r="N136">
        <v>11.893000000000001</v>
      </c>
      <c r="O136">
        <f t="shared" si="2"/>
        <v>11.791857142857141</v>
      </c>
    </row>
    <row r="137" spans="1:15">
      <c r="A137">
        <v>135</v>
      </c>
      <c r="B137" t="s">
        <v>191</v>
      </c>
      <c r="C137" t="s">
        <v>14</v>
      </c>
      <c r="D137">
        <v>4400</v>
      </c>
      <c r="E137" t="s">
        <v>15</v>
      </c>
      <c r="F137">
        <v>11.14</v>
      </c>
      <c r="G137" t="s">
        <v>16</v>
      </c>
      <c r="H137">
        <v>9.5</v>
      </c>
      <c r="I137">
        <v>16.2</v>
      </c>
      <c r="J137">
        <v>9.9700000000000006</v>
      </c>
      <c r="K137">
        <v>15.1</v>
      </c>
      <c r="L137">
        <v>11.57</v>
      </c>
      <c r="M137">
        <v>12.34</v>
      </c>
      <c r="N137">
        <v>4.1420000000000003</v>
      </c>
      <c r="O137">
        <f t="shared" si="2"/>
        <v>11.260285714285715</v>
      </c>
    </row>
    <row r="138" spans="1:15">
      <c r="A138">
        <v>136</v>
      </c>
      <c r="B138" t="s">
        <v>192</v>
      </c>
      <c r="C138" t="s">
        <v>42</v>
      </c>
      <c r="D138">
        <v>4400</v>
      </c>
      <c r="E138" t="s">
        <v>56</v>
      </c>
      <c r="F138">
        <v>14.2</v>
      </c>
      <c r="G138" t="s">
        <v>97</v>
      </c>
      <c r="I138">
        <v>13.6</v>
      </c>
      <c r="O138">
        <f t="shared" si="2"/>
        <v>13.6</v>
      </c>
    </row>
    <row r="139" spans="1:15">
      <c r="A139">
        <v>137</v>
      </c>
      <c r="B139" t="s">
        <v>193</v>
      </c>
      <c r="C139" t="s">
        <v>14</v>
      </c>
      <c r="D139">
        <v>4300</v>
      </c>
      <c r="E139" t="s">
        <v>24</v>
      </c>
      <c r="F139">
        <v>7.56</v>
      </c>
      <c r="G139" t="s">
        <v>47</v>
      </c>
      <c r="H139">
        <v>4.5</v>
      </c>
      <c r="I139">
        <v>5</v>
      </c>
      <c r="J139">
        <v>11.63</v>
      </c>
      <c r="K139">
        <v>4.5</v>
      </c>
      <c r="L139">
        <v>10.07</v>
      </c>
      <c r="M139">
        <v>10.82</v>
      </c>
      <c r="N139">
        <v>9.0169999999999995</v>
      </c>
      <c r="O139">
        <f t="shared" si="2"/>
        <v>7.9338571428571436</v>
      </c>
    </row>
    <row r="140" spans="1:15">
      <c r="A140">
        <v>138</v>
      </c>
      <c r="B140" t="s">
        <v>194</v>
      </c>
      <c r="C140" t="s">
        <v>14</v>
      </c>
      <c r="D140">
        <v>4300</v>
      </c>
      <c r="E140" t="s">
        <v>76</v>
      </c>
      <c r="F140">
        <v>12.22</v>
      </c>
      <c r="G140" t="s">
        <v>141</v>
      </c>
      <c r="H140">
        <v>21</v>
      </c>
      <c r="I140">
        <v>17.600000000000001</v>
      </c>
      <c r="J140">
        <v>12.28</v>
      </c>
      <c r="K140">
        <v>16.8</v>
      </c>
      <c r="L140">
        <v>12.91</v>
      </c>
      <c r="M140">
        <v>14.61</v>
      </c>
      <c r="N140">
        <v>11.672000000000001</v>
      </c>
      <c r="O140">
        <f t="shared" si="2"/>
        <v>15.267428571428571</v>
      </c>
    </row>
    <row r="141" spans="1:15">
      <c r="A141">
        <v>139</v>
      </c>
      <c r="B141" t="s">
        <v>195</v>
      </c>
      <c r="C141" t="s">
        <v>18</v>
      </c>
      <c r="D141">
        <v>4300</v>
      </c>
      <c r="E141" t="s">
        <v>15</v>
      </c>
      <c r="F141">
        <v>10.44</v>
      </c>
      <c r="G141" t="s">
        <v>16</v>
      </c>
      <c r="H141">
        <v>7.5</v>
      </c>
      <c r="I141">
        <v>11</v>
      </c>
      <c r="J141">
        <v>10.98</v>
      </c>
      <c r="K141">
        <v>11</v>
      </c>
      <c r="L141">
        <v>9.19</v>
      </c>
      <c r="M141">
        <v>9.67</v>
      </c>
      <c r="N141">
        <v>12.548999999999999</v>
      </c>
      <c r="O141">
        <f t="shared" si="2"/>
        <v>10.269857142857145</v>
      </c>
    </row>
    <row r="142" spans="1:15">
      <c r="A142">
        <v>140</v>
      </c>
      <c r="B142" t="s">
        <v>196</v>
      </c>
      <c r="C142" t="s">
        <v>14</v>
      </c>
      <c r="D142">
        <v>4300</v>
      </c>
      <c r="E142" t="s">
        <v>76</v>
      </c>
      <c r="F142">
        <v>8.86</v>
      </c>
      <c r="G142" t="s">
        <v>77</v>
      </c>
      <c r="H142">
        <v>10</v>
      </c>
      <c r="I142">
        <v>0.6</v>
      </c>
      <c r="J142">
        <v>11.12</v>
      </c>
      <c r="K142">
        <v>3.3</v>
      </c>
      <c r="L142">
        <v>13.05</v>
      </c>
      <c r="M142">
        <v>11.78</v>
      </c>
      <c r="N142">
        <v>11.188000000000001</v>
      </c>
      <c r="O142">
        <f t="shared" si="2"/>
        <v>8.7197142857142858</v>
      </c>
    </row>
    <row r="143" spans="1:15">
      <c r="A143">
        <v>141</v>
      </c>
      <c r="B143" t="s">
        <v>197</v>
      </c>
      <c r="C143" t="s">
        <v>42</v>
      </c>
      <c r="D143">
        <v>4300</v>
      </c>
      <c r="E143" t="s">
        <v>44</v>
      </c>
      <c r="F143">
        <v>12.64</v>
      </c>
      <c r="G143" t="s">
        <v>102</v>
      </c>
      <c r="H143">
        <v>16</v>
      </c>
      <c r="I143">
        <v>14</v>
      </c>
      <c r="J143">
        <v>8.42</v>
      </c>
      <c r="K143">
        <v>15</v>
      </c>
      <c r="L143">
        <v>9.6300000000000008</v>
      </c>
      <c r="M143">
        <v>9.61</v>
      </c>
      <c r="N143">
        <v>9.7929999999999993</v>
      </c>
      <c r="O143">
        <f t="shared" si="2"/>
        <v>11.779</v>
      </c>
    </row>
    <row r="144" spans="1:15">
      <c r="A144">
        <v>142</v>
      </c>
      <c r="B144" t="s">
        <v>198</v>
      </c>
      <c r="C144" t="s">
        <v>18</v>
      </c>
      <c r="D144">
        <v>4300</v>
      </c>
      <c r="E144" t="s">
        <v>84</v>
      </c>
      <c r="F144">
        <v>7.95</v>
      </c>
      <c r="G144" t="s">
        <v>85</v>
      </c>
      <c r="H144">
        <v>7</v>
      </c>
      <c r="I144">
        <v>7.9</v>
      </c>
      <c r="J144">
        <v>10.3</v>
      </c>
      <c r="K144">
        <v>8.8000000000000007</v>
      </c>
      <c r="L144">
        <v>13.55</v>
      </c>
      <c r="M144">
        <v>16.25</v>
      </c>
      <c r="N144">
        <v>13.13</v>
      </c>
      <c r="O144">
        <f t="shared" si="2"/>
        <v>10.989999999999998</v>
      </c>
    </row>
    <row r="145" spans="1:15">
      <c r="A145">
        <v>143</v>
      </c>
      <c r="B145" t="s">
        <v>199</v>
      </c>
      <c r="C145" t="s">
        <v>18</v>
      </c>
      <c r="D145">
        <v>4300</v>
      </c>
      <c r="E145" t="s">
        <v>76</v>
      </c>
      <c r="F145">
        <v>3</v>
      </c>
      <c r="G145" t="s">
        <v>77</v>
      </c>
      <c r="H145">
        <v>4</v>
      </c>
      <c r="I145">
        <v>4</v>
      </c>
      <c r="J145">
        <v>7.64</v>
      </c>
      <c r="K145">
        <v>5</v>
      </c>
      <c r="L145">
        <v>9.82</v>
      </c>
      <c r="M145">
        <v>5.37</v>
      </c>
      <c r="N145">
        <v>4.859</v>
      </c>
      <c r="O145">
        <f t="shared" si="2"/>
        <v>5.8127142857142857</v>
      </c>
    </row>
    <row r="146" spans="1:15">
      <c r="A146">
        <v>144</v>
      </c>
      <c r="B146" t="s">
        <v>200</v>
      </c>
      <c r="C146" t="s">
        <v>14</v>
      </c>
      <c r="D146">
        <v>4300</v>
      </c>
      <c r="E146" t="s">
        <v>33</v>
      </c>
      <c r="F146">
        <v>6.0670000000000002</v>
      </c>
      <c r="G146" t="s">
        <v>34</v>
      </c>
      <c r="H146">
        <v>4</v>
      </c>
      <c r="I146">
        <v>14.6</v>
      </c>
      <c r="J146">
        <v>8.1999999999999993</v>
      </c>
      <c r="K146">
        <v>14.3</v>
      </c>
      <c r="N146">
        <v>5.04</v>
      </c>
      <c r="O146">
        <f t="shared" si="2"/>
        <v>9.2279999999999998</v>
      </c>
    </row>
    <row r="147" spans="1:15">
      <c r="A147">
        <v>145</v>
      </c>
      <c r="B147" t="s">
        <v>201</v>
      </c>
      <c r="C147" t="s">
        <v>14</v>
      </c>
      <c r="D147">
        <v>4200</v>
      </c>
      <c r="E147" t="s">
        <v>76</v>
      </c>
      <c r="F147">
        <v>8.94</v>
      </c>
      <c r="G147" t="s">
        <v>141</v>
      </c>
      <c r="H147">
        <v>8</v>
      </c>
      <c r="I147">
        <v>6.2</v>
      </c>
      <c r="J147">
        <v>9.2200000000000006</v>
      </c>
      <c r="K147">
        <v>5.0999999999999996</v>
      </c>
      <c r="L147">
        <v>8.8800000000000008</v>
      </c>
      <c r="M147">
        <v>10.26</v>
      </c>
      <c r="N147">
        <v>9.1679999999999993</v>
      </c>
      <c r="O147">
        <f t="shared" si="2"/>
        <v>8.1182857142857152</v>
      </c>
    </row>
    <row r="148" spans="1:15">
      <c r="A148">
        <v>146</v>
      </c>
      <c r="B148" t="s">
        <v>202</v>
      </c>
      <c r="C148" t="s">
        <v>18</v>
      </c>
      <c r="D148">
        <v>4200</v>
      </c>
      <c r="E148" t="s">
        <v>15</v>
      </c>
      <c r="F148">
        <v>11.38</v>
      </c>
      <c r="G148" t="s">
        <v>16</v>
      </c>
      <c r="H148">
        <v>16.5</v>
      </c>
      <c r="I148">
        <v>14</v>
      </c>
      <c r="J148">
        <v>9.94</v>
      </c>
      <c r="K148">
        <v>14.2</v>
      </c>
      <c r="L148">
        <v>9.6</v>
      </c>
      <c r="M148">
        <v>9.0500000000000007</v>
      </c>
      <c r="N148">
        <v>7.7750000000000004</v>
      </c>
      <c r="O148">
        <f t="shared" si="2"/>
        <v>11.580714285714285</v>
      </c>
    </row>
    <row r="149" spans="1:15">
      <c r="A149">
        <v>147</v>
      </c>
      <c r="B149" t="s">
        <v>203</v>
      </c>
      <c r="C149" t="s">
        <v>18</v>
      </c>
      <c r="D149">
        <v>4200</v>
      </c>
      <c r="E149" t="s">
        <v>19</v>
      </c>
      <c r="F149">
        <v>13.36</v>
      </c>
      <c r="G149" t="s">
        <v>61</v>
      </c>
      <c r="H149">
        <v>11.5</v>
      </c>
      <c r="I149">
        <v>7.1</v>
      </c>
      <c r="J149">
        <v>8.2200000000000006</v>
      </c>
      <c r="K149">
        <v>7.3</v>
      </c>
      <c r="L149">
        <v>5.55</v>
      </c>
      <c r="M149">
        <v>4.9400000000000004</v>
      </c>
      <c r="N149">
        <v>6.8242000000000003</v>
      </c>
      <c r="O149">
        <f t="shared" si="2"/>
        <v>7.3477428571428556</v>
      </c>
    </row>
    <row r="150" spans="1:15">
      <c r="A150">
        <v>148</v>
      </c>
      <c r="B150" t="s">
        <v>204</v>
      </c>
      <c r="C150" t="s">
        <v>14</v>
      </c>
      <c r="D150">
        <v>4200</v>
      </c>
      <c r="E150" t="s">
        <v>84</v>
      </c>
      <c r="F150">
        <v>17.2</v>
      </c>
      <c r="G150" t="s">
        <v>85</v>
      </c>
      <c r="H150">
        <v>13</v>
      </c>
      <c r="I150">
        <v>15.4</v>
      </c>
      <c r="J150">
        <v>8.26</v>
      </c>
      <c r="K150">
        <v>14.7</v>
      </c>
      <c r="L150">
        <v>9.26</v>
      </c>
      <c r="M150">
        <v>11.47</v>
      </c>
      <c r="N150">
        <v>7.2530000000000001</v>
      </c>
      <c r="O150">
        <f t="shared" si="2"/>
        <v>11.334714285714286</v>
      </c>
    </row>
    <row r="151" spans="1:15">
      <c r="A151">
        <v>149</v>
      </c>
      <c r="B151" t="s">
        <v>205</v>
      </c>
      <c r="C151" t="s">
        <v>18</v>
      </c>
      <c r="D151">
        <v>4200</v>
      </c>
      <c r="E151" t="s">
        <v>27</v>
      </c>
      <c r="F151">
        <v>10.86</v>
      </c>
      <c r="G151" t="s">
        <v>105</v>
      </c>
      <c r="H151">
        <v>6.5</v>
      </c>
      <c r="I151">
        <v>12.3</v>
      </c>
      <c r="J151">
        <v>10.050000000000001</v>
      </c>
      <c r="K151">
        <v>12.5</v>
      </c>
      <c r="L151">
        <v>7.04</v>
      </c>
      <c r="M151">
        <v>7.44</v>
      </c>
      <c r="N151">
        <v>11.805</v>
      </c>
      <c r="O151">
        <f t="shared" si="2"/>
        <v>9.6621428571428556</v>
      </c>
    </row>
    <row r="152" spans="1:15">
      <c r="A152">
        <v>150</v>
      </c>
      <c r="B152" t="s">
        <v>206</v>
      </c>
      <c r="C152" t="s">
        <v>14</v>
      </c>
      <c r="D152">
        <v>4100</v>
      </c>
      <c r="E152" t="s">
        <v>65</v>
      </c>
      <c r="F152">
        <v>12.36</v>
      </c>
      <c r="G152" t="s">
        <v>66</v>
      </c>
      <c r="H152">
        <v>9</v>
      </c>
      <c r="I152">
        <v>8.5</v>
      </c>
      <c r="J152">
        <v>11.22</v>
      </c>
      <c r="K152">
        <v>8.3000000000000007</v>
      </c>
      <c r="L152">
        <v>10.19</v>
      </c>
      <c r="M152">
        <v>10.45</v>
      </c>
      <c r="N152">
        <v>7.8250000000000002</v>
      </c>
      <c r="O152">
        <f t="shared" si="2"/>
        <v>9.3550000000000004</v>
      </c>
    </row>
    <row r="153" spans="1:15">
      <c r="A153">
        <v>151</v>
      </c>
      <c r="B153" t="s">
        <v>207</v>
      </c>
      <c r="C153" t="s">
        <v>18</v>
      </c>
      <c r="D153">
        <v>4000</v>
      </c>
      <c r="E153" t="s">
        <v>19</v>
      </c>
      <c r="F153">
        <v>10.220000000000001</v>
      </c>
      <c r="G153" t="s">
        <v>20</v>
      </c>
      <c r="H153">
        <v>1.5</v>
      </c>
      <c r="I153">
        <v>3.1</v>
      </c>
      <c r="J153">
        <v>2.4</v>
      </c>
      <c r="K153">
        <v>3.8</v>
      </c>
      <c r="L153">
        <v>2.52</v>
      </c>
      <c r="M153">
        <v>2.5</v>
      </c>
      <c r="N153">
        <v>4.3630000000000004</v>
      </c>
      <c r="O153">
        <f t="shared" si="2"/>
        <v>2.8832857142857145</v>
      </c>
    </row>
    <row r="154" spans="1:15">
      <c r="A154">
        <v>152</v>
      </c>
      <c r="B154" t="s">
        <v>208</v>
      </c>
      <c r="C154" t="s">
        <v>14</v>
      </c>
      <c r="D154">
        <v>4000</v>
      </c>
      <c r="E154" t="s">
        <v>44</v>
      </c>
      <c r="F154">
        <v>9.98</v>
      </c>
      <c r="G154" t="s">
        <v>102</v>
      </c>
      <c r="H154">
        <v>8</v>
      </c>
      <c r="I154">
        <v>10.8</v>
      </c>
      <c r="J154">
        <v>8.2899999999999991</v>
      </c>
      <c r="K154">
        <v>9.8000000000000007</v>
      </c>
      <c r="L154">
        <v>9.7200000000000006</v>
      </c>
      <c r="M154">
        <v>10.43</v>
      </c>
      <c r="N154">
        <v>8.1763999999999992</v>
      </c>
      <c r="O154">
        <f t="shared" si="2"/>
        <v>9.3166285714285699</v>
      </c>
    </row>
    <row r="155" spans="1:15">
      <c r="A155">
        <v>153</v>
      </c>
      <c r="B155" t="s">
        <v>209</v>
      </c>
      <c r="C155" t="s">
        <v>42</v>
      </c>
      <c r="D155">
        <v>4000</v>
      </c>
      <c r="E155" t="s">
        <v>36</v>
      </c>
      <c r="F155">
        <v>4</v>
      </c>
      <c r="G155" t="s">
        <v>91</v>
      </c>
      <c r="H155">
        <v>8</v>
      </c>
      <c r="I155">
        <v>15.8</v>
      </c>
      <c r="J155">
        <v>12.34</v>
      </c>
      <c r="K155">
        <v>15.9</v>
      </c>
      <c r="L155">
        <v>10.32</v>
      </c>
      <c r="M155">
        <v>7.51</v>
      </c>
      <c r="N155">
        <v>7.4589999999999996</v>
      </c>
      <c r="O155">
        <f t="shared" si="2"/>
        <v>11.047000000000001</v>
      </c>
    </row>
    <row r="156" spans="1:15">
      <c r="A156">
        <v>154</v>
      </c>
      <c r="B156" t="s">
        <v>210</v>
      </c>
      <c r="C156" t="s">
        <v>14</v>
      </c>
      <c r="D156">
        <v>4000</v>
      </c>
      <c r="E156" t="s">
        <v>52</v>
      </c>
      <c r="F156">
        <v>8.8800000000000008</v>
      </c>
      <c r="G156" t="s">
        <v>59</v>
      </c>
      <c r="H156">
        <v>5</v>
      </c>
      <c r="I156">
        <v>4.2</v>
      </c>
      <c r="J156">
        <v>7.72</v>
      </c>
      <c r="K156">
        <v>4.0999999999999996</v>
      </c>
      <c r="L156">
        <v>4.4800000000000004</v>
      </c>
      <c r="M156">
        <v>8.8000000000000007</v>
      </c>
      <c r="N156">
        <v>9.6969999999999992</v>
      </c>
      <c r="O156">
        <f t="shared" si="2"/>
        <v>6.2852857142857141</v>
      </c>
    </row>
    <row r="157" spans="1:15">
      <c r="A157">
        <v>155</v>
      </c>
      <c r="B157" t="s">
        <v>211</v>
      </c>
      <c r="C157" t="s">
        <v>18</v>
      </c>
      <c r="D157">
        <v>4000</v>
      </c>
      <c r="E157" t="s">
        <v>52</v>
      </c>
      <c r="F157">
        <v>8.66</v>
      </c>
      <c r="G157" t="s">
        <v>53</v>
      </c>
      <c r="H157">
        <v>7.5</v>
      </c>
      <c r="I157">
        <v>5</v>
      </c>
      <c r="J157">
        <v>12.43</v>
      </c>
      <c r="K157">
        <v>4.9000000000000004</v>
      </c>
      <c r="L157">
        <v>10.199999999999999</v>
      </c>
      <c r="M157">
        <v>9.33</v>
      </c>
      <c r="N157">
        <v>12.9544</v>
      </c>
      <c r="O157">
        <f t="shared" si="2"/>
        <v>8.9020571428571422</v>
      </c>
    </row>
    <row r="158" spans="1:15">
      <c r="A158">
        <v>156</v>
      </c>
      <c r="B158" t="s">
        <v>212</v>
      </c>
      <c r="C158" t="s">
        <v>14</v>
      </c>
      <c r="D158">
        <v>4000</v>
      </c>
      <c r="E158" t="s">
        <v>19</v>
      </c>
      <c r="F158">
        <v>0</v>
      </c>
      <c r="G158" t="s">
        <v>20</v>
      </c>
      <c r="H158">
        <v>6</v>
      </c>
      <c r="I158">
        <v>8.1999999999999993</v>
      </c>
      <c r="J158">
        <v>7.13</v>
      </c>
      <c r="K158">
        <v>7.2</v>
      </c>
      <c r="L158">
        <v>8.9499999999999993</v>
      </c>
      <c r="M158">
        <v>7.07</v>
      </c>
      <c r="N158">
        <v>9.9589999999999996</v>
      </c>
      <c r="O158">
        <f t="shared" si="2"/>
        <v>7.7869999999999999</v>
      </c>
    </row>
    <row r="159" spans="1:15">
      <c r="A159">
        <v>157</v>
      </c>
      <c r="B159" t="s">
        <v>213</v>
      </c>
      <c r="C159" t="s">
        <v>18</v>
      </c>
      <c r="D159">
        <v>4000</v>
      </c>
      <c r="E159" t="s">
        <v>30</v>
      </c>
      <c r="F159">
        <v>1.54</v>
      </c>
      <c r="G159" t="s">
        <v>31</v>
      </c>
      <c r="H159">
        <v>10</v>
      </c>
      <c r="I159">
        <v>5.6</v>
      </c>
      <c r="J159">
        <v>10.3</v>
      </c>
      <c r="K159">
        <v>5.7</v>
      </c>
      <c r="L159">
        <v>12.2</v>
      </c>
      <c r="M159">
        <v>10.31</v>
      </c>
      <c r="N159">
        <v>12.234</v>
      </c>
      <c r="O159">
        <f t="shared" si="2"/>
        <v>9.4777142857142849</v>
      </c>
    </row>
    <row r="160" spans="1:15">
      <c r="A160">
        <v>158</v>
      </c>
      <c r="B160" t="s">
        <v>214</v>
      </c>
      <c r="C160" t="s">
        <v>18</v>
      </c>
      <c r="D160">
        <v>3900</v>
      </c>
      <c r="E160" t="s">
        <v>65</v>
      </c>
      <c r="F160">
        <v>7.3</v>
      </c>
      <c r="G160" t="s">
        <v>69</v>
      </c>
      <c r="H160">
        <v>7</v>
      </c>
      <c r="J160">
        <v>8.68</v>
      </c>
      <c r="L160">
        <v>9.48</v>
      </c>
      <c r="M160">
        <v>10.72</v>
      </c>
      <c r="N160">
        <v>9.5220000000000002</v>
      </c>
      <c r="O160">
        <f t="shared" si="2"/>
        <v>9.0804000000000009</v>
      </c>
    </row>
    <row r="161" spans="1:15">
      <c r="A161">
        <v>159</v>
      </c>
      <c r="B161" t="s">
        <v>215</v>
      </c>
      <c r="C161" t="s">
        <v>18</v>
      </c>
      <c r="D161">
        <v>3900</v>
      </c>
      <c r="E161" t="s">
        <v>76</v>
      </c>
      <c r="F161">
        <v>6.2</v>
      </c>
      <c r="G161" t="s">
        <v>77</v>
      </c>
      <c r="O161">
        <f t="shared" si="2"/>
        <v>0</v>
      </c>
    </row>
    <row r="162" spans="1:15">
      <c r="A162">
        <v>160</v>
      </c>
      <c r="B162" t="s">
        <v>216</v>
      </c>
      <c r="C162" t="s">
        <v>217</v>
      </c>
      <c r="D162">
        <v>3800</v>
      </c>
      <c r="E162" t="s">
        <v>65</v>
      </c>
      <c r="F162">
        <v>12.8</v>
      </c>
      <c r="G162" t="s">
        <v>66</v>
      </c>
      <c r="O162">
        <f t="shared" si="2"/>
        <v>0</v>
      </c>
    </row>
    <row r="163" spans="1:15">
      <c r="A163">
        <v>161</v>
      </c>
      <c r="B163" t="s">
        <v>218</v>
      </c>
      <c r="C163" t="s">
        <v>18</v>
      </c>
      <c r="D163">
        <v>3800</v>
      </c>
      <c r="E163" t="s">
        <v>15</v>
      </c>
      <c r="F163">
        <v>10.3</v>
      </c>
      <c r="G163" t="s">
        <v>82</v>
      </c>
      <c r="H163">
        <v>6</v>
      </c>
      <c r="I163">
        <v>11.4</v>
      </c>
      <c r="J163">
        <v>9.98</v>
      </c>
      <c r="K163">
        <v>12.3</v>
      </c>
      <c r="L163">
        <v>8.44</v>
      </c>
      <c r="M163">
        <v>7.98</v>
      </c>
      <c r="N163">
        <v>10.943</v>
      </c>
      <c r="O163">
        <f t="shared" si="2"/>
        <v>9.577571428571428</v>
      </c>
    </row>
    <row r="164" spans="1:15">
      <c r="A164">
        <v>162</v>
      </c>
      <c r="B164" t="s">
        <v>219</v>
      </c>
      <c r="C164" t="s">
        <v>14</v>
      </c>
      <c r="D164">
        <v>3800</v>
      </c>
      <c r="E164" t="s">
        <v>33</v>
      </c>
      <c r="F164">
        <v>12.625</v>
      </c>
      <c r="G164" t="s">
        <v>49</v>
      </c>
      <c r="H164">
        <v>2</v>
      </c>
      <c r="I164">
        <v>5.8</v>
      </c>
      <c r="J164">
        <v>9.3800000000000008</v>
      </c>
      <c r="K164">
        <v>5.9</v>
      </c>
      <c r="N164">
        <v>8.1373999999999995</v>
      </c>
      <c r="O164">
        <f t="shared" si="2"/>
        <v>6.2434799999999999</v>
      </c>
    </row>
    <row r="165" spans="1:15">
      <c r="A165">
        <v>163</v>
      </c>
      <c r="B165" t="s">
        <v>220</v>
      </c>
      <c r="C165" t="s">
        <v>18</v>
      </c>
      <c r="D165">
        <v>3800</v>
      </c>
      <c r="E165" t="s">
        <v>36</v>
      </c>
      <c r="F165">
        <v>7.36</v>
      </c>
      <c r="G165" t="s">
        <v>37</v>
      </c>
      <c r="H165">
        <v>4</v>
      </c>
      <c r="I165">
        <v>3.5</v>
      </c>
      <c r="J165">
        <v>7.85</v>
      </c>
      <c r="K165">
        <v>4</v>
      </c>
      <c r="N165">
        <v>5.3710000000000004</v>
      </c>
      <c r="O165">
        <f t="shared" si="2"/>
        <v>4.9442000000000004</v>
      </c>
    </row>
    <row r="166" spans="1:15">
      <c r="A166">
        <v>164</v>
      </c>
      <c r="B166" t="s">
        <v>221</v>
      </c>
      <c r="C166" t="s">
        <v>18</v>
      </c>
      <c r="D166">
        <v>3800</v>
      </c>
      <c r="E166" t="s">
        <v>84</v>
      </c>
      <c r="F166">
        <v>10.050000000000001</v>
      </c>
      <c r="G166" t="s">
        <v>95</v>
      </c>
      <c r="H166">
        <v>6</v>
      </c>
      <c r="I166">
        <v>5.5</v>
      </c>
      <c r="J166">
        <v>9.11</v>
      </c>
      <c r="K166">
        <v>5.7</v>
      </c>
      <c r="L166">
        <v>7.07</v>
      </c>
      <c r="M166">
        <v>9.2799999999999994</v>
      </c>
      <c r="N166">
        <v>10.704000000000001</v>
      </c>
      <c r="O166">
        <f t="shared" si="2"/>
        <v>7.6234285714285708</v>
      </c>
    </row>
    <row r="167" spans="1:15">
      <c r="A167">
        <v>165</v>
      </c>
      <c r="B167" t="s">
        <v>222</v>
      </c>
      <c r="C167" t="s">
        <v>217</v>
      </c>
      <c r="D167">
        <v>3700</v>
      </c>
      <c r="E167" t="s">
        <v>27</v>
      </c>
      <c r="F167">
        <v>17.2</v>
      </c>
      <c r="G167" t="s">
        <v>28</v>
      </c>
      <c r="O167">
        <f t="shared" si="2"/>
        <v>0</v>
      </c>
    </row>
    <row r="168" spans="1:15">
      <c r="A168">
        <v>166</v>
      </c>
      <c r="B168" t="s">
        <v>223</v>
      </c>
      <c r="C168" t="s">
        <v>217</v>
      </c>
      <c r="D168">
        <v>3600</v>
      </c>
      <c r="E168" t="s">
        <v>19</v>
      </c>
      <c r="F168">
        <v>13.2</v>
      </c>
      <c r="G168" t="s">
        <v>61</v>
      </c>
      <c r="O168">
        <f t="shared" si="2"/>
        <v>0</v>
      </c>
    </row>
    <row r="169" spans="1:15">
      <c r="A169">
        <v>167</v>
      </c>
      <c r="B169" t="s">
        <v>224</v>
      </c>
      <c r="C169" t="s">
        <v>42</v>
      </c>
      <c r="D169">
        <v>3600</v>
      </c>
      <c r="E169" t="s">
        <v>84</v>
      </c>
      <c r="F169">
        <v>11.567</v>
      </c>
      <c r="G169" t="s">
        <v>95</v>
      </c>
      <c r="H169">
        <v>16</v>
      </c>
      <c r="I169">
        <v>18.600000000000001</v>
      </c>
      <c r="J169">
        <v>7.79</v>
      </c>
      <c r="K169">
        <v>17.3</v>
      </c>
      <c r="L169">
        <v>9.77</v>
      </c>
      <c r="M169">
        <v>9.67</v>
      </c>
      <c r="N169">
        <v>7.4850000000000003</v>
      </c>
      <c r="O169">
        <f t="shared" si="2"/>
        <v>12.373571428571427</v>
      </c>
    </row>
    <row r="170" spans="1:15">
      <c r="A170">
        <v>168</v>
      </c>
      <c r="B170" t="s">
        <v>225</v>
      </c>
      <c r="C170" t="s">
        <v>14</v>
      </c>
      <c r="D170">
        <v>3600</v>
      </c>
      <c r="E170" t="s">
        <v>52</v>
      </c>
      <c r="F170">
        <v>9</v>
      </c>
      <c r="G170" t="s">
        <v>59</v>
      </c>
      <c r="H170">
        <v>8</v>
      </c>
      <c r="I170">
        <v>13.4</v>
      </c>
      <c r="J170">
        <v>8.1999999999999993</v>
      </c>
      <c r="K170">
        <v>12.7</v>
      </c>
      <c r="L170">
        <v>9.8699999999999992</v>
      </c>
      <c r="M170">
        <v>14.28</v>
      </c>
      <c r="N170">
        <v>7.8869999999999996</v>
      </c>
      <c r="O170">
        <f t="shared" si="2"/>
        <v>10.619571428571428</v>
      </c>
    </row>
    <row r="171" spans="1:15">
      <c r="A171">
        <v>169</v>
      </c>
      <c r="B171" t="s">
        <v>226</v>
      </c>
      <c r="C171" t="s">
        <v>18</v>
      </c>
      <c r="D171">
        <v>3600</v>
      </c>
      <c r="E171" t="s">
        <v>56</v>
      </c>
      <c r="F171">
        <v>7.24</v>
      </c>
      <c r="G171" t="s">
        <v>97</v>
      </c>
      <c r="H171">
        <v>12</v>
      </c>
      <c r="I171">
        <v>5.0999999999999996</v>
      </c>
      <c r="J171">
        <v>7.5</v>
      </c>
      <c r="K171">
        <v>5.6</v>
      </c>
      <c r="L171">
        <v>8.09</v>
      </c>
      <c r="M171">
        <v>2.57</v>
      </c>
      <c r="N171">
        <v>10.269</v>
      </c>
      <c r="O171">
        <f t="shared" si="2"/>
        <v>7.3041428571428577</v>
      </c>
    </row>
    <row r="172" spans="1:15">
      <c r="A172">
        <v>170</v>
      </c>
      <c r="B172" t="s">
        <v>227</v>
      </c>
      <c r="C172" t="s">
        <v>18</v>
      </c>
      <c r="D172">
        <v>3600</v>
      </c>
      <c r="E172" t="s">
        <v>44</v>
      </c>
      <c r="F172">
        <v>2.8</v>
      </c>
      <c r="G172" t="s">
        <v>102</v>
      </c>
      <c r="H172">
        <v>4</v>
      </c>
      <c r="I172">
        <v>3.1</v>
      </c>
      <c r="J172">
        <v>6.61</v>
      </c>
      <c r="K172">
        <v>3.4</v>
      </c>
      <c r="L172">
        <v>4.8499999999999996</v>
      </c>
      <c r="M172">
        <v>7.67</v>
      </c>
      <c r="N172">
        <v>4.1500000000000004</v>
      </c>
      <c r="O172">
        <f t="shared" si="2"/>
        <v>4.8257142857142856</v>
      </c>
    </row>
    <row r="173" spans="1:15">
      <c r="A173">
        <v>171</v>
      </c>
      <c r="B173" t="s">
        <v>228</v>
      </c>
      <c r="C173" t="s">
        <v>14</v>
      </c>
      <c r="D173">
        <v>3600</v>
      </c>
      <c r="E173" t="s">
        <v>65</v>
      </c>
      <c r="F173">
        <v>10.28</v>
      </c>
      <c r="G173" t="s">
        <v>66</v>
      </c>
      <c r="H173">
        <v>7.5</v>
      </c>
      <c r="I173">
        <v>10</v>
      </c>
      <c r="J173">
        <v>7.73</v>
      </c>
      <c r="K173">
        <v>9.1</v>
      </c>
      <c r="L173">
        <v>9.24</v>
      </c>
      <c r="M173">
        <v>8.1300000000000008</v>
      </c>
      <c r="N173">
        <v>7.327</v>
      </c>
      <c r="O173">
        <f t="shared" si="2"/>
        <v>8.4324285714285718</v>
      </c>
    </row>
    <row r="174" spans="1:15">
      <c r="A174">
        <v>172</v>
      </c>
      <c r="B174" t="s">
        <v>229</v>
      </c>
      <c r="C174" t="s">
        <v>14</v>
      </c>
      <c r="D174">
        <v>3600</v>
      </c>
      <c r="E174" t="s">
        <v>56</v>
      </c>
      <c r="F174">
        <v>9.1199999999999992</v>
      </c>
      <c r="G174" t="s">
        <v>97</v>
      </c>
      <c r="H174">
        <v>7</v>
      </c>
      <c r="I174">
        <v>10.5</v>
      </c>
      <c r="J174">
        <v>7.52</v>
      </c>
      <c r="K174">
        <v>10.4</v>
      </c>
      <c r="L174">
        <v>10.47</v>
      </c>
      <c r="M174">
        <v>10.83</v>
      </c>
      <c r="N174">
        <v>8.1983999999999995</v>
      </c>
      <c r="O174">
        <f t="shared" si="2"/>
        <v>9.2740571428571421</v>
      </c>
    </row>
    <row r="175" spans="1:15">
      <c r="A175">
        <v>173</v>
      </c>
      <c r="B175" t="s">
        <v>230</v>
      </c>
      <c r="C175" t="s">
        <v>14</v>
      </c>
      <c r="D175">
        <v>3600</v>
      </c>
      <c r="E175" t="s">
        <v>15</v>
      </c>
      <c r="F175">
        <v>3.5</v>
      </c>
      <c r="G175" t="s">
        <v>82</v>
      </c>
      <c r="H175">
        <v>2</v>
      </c>
      <c r="I175">
        <v>5</v>
      </c>
      <c r="J175">
        <v>6.15</v>
      </c>
      <c r="K175">
        <v>4.5</v>
      </c>
      <c r="M175">
        <v>6.49</v>
      </c>
      <c r="N175">
        <v>7.1550000000000002</v>
      </c>
      <c r="O175">
        <f t="shared" si="2"/>
        <v>5.2158333333333333</v>
      </c>
    </row>
    <row r="176" spans="1:15">
      <c r="A176">
        <v>174</v>
      </c>
      <c r="B176" t="s">
        <v>231</v>
      </c>
      <c r="C176" t="s">
        <v>18</v>
      </c>
      <c r="D176">
        <v>3600</v>
      </c>
      <c r="E176" t="s">
        <v>56</v>
      </c>
      <c r="F176">
        <v>9.8000000000000007</v>
      </c>
      <c r="G176" t="s">
        <v>97</v>
      </c>
      <c r="H176">
        <v>7</v>
      </c>
      <c r="I176">
        <v>11</v>
      </c>
      <c r="J176">
        <v>6.74</v>
      </c>
      <c r="K176">
        <v>13.1</v>
      </c>
      <c r="L176">
        <v>5.67</v>
      </c>
      <c r="M176">
        <v>6.53</v>
      </c>
      <c r="N176">
        <v>9.5129999999999999</v>
      </c>
      <c r="O176">
        <f t="shared" si="2"/>
        <v>8.5075714285714295</v>
      </c>
    </row>
    <row r="177" spans="1:15">
      <c r="A177">
        <v>175</v>
      </c>
      <c r="B177" t="s">
        <v>232</v>
      </c>
      <c r="C177" t="s">
        <v>18</v>
      </c>
      <c r="D177">
        <v>3500</v>
      </c>
      <c r="E177" t="s">
        <v>76</v>
      </c>
      <c r="F177">
        <v>0.76700000000000002</v>
      </c>
      <c r="G177" t="s">
        <v>141</v>
      </c>
      <c r="H177">
        <v>3</v>
      </c>
      <c r="I177">
        <v>4.3</v>
      </c>
      <c r="K177">
        <v>6.9</v>
      </c>
      <c r="M177">
        <v>3.88</v>
      </c>
      <c r="N177">
        <v>3.516</v>
      </c>
      <c r="O177">
        <f t="shared" si="2"/>
        <v>4.3191999999999995</v>
      </c>
    </row>
    <row r="178" spans="1:15">
      <c r="A178">
        <v>176</v>
      </c>
      <c r="B178" t="s">
        <v>233</v>
      </c>
      <c r="C178" t="s">
        <v>14</v>
      </c>
      <c r="D178">
        <v>3500</v>
      </c>
      <c r="E178" t="s">
        <v>19</v>
      </c>
      <c r="F178">
        <v>9.98</v>
      </c>
      <c r="G178" t="s">
        <v>20</v>
      </c>
      <c r="H178">
        <v>2</v>
      </c>
      <c r="I178">
        <v>9.4</v>
      </c>
      <c r="J178">
        <v>5.0999999999999996</v>
      </c>
      <c r="K178">
        <v>8.6999999999999993</v>
      </c>
      <c r="L178">
        <v>2.57</v>
      </c>
      <c r="M178">
        <v>2.69</v>
      </c>
      <c r="O178">
        <f t="shared" si="2"/>
        <v>5.0766666666666671</v>
      </c>
    </row>
    <row r="179" spans="1:15">
      <c r="A179">
        <v>177</v>
      </c>
      <c r="B179" t="s">
        <v>234</v>
      </c>
      <c r="C179" t="s">
        <v>18</v>
      </c>
      <c r="D179">
        <v>3500</v>
      </c>
      <c r="E179" t="s">
        <v>56</v>
      </c>
      <c r="F179">
        <v>8.9749999999999996</v>
      </c>
      <c r="G179" t="s">
        <v>57</v>
      </c>
      <c r="H179">
        <v>5.5</v>
      </c>
      <c r="I179">
        <v>6.6</v>
      </c>
      <c r="J179">
        <v>10.96</v>
      </c>
      <c r="K179">
        <v>6.8</v>
      </c>
      <c r="L179">
        <v>7.69</v>
      </c>
      <c r="M179">
        <v>4.42</v>
      </c>
      <c r="N179">
        <v>6.6727999999999996</v>
      </c>
      <c r="O179">
        <f t="shared" si="2"/>
        <v>6.9489714285714301</v>
      </c>
    </row>
    <row r="180" spans="1:15">
      <c r="A180">
        <v>178</v>
      </c>
      <c r="B180" t="s">
        <v>235</v>
      </c>
      <c r="C180" t="s">
        <v>18</v>
      </c>
      <c r="D180">
        <v>3500</v>
      </c>
      <c r="E180" t="s">
        <v>15</v>
      </c>
      <c r="F180">
        <v>10.84</v>
      </c>
      <c r="G180" t="s">
        <v>82</v>
      </c>
      <c r="H180">
        <v>4.5</v>
      </c>
      <c r="I180">
        <v>9.3000000000000007</v>
      </c>
      <c r="J180">
        <v>12.12</v>
      </c>
      <c r="K180">
        <v>8.6999999999999993</v>
      </c>
      <c r="L180">
        <v>4.6500000000000004</v>
      </c>
      <c r="M180">
        <v>4.38</v>
      </c>
      <c r="N180">
        <v>8.5540000000000003</v>
      </c>
      <c r="O180">
        <f t="shared" si="2"/>
        <v>7.4577142857142871</v>
      </c>
    </row>
    <row r="181" spans="1:15">
      <c r="A181">
        <v>179</v>
      </c>
      <c r="B181" t="s">
        <v>236</v>
      </c>
      <c r="C181" t="s">
        <v>14</v>
      </c>
      <c r="D181">
        <v>3500</v>
      </c>
      <c r="E181" t="s">
        <v>44</v>
      </c>
      <c r="F181">
        <v>10.1</v>
      </c>
      <c r="G181" t="s">
        <v>45</v>
      </c>
      <c r="H181">
        <v>10.5</v>
      </c>
      <c r="I181">
        <v>8.1999999999999993</v>
      </c>
      <c r="J181">
        <v>8.69</v>
      </c>
      <c r="K181">
        <v>7.1</v>
      </c>
      <c r="L181">
        <v>9.4</v>
      </c>
      <c r="M181">
        <v>9.6</v>
      </c>
      <c r="N181">
        <v>9.2189999999999994</v>
      </c>
      <c r="O181">
        <f t="shared" si="2"/>
        <v>8.9584285714285716</v>
      </c>
    </row>
    <row r="182" spans="1:15">
      <c r="A182">
        <v>180</v>
      </c>
      <c r="B182" t="s">
        <v>237</v>
      </c>
      <c r="C182" t="s">
        <v>18</v>
      </c>
      <c r="D182">
        <v>3500</v>
      </c>
      <c r="E182" t="s">
        <v>76</v>
      </c>
      <c r="F182">
        <v>4.8600000000000003</v>
      </c>
      <c r="G182" t="s">
        <v>77</v>
      </c>
      <c r="J182">
        <v>3.45</v>
      </c>
      <c r="L182">
        <v>3.54</v>
      </c>
      <c r="M182">
        <v>3.83</v>
      </c>
      <c r="N182">
        <v>1.1830000000000001</v>
      </c>
      <c r="O182">
        <f t="shared" si="2"/>
        <v>3.00075</v>
      </c>
    </row>
    <row r="183" spans="1:15">
      <c r="A183">
        <v>181</v>
      </c>
      <c r="B183" t="s">
        <v>238</v>
      </c>
      <c r="C183" t="s">
        <v>14</v>
      </c>
      <c r="D183">
        <v>3500</v>
      </c>
      <c r="E183" t="s">
        <v>33</v>
      </c>
      <c r="F183">
        <v>7.7</v>
      </c>
      <c r="G183" t="s">
        <v>34</v>
      </c>
      <c r="H183">
        <v>5</v>
      </c>
      <c r="I183">
        <v>11.6</v>
      </c>
      <c r="J183">
        <v>9.3800000000000008</v>
      </c>
      <c r="K183">
        <v>10.8</v>
      </c>
      <c r="L183">
        <v>9.52</v>
      </c>
      <c r="M183">
        <v>10.98</v>
      </c>
      <c r="N183">
        <v>4.8099999999999996</v>
      </c>
      <c r="O183">
        <f t="shared" si="2"/>
        <v>8.870000000000001</v>
      </c>
    </row>
    <row r="184" spans="1:15">
      <c r="A184">
        <v>182</v>
      </c>
      <c r="B184" t="s">
        <v>239</v>
      </c>
      <c r="C184" t="s">
        <v>14</v>
      </c>
      <c r="D184">
        <v>3500</v>
      </c>
      <c r="E184" t="s">
        <v>30</v>
      </c>
      <c r="F184">
        <v>14.7</v>
      </c>
      <c r="G184" t="s">
        <v>39</v>
      </c>
      <c r="H184">
        <v>7.5</v>
      </c>
      <c r="I184">
        <v>7</v>
      </c>
      <c r="J184">
        <v>3.6</v>
      </c>
      <c r="K184">
        <v>6.5</v>
      </c>
      <c r="L184">
        <v>1.22</v>
      </c>
      <c r="M184">
        <v>6.98</v>
      </c>
      <c r="O184">
        <f t="shared" si="2"/>
        <v>5.4666666666666659</v>
      </c>
    </row>
    <row r="185" spans="1:15">
      <c r="A185">
        <v>183</v>
      </c>
      <c r="B185" t="s">
        <v>240</v>
      </c>
      <c r="C185" t="s">
        <v>217</v>
      </c>
      <c r="D185">
        <v>3400</v>
      </c>
      <c r="E185" t="s">
        <v>76</v>
      </c>
      <c r="F185">
        <v>6.8</v>
      </c>
      <c r="G185" t="s">
        <v>77</v>
      </c>
      <c r="O185">
        <f t="shared" si="2"/>
        <v>0</v>
      </c>
    </row>
    <row r="186" spans="1:15">
      <c r="A186">
        <v>184</v>
      </c>
      <c r="B186" t="s">
        <v>241</v>
      </c>
      <c r="C186" t="s">
        <v>14</v>
      </c>
      <c r="D186">
        <v>3400</v>
      </c>
      <c r="E186" t="s">
        <v>65</v>
      </c>
      <c r="F186">
        <v>12.65</v>
      </c>
      <c r="G186" t="s">
        <v>69</v>
      </c>
      <c r="H186">
        <v>9.5</v>
      </c>
      <c r="I186">
        <v>8.8000000000000007</v>
      </c>
      <c r="J186">
        <v>10.56</v>
      </c>
      <c r="K186">
        <v>7.4</v>
      </c>
      <c r="L186">
        <v>9.2100000000000009</v>
      </c>
      <c r="M186">
        <v>7.29</v>
      </c>
      <c r="N186">
        <v>12.032999999999999</v>
      </c>
      <c r="O186">
        <f t="shared" si="2"/>
        <v>9.2561428571428568</v>
      </c>
    </row>
    <row r="187" spans="1:15">
      <c r="A187">
        <v>185</v>
      </c>
      <c r="B187" t="s">
        <v>242</v>
      </c>
      <c r="C187" t="s">
        <v>14</v>
      </c>
      <c r="D187">
        <v>3400</v>
      </c>
      <c r="E187" t="s">
        <v>33</v>
      </c>
      <c r="F187">
        <v>7.7</v>
      </c>
      <c r="G187" t="s">
        <v>49</v>
      </c>
      <c r="H187">
        <v>8</v>
      </c>
      <c r="I187">
        <v>8.6</v>
      </c>
      <c r="J187">
        <v>6.16</v>
      </c>
      <c r="K187">
        <v>7.3</v>
      </c>
      <c r="L187">
        <v>8.5399999999999991</v>
      </c>
      <c r="M187">
        <v>11.86</v>
      </c>
      <c r="N187">
        <v>7.1829999999999998</v>
      </c>
      <c r="O187">
        <f t="shared" si="2"/>
        <v>8.2347142857142863</v>
      </c>
    </row>
    <row r="188" spans="1:15">
      <c r="A188">
        <v>186</v>
      </c>
      <c r="B188" t="s">
        <v>243</v>
      </c>
      <c r="C188" t="s">
        <v>14</v>
      </c>
      <c r="D188">
        <v>3400</v>
      </c>
      <c r="E188" t="s">
        <v>24</v>
      </c>
      <c r="F188">
        <v>6.5250000000000004</v>
      </c>
      <c r="G188" t="s">
        <v>25</v>
      </c>
      <c r="H188">
        <v>7</v>
      </c>
      <c r="I188">
        <v>7.6</v>
      </c>
      <c r="J188">
        <v>10.33</v>
      </c>
      <c r="K188">
        <v>7.8</v>
      </c>
      <c r="L188">
        <v>7.87</v>
      </c>
      <c r="M188">
        <v>10.97</v>
      </c>
      <c r="N188">
        <v>3.8079999999999998</v>
      </c>
      <c r="O188">
        <f t="shared" si="2"/>
        <v>7.9111428571428561</v>
      </c>
    </row>
    <row r="189" spans="1:15">
      <c r="A189">
        <v>187</v>
      </c>
      <c r="B189" t="s">
        <v>244</v>
      </c>
      <c r="C189" t="s">
        <v>18</v>
      </c>
      <c r="D189">
        <v>3400</v>
      </c>
      <c r="E189" t="s">
        <v>52</v>
      </c>
      <c r="F189">
        <v>5.7670000000000003</v>
      </c>
      <c r="G189" t="s">
        <v>53</v>
      </c>
      <c r="H189">
        <v>3.5</v>
      </c>
      <c r="I189">
        <v>5.2</v>
      </c>
      <c r="J189">
        <v>6.01</v>
      </c>
      <c r="K189">
        <v>6.2</v>
      </c>
      <c r="L189">
        <v>7.15</v>
      </c>
      <c r="M189">
        <v>8.4700000000000006</v>
      </c>
      <c r="N189">
        <v>5.4344000000000001</v>
      </c>
      <c r="O189">
        <f t="shared" si="2"/>
        <v>5.9949142857142856</v>
      </c>
    </row>
    <row r="190" spans="1:15">
      <c r="A190">
        <v>188</v>
      </c>
      <c r="B190" t="s">
        <v>245</v>
      </c>
      <c r="C190" t="s">
        <v>18</v>
      </c>
      <c r="D190">
        <v>3400</v>
      </c>
      <c r="E190" t="s">
        <v>84</v>
      </c>
      <c r="F190">
        <v>13.75</v>
      </c>
      <c r="G190" t="s">
        <v>95</v>
      </c>
      <c r="H190">
        <v>13</v>
      </c>
      <c r="I190">
        <v>12.6</v>
      </c>
      <c r="J190">
        <v>7.53</v>
      </c>
      <c r="K190">
        <v>13.2</v>
      </c>
      <c r="L190">
        <v>8.06</v>
      </c>
      <c r="M190">
        <v>3</v>
      </c>
      <c r="N190">
        <v>6.1764000000000001</v>
      </c>
      <c r="O190">
        <f t="shared" si="2"/>
        <v>9.0809142857142859</v>
      </c>
    </row>
    <row r="191" spans="1:15">
      <c r="A191">
        <v>189</v>
      </c>
      <c r="B191" t="s">
        <v>246</v>
      </c>
      <c r="C191" t="s">
        <v>18</v>
      </c>
      <c r="D191">
        <v>3300</v>
      </c>
      <c r="E191" t="s">
        <v>33</v>
      </c>
      <c r="F191">
        <v>6.68</v>
      </c>
      <c r="G191" t="s">
        <v>34</v>
      </c>
      <c r="H191">
        <v>4.5</v>
      </c>
      <c r="I191">
        <v>2.4</v>
      </c>
      <c r="J191">
        <v>8.07</v>
      </c>
      <c r="K191">
        <v>2.9</v>
      </c>
      <c r="L191">
        <v>7.07</v>
      </c>
      <c r="M191">
        <v>9.57</v>
      </c>
      <c r="N191">
        <v>7.7801999999999998</v>
      </c>
      <c r="O191">
        <f t="shared" si="2"/>
        <v>6.0414571428571433</v>
      </c>
    </row>
    <row r="192" spans="1:15">
      <c r="A192">
        <v>190</v>
      </c>
      <c r="B192" t="s">
        <v>247</v>
      </c>
      <c r="C192" t="s">
        <v>18</v>
      </c>
      <c r="D192">
        <v>3300</v>
      </c>
      <c r="E192" t="s">
        <v>44</v>
      </c>
      <c r="F192">
        <v>3.38</v>
      </c>
      <c r="G192" t="s">
        <v>102</v>
      </c>
      <c r="L192">
        <v>3.93</v>
      </c>
      <c r="M192">
        <v>6.28</v>
      </c>
      <c r="O192">
        <f t="shared" si="2"/>
        <v>5.1050000000000004</v>
      </c>
    </row>
    <row r="193" spans="1:15">
      <c r="A193">
        <v>191</v>
      </c>
      <c r="B193" t="s">
        <v>248</v>
      </c>
      <c r="C193" t="s">
        <v>14</v>
      </c>
      <c r="D193">
        <v>3300</v>
      </c>
      <c r="E193" t="s">
        <v>30</v>
      </c>
      <c r="F193">
        <v>3.5329999999999999</v>
      </c>
      <c r="G193" t="s">
        <v>39</v>
      </c>
      <c r="H193">
        <v>6.5</v>
      </c>
      <c r="I193">
        <v>6.9</v>
      </c>
      <c r="J193">
        <v>6.13</v>
      </c>
      <c r="K193">
        <v>6.5</v>
      </c>
      <c r="L193">
        <v>8.48</v>
      </c>
      <c r="M193">
        <v>0.53</v>
      </c>
      <c r="N193">
        <v>5.4480000000000004</v>
      </c>
      <c r="O193">
        <f t="shared" si="2"/>
        <v>5.7840000000000007</v>
      </c>
    </row>
    <row r="194" spans="1:15">
      <c r="A194">
        <v>192</v>
      </c>
      <c r="B194" t="s">
        <v>249</v>
      </c>
      <c r="C194" t="s">
        <v>14</v>
      </c>
      <c r="D194">
        <v>3300</v>
      </c>
      <c r="E194" t="s">
        <v>33</v>
      </c>
      <c r="F194">
        <v>2.95</v>
      </c>
      <c r="G194" t="s">
        <v>49</v>
      </c>
      <c r="I194">
        <v>1.6</v>
      </c>
      <c r="K194">
        <v>1.8</v>
      </c>
      <c r="L194">
        <v>5.91</v>
      </c>
      <c r="M194">
        <v>1.68</v>
      </c>
      <c r="N194">
        <v>3.6760000000000002</v>
      </c>
      <c r="O194">
        <f t="shared" si="2"/>
        <v>2.9332000000000003</v>
      </c>
    </row>
    <row r="195" spans="1:15">
      <c r="A195">
        <v>193</v>
      </c>
      <c r="B195" t="s">
        <v>250</v>
      </c>
      <c r="C195" t="s">
        <v>14</v>
      </c>
      <c r="D195">
        <v>3300</v>
      </c>
      <c r="E195" t="s">
        <v>19</v>
      </c>
      <c r="F195">
        <v>7.96</v>
      </c>
      <c r="G195" t="s">
        <v>20</v>
      </c>
      <c r="H195">
        <v>7</v>
      </c>
      <c r="I195">
        <v>3.7</v>
      </c>
      <c r="J195">
        <v>4.84</v>
      </c>
      <c r="K195">
        <v>2.9</v>
      </c>
      <c r="L195">
        <v>4.7699999999999996</v>
      </c>
      <c r="M195">
        <v>9.7200000000000006</v>
      </c>
      <c r="N195">
        <v>7.7949999999999999</v>
      </c>
      <c r="O195">
        <f t="shared" ref="O195:O258" si="3">IFERROR(AVERAGEIF(H195:N195,"&gt;0"),0)</f>
        <v>5.8178571428571431</v>
      </c>
    </row>
    <row r="196" spans="1:15">
      <c r="A196">
        <v>194</v>
      </c>
      <c r="B196" t="s">
        <v>251</v>
      </c>
      <c r="C196" t="s">
        <v>18</v>
      </c>
      <c r="D196">
        <v>3300</v>
      </c>
      <c r="E196" t="s">
        <v>52</v>
      </c>
      <c r="F196">
        <v>12.96</v>
      </c>
      <c r="G196" t="s">
        <v>53</v>
      </c>
      <c r="H196">
        <v>7.5</v>
      </c>
      <c r="I196">
        <v>5.5</v>
      </c>
      <c r="J196">
        <v>6.08</v>
      </c>
      <c r="K196">
        <v>5.8</v>
      </c>
      <c r="L196">
        <v>9.65</v>
      </c>
      <c r="M196">
        <v>6.34</v>
      </c>
      <c r="N196">
        <v>5.0060000000000002</v>
      </c>
      <c r="O196">
        <f t="shared" si="3"/>
        <v>6.5537142857142863</v>
      </c>
    </row>
    <row r="197" spans="1:15">
      <c r="A197">
        <v>195</v>
      </c>
      <c r="B197" t="s">
        <v>252</v>
      </c>
      <c r="C197" t="s">
        <v>18</v>
      </c>
      <c r="D197">
        <v>3300</v>
      </c>
      <c r="E197" t="s">
        <v>56</v>
      </c>
      <c r="F197">
        <v>9.24</v>
      </c>
      <c r="G197" t="s">
        <v>97</v>
      </c>
      <c r="H197">
        <v>7.5</v>
      </c>
      <c r="I197">
        <v>3</v>
      </c>
      <c r="J197">
        <v>7</v>
      </c>
      <c r="K197">
        <v>3.9</v>
      </c>
      <c r="L197">
        <v>8.2100000000000009</v>
      </c>
      <c r="M197">
        <v>7.38</v>
      </c>
      <c r="N197">
        <v>3.5910000000000002</v>
      </c>
      <c r="O197">
        <f t="shared" si="3"/>
        <v>5.7972857142857146</v>
      </c>
    </row>
    <row r="198" spans="1:15">
      <c r="A198">
        <v>196</v>
      </c>
      <c r="B198" t="s">
        <v>253</v>
      </c>
      <c r="C198" t="s">
        <v>14</v>
      </c>
      <c r="D198">
        <v>3300</v>
      </c>
      <c r="E198" t="s">
        <v>44</v>
      </c>
      <c r="F198">
        <v>7.7919999999999998</v>
      </c>
      <c r="G198" t="s">
        <v>102</v>
      </c>
      <c r="H198">
        <v>5</v>
      </c>
      <c r="I198">
        <v>2.8</v>
      </c>
      <c r="J198">
        <v>5.0999999999999996</v>
      </c>
      <c r="K198">
        <v>2.4</v>
      </c>
      <c r="L198">
        <v>2.7</v>
      </c>
      <c r="M198">
        <v>3</v>
      </c>
      <c r="N198">
        <v>1.0649999999999999</v>
      </c>
      <c r="O198">
        <f t="shared" si="3"/>
        <v>3.1521428571428571</v>
      </c>
    </row>
    <row r="199" spans="1:15">
      <c r="A199">
        <v>197</v>
      </c>
      <c r="B199" t="s">
        <v>254</v>
      </c>
      <c r="C199" t="s">
        <v>18</v>
      </c>
      <c r="D199">
        <v>3300</v>
      </c>
      <c r="E199" t="s">
        <v>84</v>
      </c>
      <c r="F199">
        <v>1.55</v>
      </c>
      <c r="G199" t="s">
        <v>95</v>
      </c>
      <c r="I199">
        <v>1.1000000000000001</v>
      </c>
      <c r="K199">
        <v>1</v>
      </c>
      <c r="M199">
        <v>0.13</v>
      </c>
      <c r="N199">
        <v>1.3109999999999999</v>
      </c>
      <c r="O199">
        <f t="shared" si="3"/>
        <v>0.88524999999999998</v>
      </c>
    </row>
    <row r="200" spans="1:15">
      <c r="A200">
        <v>198</v>
      </c>
      <c r="B200" t="s">
        <v>255</v>
      </c>
      <c r="C200" t="s">
        <v>42</v>
      </c>
      <c r="D200">
        <v>3300</v>
      </c>
      <c r="E200" t="s">
        <v>52</v>
      </c>
      <c r="F200">
        <v>11.225</v>
      </c>
      <c r="G200" t="s">
        <v>53</v>
      </c>
      <c r="H200">
        <v>4.5</v>
      </c>
      <c r="I200">
        <v>15.6</v>
      </c>
      <c r="K200">
        <v>15.8</v>
      </c>
      <c r="N200">
        <v>8.8789999999999996</v>
      </c>
      <c r="O200">
        <f t="shared" si="3"/>
        <v>11.194750000000001</v>
      </c>
    </row>
    <row r="201" spans="1:15">
      <c r="A201">
        <v>199</v>
      </c>
      <c r="B201" t="s">
        <v>256</v>
      </c>
      <c r="C201" t="s">
        <v>217</v>
      </c>
      <c r="D201">
        <v>3200</v>
      </c>
      <c r="E201" t="s">
        <v>44</v>
      </c>
      <c r="F201">
        <v>7.4</v>
      </c>
      <c r="G201" t="s">
        <v>102</v>
      </c>
      <c r="O201">
        <f t="shared" si="3"/>
        <v>0</v>
      </c>
    </row>
    <row r="202" spans="1:15">
      <c r="A202">
        <v>200</v>
      </c>
      <c r="B202" t="s">
        <v>257</v>
      </c>
      <c r="C202" t="s">
        <v>217</v>
      </c>
      <c r="D202">
        <v>3200</v>
      </c>
      <c r="E202" t="s">
        <v>33</v>
      </c>
      <c r="F202">
        <v>11.4</v>
      </c>
      <c r="G202" t="s">
        <v>34</v>
      </c>
      <c r="O202">
        <f t="shared" si="3"/>
        <v>0</v>
      </c>
    </row>
    <row r="203" spans="1:15">
      <c r="A203">
        <v>201</v>
      </c>
      <c r="B203" t="s">
        <v>258</v>
      </c>
      <c r="C203" t="s">
        <v>14</v>
      </c>
      <c r="D203">
        <v>3200</v>
      </c>
      <c r="E203" t="s">
        <v>15</v>
      </c>
      <c r="F203">
        <v>3.46</v>
      </c>
      <c r="G203" t="s">
        <v>82</v>
      </c>
      <c r="H203">
        <v>2</v>
      </c>
      <c r="I203">
        <v>3.2</v>
      </c>
      <c r="J203">
        <v>4.41</v>
      </c>
      <c r="K203">
        <v>2.6</v>
      </c>
      <c r="L203">
        <v>4.3899999999999997</v>
      </c>
      <c r="M203">
        <v>0.59</v>
      </c>
      <c r="N203">
        <v>3.5070000000000001</v>
      </c>
      <c r="O203">
        <f t="shared" si="3"/>
        <v>2.9567142857142854</v>
      </c>
    </row>
    <row r="204" spans="1:15">
      <c r="A204">
        <v>202</v>
      </c>
      <c r="B204" t="s">
        <v>259</v>
      </c>
      <c r="C204" t="s">
        <v>42</v>
      </c>
      <c r="D204">
        <v>3200</v>
      </c>
      <c r="E204" t="s">
        <v>33</v>
      </c>
      <c r="F204">
        <v>13.35</v>
      </c>
      <c r="G204" t="s">
        <v>49</v>
      </c>
      <c r="H204">
        <v>8.5</v>
      </c>
      <c r="I204">
        <v>14</v>
      </c>
      <c r="J204">
        <v>6.78</v>
      </c>
      <c r="K204">
        <v>13</v>
      </c>
      <c r="L204">
        <v>7.22</v>
      </c>
      <c r="M204">
        <v>5.15</v>
      </c>
      <c r="N204">
        <v>4.0869999999999997</v>
      </c>
      <c r="O204">
        <f t="shared" si="3"/>
        <v>8.391</v>
      </c>
    </row>
    <row r="205" spans="1:15">
      <c r="A205">
        <v>203</v>
      </c>
      <c r="B205" t="s">
        <v>260</v>
      </c>
      <c r="C205" t="s">
        <v>14</v>
      </c>
      <c r="D205">
        <v>3200</v>
      </c>
      <c r="E205" t="s">
        <v>44</v>
      </c>
      <c r="F205">
        <v>7.52</v>
      </c>
      <c r="G205" t="s">
        <v>45</v>
      </c>
      <c r="H205">
        <v>6.5</v>
      </c>
      <c r="I205">
        <v>10.3</v>
      </c>
      <c r="J205">
        <v>7.13</v>
      </c>
      <c r="K205">
        <v>10.3</v>
      </c>
      <c r="L205">
        <v>7.22</v>
      </c>
      <c r="M205">
        <v>5.97</v>
      </c>
      <c r="N205">
        <v>5.6989999999999998</v>
      </c>
      <c r="O205">
        <f t="shared" si="3"/>
        <v>7.5884285714285715</v>
      </c>
    </row>
    <row r="206" spans="1:15">
      <c r="A206">
        <v>204</v>
      </c>
      <c r="B206" t="s">
        <v>261</v>
      </c>
      <c r="C206" t="s">
        <v>14</v>
      </c>
      <c r="D206">
        <v>3200</v>
      </c>
      <c r="E206" t="s">
        <v>52</v>
      </c>
      <c r="F206">
        <v>4.18</v>
      </c>
      <c r="G206" t="s">
        <v>59</v>
      </c>
      <c r="M206">
        <v>3.97</v>
      </c>
      <c r="N206">
        <v>2.8109999999999999</v>
      </c>
      <c r="O206">
        <f t="shared" si="3"/>
        <v>3.3905000000000003</v>
      </c>
    </row>
    <row r="207" spans="1:15">
      <c r="A207">
        <v>205</v>
      </c>
      <c r="B207" t="s">
        <v>262</v>
      </c>
      <c r="C207" t="s">
        <v>14</v>
      </c>
      <c r="D207">
        <v>3200</v>
      </c>
      <c r="E207" t="s">
        <v>36</v>
      </c>
      <c r="F207">
        <v>4.04</v>
      </c>
      <c r="G207" t="s">
        <v>37</v>
      </c>
      <c r="I207">
        <v>3.2</v>
      </c>
      <c r="K207">
        <v>3.6</v>
      </c>
      <c r="L207">
        <v>6.42</v>
      </c>
      <c r="M207">
        <v>2.57</v>
      </c>
      <c r="N207">
        <v>4.0179999999999998</v>
      </c>
      <c r="O207">
        <f t="shared" si="3"/>
        <v>3.9615999999999998</v>
      </c>
    </row>
    <row r="208" spans="1:15">
      <c r="A208">
        <v>206</v>
      </c>
      <c r="B208" t="s">
        <v>263</v>
      </c>
      <c r="C208" t="s">
        <v>14</v>
      </c>
      <c r="D208">
        <v>3200</v>
      </c>
      <c r="E208" t="s">
        <v>36</v>
      </c>
      <c r="F208">
        <v>12.65</v>
      </c>
      <c r="G208" t="s">
        <v>37</v>
      </c>
      <c r="H208">
        <v>8</v>
      </c>
      <c r="I208">
        <v>9.4</v>
      </c>
      <c r="J208">
        <v>7.92</v>
      </c>
      <c r="K208">
        <v>8.6999999999999993</v>
      </c>
      <c r="L208">
        <v>8.9</v>
      </c>
      <c r="M208">
        <v>9.43</v>
      </c>
      <c r="N208">
        <v>10.8992</v>
      </c>
      <c r="O208">
        <f t="shared" si="3"/>
        <v>9.0355999999999987</v>
      </c>
    </row>
    <row r="209" spans="1:15">
      <c r="A209">
        <v>207</v>
      </c>
      <c r="B209" t="s">
        <v>264</v>
      </c>
      <c r="C209" t="s">
        <v>14</v>
      </c>
      <c r="D209">
        <v>3200</v>
      </c>
      <c r="E209" t="s">
        <v>65</v>
      </c>
      <c r="F209">
        <v>7.38</v>
      </c>
      <c r="G209" t="s">
        <v>66</v>
      </c>
      <c r="H209">
        <v>6</v>
      </c>
      <c r="I209">
        <v>3.5</v>
      </c>
      <c r="J209">
        <v>6.07</v>
      </c>
      <c r="K209">
        <v>3.8</v>
      </c>
      <c r="L209">
        <v>8</v>
      </c>
      <c r="M209">
        <v>6.65</v>
      </c>
      <c r="N209">
        <v>4.1870000000000003</v>
      </c>
      <c r="O209">
        <f t="shared" si="3"/>
        <v>5.4581428571428576</v>
      </c>
    </row>
    <row r="210" spans="1:15">
      <c r="A210">
        <v>208</v>
      </c>
      <c r="B210" t="s">
        <v>265</v>
      </c>
      <c r="C210" t="s">
        <v>217</v>
      </c>
      <c r="D210">
        <v>3100</v>
      </c>
      <c r="E210" t="s">
        <v>24</v>
      </c>
      <c r="F210">
        <v>9.25</v>
      </c>
      <c r="G210" t="s">
        <v>25</v>
      </c>
      <c r="O210">
        <f t="shared" si="3"/>
        <v>0</v>
      </c>
    </row>
    <row r="211" spans="1:15">
      <c r="A211">
        <v>209</v>
      </c>
      <c r="B211" t="s">
        <v>266</v>
      </c>
      <c r="C211" t="s">
        <v>217</v>
      </c>
      <c r="D211">
        <v>3100</v>
      </c>
      <c r="E211" t="s">
        <v>56</v>
      </c>
      <c r="F211">
        <v>10.5</v>
      </c>
      <c r="G211" t="s">
        <v>57</v>
      </c>
      <c r="O211">
        <f t="shared" si="3"/>
        <v>0</v>
      </c>
    </row>
    <row r="212" spans="1:15">
      <c r="A212">
        <v>210</v>
      </c>
      <c r="B212" t="s">
        <v>267</v>
      </c>
      <c r="C212" t="s">
        <v>42</v>
      </c>
      <c r="D212">
        <v>3100</v>
      </c>
      <c r="E212" t="s">
        <v>19</v>
      </c>
      <c r="F212">
        <v>8.06</v>
      </c>
      <c r="G212" t="s">
        <v>20</v>
      </c>
      <c r="H212">
        <v>6</v>
      </c>
      <c r="I212">
        <v>10.8</v>
      </c>
      <c r="J212">
        <v>5.87</v>
      </c>
      <c r="K212">
        <v>11.4</v>
      </c>
      <c r="L212">
        <v>6.85</v>
      </c>
      <c r="M212">
        <v>9.7100000000000009</v>
      </c>
      <c r="N212">
        <v>8.4770000000000003</v>
      </c>
      <c r="O212">
        <f t="shared" si="3"/>
        <v>8.4438571428571425</v>
      </c>
    </row>
    <row r="213" spans="1:15">
      <c r="A213">
        <v>211</v>
      </c>
      <c r="B213" t="s">
        <v>268</v>
      </c>
      <c r="C213" t="s">
        <v>14</v>
      </c>
      <c r="D213">
        <v>3100</v>
      </c>
      <c r="E213" t="s">
        <v>36</v>
      </c>
      <c r="F213">
        <v>9.25</v>
      </c>
      <c r="G213" t="s">
        <v>37</v>
      </c>
      <c r="I213">
        <v>4.8</v>
      </c>
      <c r="J213">
        <v>8.09</v>
      </c>
      <c r="K213">
        <v>4.4000000000000004</v>
      </c>
      <c r="M213">
        <v>12.37</v>
      </c>
      <c r="N213">
        <v>8.1828000000000003</v>
      </c>
      <c r="O213">
        <f t="shared" si="3"/>
        <v>7.5685599999999997</v>
      </c>
    </row>
    <row r="214" spans="1:15">
      <c r="A214">
        <v>212</v>
      </c>
      <c r="B214" t="s">
        <v>269</v>
      </c>
      <c r="C214" t="s">
        <v>14</v>
      </c>
      <c r="D214">
        <v>3100</v>
      </c>
      <c r="E214" t="s">
        <v>15</v>
      </c>
      <c r="F214">
        <v>6.08</v>
      </c>
      <c r="G214" t="s">
        <v>16</v>
      </c>
      <c r="H214">
        <v>5</v>
      </c>
      <c r="I214">
        <v>7.2</v>
      </c>
      <c r="J214">
        <v>4.57</v>
      </c>
      <c r="K214">
        <v>6.6</v>
      </c>
      <c r="L214">
        <v>8.4600000000000009</v>
      </c>
      <c r="M214">
        <v>11.87</v>
      </c>
      <c r="O214">
        <f t="shared" si="3"/>
        <v>7.2833333333333323</v>
      </c>
    </row>
    <row r="215" spans="1:15">
      <c r="A215">
        <v>213</v>
      </c>
      <c r="B215" t="s">
        <v>270</v>
      </c>
      <c r="C215" t="s">
        <v>14</v>
      </c>
      <c r="D215">
        <v>3100</v>
      </c>
      <c r="E215" t="s">
        <v>15</v>
      </c>
      <c r="F215">
        <v>5.38</v>
      </c>
      <c r="G215" t="s">
        <v>82</v>
      </c>
      <c r="I215">
        <v>3.2</v>
      </c>
      <c r="J215">
        <v>5</v>
      </c>
      <c r="K215">
        <v>2.6</v>
      </c>
      <c r="L215">
        <v>6.51</v>
      </c>
      <c r="M215">
        <v>12.19</v>
      </c>
      <c r="N215">
        <v>6.0250000000000004</v>
      </c>
      <c r="O215">
        <f t="shared" si="3"/>
        <v>5.9208333333333334</v>
      </c>
    </row>
    <row r="216" spans="1:15">
      <c r="A216">
        <v>214</v>
      </c>
      <c r="B216" t="s">
        <v>271</v>
      </c>
      <c r="C216" t="s">
        <v>14</v>
      </c>
      <c r="D216">
        <v>3100</v>
      </c>
      <c r="E216" t="s">
        <v>65</v>
      </c>
      <c r="F216">
        <v>5.85</v>
      </c>
      <c r="G216" t="s">
        <v>69</v>
      </c>
      <c r="O216">
        <f t="shared" si="3"/>
        <v>0</v>
      </c>
    </row>
    <row r="217" spans="1:15">
      <c r="A217">
        <v>215</v>
      </c>
      <c r="B217" t="s">
        <v>272</v>
      </c>
      <c r="C217" t="s">
        <v>18</v>
      </c>
      <c r="D217">
        <v>3100</v>
      </c>
      <c r="E217" t="s">
        <v>56</v>
      </c>
      <c r="F217">
        <v>4.2</v>
      </c>
      <c r="G217" t="s">
        <v>57</v>
      </c>
      <c r="I217">
        <v>0.9</v>
      </c>
      <c r="J217">
        <v>3.85</v>
      </c>
      <c r="K217">
        <v>0.7</v>
      </c>
      <c r="L217">
        <v>2.75</v>
      </c>
      <c r="M217">
        <v>0.56000000000000005</v>
      </c>
      <c r="N217">
        <v>4.4569999999999999</v>
      </c>
      <c r="O217">
        <f t="shared" si="3"/>
        <v>2.202833333333333</v>
      </c>
    </row>
    <row r="218" spans="1:15">
      <c r="A218">
        <v>216</v>
      </c>
      <c r="B218" t="s">
        <v>273</v>
      </c>
      <c r="C218" t="s">
        <v>14</v>
      </c>
      <c r="D218">
        <v>3100</v>
      </c>
      <c r="E218" t="s">
        <v>15</v>
      </c>
      <c r="F218">
        <v>6.4249999999999998</v>
      </c>
      <c r="G218" t="s">
        <v>82</v>
      </c>
      <c r="H218">
        <v>6.5</v>
      </c>
      <c r="I218">
        <v>6.6</v>
      </c>
      <c r="J218">
        <v>4.47</v>
      </c>
      <c r="K218">
        <v>6.3</v>
      </c>
      <c r="L218">
        <v>4.05</v>
      </c>
      <c r="M218">
        <v>3.17</v>
      </c>
      <c r="N218">
        <v>4.4523999999999999</v>
      </c>
      <c r="O218">
        <f t="shared" si="3"/>
        <v>5.0774857142857144</v>
      </c>
    </row>
    <row r="219" spans="1:15">
      <c r="A219">
        <v>217</v>
      </c>
      <c r="B219" t="s">
        <v>274</v>
      </c>
      <c r="C219" t="s">
        <v>42</v>
      </c>
      <c r="D219">
        <v>3100</v>
      </c>
      <c r="E219" t="s">
        <v>33</v>
      </c>
      <c r="F219">
        <v>9.92</v>
      </c>
      <c r="G219" t="s">
        <v>34</v>
      </c>
      <c r="H219">
        <v>6.5</v>
      </c>
      <c r="I219">
        <v>15.8</v>
      </c>
      <c r="J219">
        <v>7.75</v>
      </c>
      <c r="K219">
        <v>14.9</v>
      </c>
      <c r="L219">
        <v>9.93</v>
      </c>
      <c r="M219">
        <v>8.44</v>
      </c>
      <c r="N219">
        <v>7.3479999999999999</v>
      </c>
      <c r="O219">
        <f t="shared" si="3"/>
        <v>10.095428571428572</v>
      </c>
    </row>
    <row r="220" spans="1:15">
      <c r="A220">
        <v>218</v>
      </c>
      <c r="B220" t="s">
        <v>275</v>
      </c>
      <c r="C220" t="s">
        <v>14</v>
      </c>
      <c r="D220">
        <v>3100</v>
      </c>
      <c r="E220" t="s">
        <v>84</v>
      </c>
      <c r="F220">
        <v>4.625</v>
      </c>
      <c r="G220" t="s">
        <v>95</v>
      </c>
      <c r="H220">
        <v>4.5</v>
      </c>
      <c r="I220">
        <v>5.6</v>
      </c>
      <c r="J220">
        <v>7.09</v>
      </c>
      <c r="K220">
        <v>4.8</v>
      </c>
      <c r="L220">
        <v>3</v>
      </c>
      <c r="M220">
        <v>3.2</v>
      </c>
      <c r="N220">
        <v>3.8740000000000001</v>
      </c>
      <c r="O220">
        <f t="shared" si="3"/>
        <v>4.580571428571429</v>
      </c>
    </row>
    <row r="221" spans="1:15">
      <c r="A221">
        <v>219</v>
      </c>
      <c r="B221" t="s">
        <v>276</v>
      </c>
      <c r="C221" t="s">
        <v>14</v>
      </c>
      <c r="D221">
        <v>3100</v>
      </c>
      <c r="E221" t="s">
        <v>27</v>
      </c>
      <c r="F221">
        <v>6.04</v>
      </c>
      <c r="G221" t="s">
        <v>105</v>
      </c>
      <c r="H221">
        <v>4</v>
      </c>
      <c r="I221">
        <v>3.6</v>
      </c>
      <c r="J221">
        <v>5.45</v>
      </c>
      <c r="K221">
        <v>3.8</v>
      </c>
      <c r="L221">
        <v>4.79</v>
      </c>
      <c r="M221">
        <v>7.09</v>
      </c>
      <c r="N221">
        <v>4.673</v>
      </c>
      <c r="O221">
        <f t="shared" si="3"/>
        <v>4.7718571428571428</v>
      </c>
    </row>
    <row r="222" spans="1:15">
      <c r="A222">
        <v>220</v>
      </c>
      <c r="B222" t="s">
        <v>277</v>
      </c>
      <c r="C222" t="s">
        <v>217</v>
      </c>
      <c r="D222">
        <v>3000</v>
      </c>
      <c r="E222" t="s">
        <v>36</v>
      </c>
      <c r="F222">
        <v>2.4</v>
      </c>
      <c r="G222" t="s">
        <v>37</v>
      </c>
      <c r="O222">
        <f t="shared" si="3"/>
        <v>0</v>
      </c>
    </row>
    <row r="223" spans="1:15">
      <c r="A223">
        <v>221</v>
      </c>
      <c r="B223" t="s">
        <v>278</v>
      </c>
      <c r="C223" t="s">
        <v>217</v>
      </c>
      <c r="D223">
        <v>3000</v>
      </c>
      <c r="E223" t="s">
        <v>44</v>
      </c>
      <c r="F223">
        <v>7.6</v>
      </c>
      <c r="G223" t="s">
        <v>45</v>
      </c>
      <c r="O223">
        <f t="shared" si="3"/>
        <v>0</v>
      </c>
    </row>
    <row r="224" spans="1:15">
      <c r="A224">
        <v>222</v>
      </c>
      <c r="B224" t="s">
        <v>279</v>
      </c>
      <c r="C224" t="s">
        <v>217</v>
      </c>
      <c r="D224">
        <v>3000</v>
      </c>
      <c r="E224" t="s">
        <v>65</v>
      </c>
      <c r="F224">
        <v>12</v>
      </c>
      <c r="G224" t="s">
        <v>69</v>
      </c>
      <c r="O224">
        <f t="shared" si="3"/>
        <v>0</v>
      </c>
    </row>
    <row r="225" spans="1:15">
      <c r="A225">
        <v>223</v>
      </c>
      <c r="B225" t="s">
        <v>280</v>
      </c>
      <c r="C225" t="s">
        <v>14</v>
      </c>
      <c r="D225">
        <v>3000</v>
      </c>
      <c r="E225" t="s">
        <v>84</v>
      </c>
      <c r="F225">
        <v>3.1</v>
      </c>
      <c r="G225" t="s">
        <v>85</v>
      </c>
      <c r="H225">
        <v>2.5</v>
      </c>
      <c r="I225">
        <v>6.8</v>
      </c>
      <c r="J225">
        <v>3.55</v>
      </c>
      <c r="K225">
        <v>7.4</v>
      </c>
      <c r="L225">
        <v>4.1100000000000003</v>
      </c>
      <c r="M225">
        <v>8.58</v>
      </c>
      <c r="N225">
        <v>5.1790000000000003</v>
      </c>
      <c r="O225">
        <f t="shared" si="3"/>
        <v>5.4455714285714283</v>
      </c>
    </row>
    <row r="226" spans="1:15">
      <c r="A226">
        <v>224</v>
      </c>
      <c r="B226" t="s">
        <v>281</v>
      </c>
      <c r="C226" t="s">
        <v>14</v>
      </c>
      <c r="D226">
        <v>3000</v>
      </c>
      <c r="E226" t="s">
        <v>52</v>
      </c>
      <c r="F226">
        <v>6.24</v>
      </c>
      <c r="G226" t="s">
        <v>53</v>
      </c>
      <c r="H226">
        <v>5</v>
      </c>
      <c r="I226">
        <v>1.6</v>
      </c>
      <c r="J226">
        <v>5.03</v>
      </c>
      <c r="K226">
        <v>1.8</v>
      </c>
      <c r="L226">
        <v>7.05</v>
      </c>
      <c r="M226">
        <v>8.81</v>
      </c>
      <c r="N226">
        <v>5.601</v>
      </c>
      <c r="O226">
        <f t="shared" si="3"/>
        <v>4.9844285714285714</v>
      </c>
    </row>
    <row r="227" spans="1:15">
      <c r="A227">
        <v>225</v>
      </c>
      <c r="B227" t="s">
        <v>282</v>
      </c>
      <c r="C227" t="s">
        <v>14</v>
      </c>
      <c r="D227">
        <v>3000</v>
      </c>
      <c r="E227" t="s">
        <v>30</v>
      </c>
      <c r="F227">
        <v>2.2200000000000002</v>
      </c>
      <c r="G227" t="s">
        <v>31</v>
      </c>
      <c r="H227">
        <v>2</v>
      </c>
      <c r="I227">
        <v>5</v>
      </c>
      <c r="J227">
        <v>4.88</v>
      </c>
      <c r="K227">
        <v>5.5</v>
      </c>
      <c r="L227">
        <v>1.17</v>
      </c>
      <c r="M227">
        <v>0.62</v>
      </c>
      <c r="N227">
        <v>3.5219999999999998</v>
      </c>
      <c r="O227">
        <f t="shared" si="3"/>
        <v>3.2417142857142851</v>
      </c>
    </row>
    <row r="228" spans="1:15">
      <c r="A228">
        <v>226</v>
      </c>
      <c r="B228" t="s">
        <v>283</v>
      </c>
      <c r="C228" t="s">
        <v>42</v>
      </c>
      <c r="D228">
        <v>3000</v>
      </c>
      <c r="E228" t="s">
        <v>76</v>
      </c>
      <c r="F228">
        <v>6.3</v>
      </c>
      <c r="G228" t="s">
        <v>141</v>
      </c>
      <c r="I228">
        <v>6.8</v>
      </c>
      <c r="J228">
        <v>7.52</v>
      </c>
      <c r="K228">
        <v>6.4</v>
      </c>
      <c r="L228">
        <v>8.2799999999999994</v>
      </c>
      <c r="M228">
        <v>5.12</v>
      </c>
      <c r="N228">
        <v>5.5140000000000002</v>
      </c>
      <c r="O228">
        <f t="shared" si="3"/>
        <v>6.605666666666667</v>
      </c>
    </row>
    <row r="229" spans="1:15">
      <c r="A229">
        <v>227</v>
      </c>
      <c r="B229" t="s">
        <v>284</v>
      </c>
      <c r="C229" t="s">
        <v>14</v>
      </c>
      <c r="D229">
        <v>3000</v>
      </c>
      <c r="E229" t="s">
        <v>27</v>
      </c>
      <c r="F229">
        <v>0.78</v>
      </c>
      <c r="G229" t="s">
        <v>28</v>
      </c>
      <c r="H229">
        <v>2.5</v>
      </c>
      <c r="I229">
        <v>5.6</v>
      </c>
      <c r="J229">
        <v>2.85</v>
      </c>
      <c r="K229">
        <v>5.8</v>
      </c>
      <c r="M229">
        <v>0.11</v>
      </c>
      <c r="N229">
        <v>2.2050000000000001</v>
      </c>
      <c r="O229">
        <f t="shared" si="3"/>
        <v>3.1774999999999998</v>
      </c>
    </row>
    <row r="230" spans="1:15">
      <c r="A230">
        <v>228</v>
      </c>
      <c r="B230" t="s">
        <v>285</v>
      </c>
      <c r="C230" t="s">
        <v>14</v>
      </c>
      <c r="D230">
        <v>3000</v>
      </c>
      <c r="E230" t="s">
        <v>27</v>
      </c>
      <c r="F230">
        <v>0</v>
      </c>
      <c r="G230" t="s">
        <v>105</v>
      </c>
      <c r="I230">
        <v>1.4</v>
      </c>
      <c r="K230">
        <v>1.7</v>
      </c>
      <c r="M230">
        <v>0.86</v>
      </c>
      <c r="N230">
        <v>3.048</v>
      </c>
      <c r="O230">
        <f t="shared" si="3"/>
        <v>1.7519999999999998</v>
      </c>
    </row>
    <row r="231" spans="1:15">
      <c r="A231">
        <v>229</v>
      </c>
      <c r="B231" t="s">
        <v>286</v>
      </c>
      <c r="C231" t="s">
        <v>14</v>
      </c>
      <c r="D231">
        <v>3000</v>
      </c>
      <c r="E231" t="s">
        <v>84</v>
      </c>
      <c r="F231">
        <v>5.0999999999999996</v>
      </c>
      <c r="G231" t="s">
        <v>95</v>
      </c>
      <c r="H231">
        <v>6</v>
      </c>
      <c r="I231">
        <v>9.4</v>
      </c>
      <c r="J231">
        <v>5.75</v>
      </c>
      <c r="K231">
        <v>8.6999999999999993</v>
      </c>
      <c r="L231">
        <v>5.82</v>
      </c>
      <c r="M231">
        <v>10.220000000000001</v>
      </c>
      <c r="N231">
        <v>5.39</v>
      </c>
      <c r="O231">
        <f t="shared" si="3"/>
        <v>7.3257142857142856</v>
      </c>
    </row>
    <row r="232" spans="1:15">
      <c r="A232">
        <v>230</v>
      </c>
      <c r="B232" t="s">
        <v>287</v>
      </c>
      <c r="C232" t="s">
        <v>14</v>
      </c>
      <c r="D232">
        <v>3000</v>
      </c>
      <c r="E232" t="s">
        <v>24</v>
      </c>
      <c r="F232">
        <v>0</v>
      </c>
      <c r="G232" t="s">
        <v>25</v>
      </c>
      <c r="M232">
        <v>0.3</v>
      </c>
      <c r="O232">
        <f t="shared" si="3"/>
        <v>0.3</v>
      </c>
    </row>
    <row r="233" spans="1:15">
      <c r="A233">
        <v>231</v>
      </c>
      <c r="B233" t="s">
        <v>288</v>
      </c>
      <c r="C233" t="s">
        <v>14</v>
      </c>
      <c r="D233">
        <v>3000</v>
      </c>
      <c r="E233" t="s">
        <v>65</v>
      </c>
      <c r="F233">
        <v>8.3000000000000007</v>
      </c>
      <c r="G233" t="s">
        <v>69</v>
      </c>
      <c r="H233">
        <v>4</v>
      </c>
      <c r="I233">
        <v>4.2</v>
      </c>
      <c r="J233">
        <v>7.53</v>
      </c>
      <c r="K233">
        <v>4.0999999999999996</v>
      </c>
      <c r="L233">
        <v>6.87</v>
      </c>
      <c r="M233">
        <v>8.6199999999999992</v>
      </c>
      <c r="N233">
        <v>4.7141999999999999</v>
      </c>
      <c r="O233">
        <f t="shared" si="3"/>
        <v>5.7191714285714284</v>
      </c>
    </row>
    <row r="234" spans="1:15">
      <c r="A234">
        <v>232</v>
      </c>
      <c r="B234" t="s">
        <v>289</v>
      </c>
      <c r="C234" t="s">
        <v>18</v>
      </c>
      <c r="D234">
        <v>3000</v>
      </c>
      <c r="E234" t="s">
        <v>44</v>
      </c>
      <c r="F234">
        <v>0.04</v>
      </c>
      <c r="G234" t="s">
        <v>102</v>
      </c>
      <c r="J234">
        <v>1.02</v>
      </c>
      <c r="N234">
        <v>3.0924</v>
      </c>
      <c r="O234">
        <f t="shared" si="3"/>
        <v>2.0562</v>
      </c>
    </row>
    <row r="235" spans="1:15">
      <c r="A235">
        <v>233</v>
      </c>
      <c r="B235" t="s">
        <v>290</v>
      </c>
      <c r="C235" t="s">
        <v>18</v>
      </c>
      <c r="D235">
        <v>3000</v>
      </c>
      <c r="E235" t="s">
        <v>44</v>
      </c>
      <c r="F235">
        <v>0</v>
      </c>
      <c r="G235" t="s">
        <v>45</v>
      </c>
      <c r="M235">
        <v>0.36</v>
      </c>
      <c r="N235">
        <v>1.6060000000000001</v>
      </c>
      <c r="O235">
        <f t="shared" si="3"/>
        <v>0.9830000000000001</v>
      </c>
    </row>
    <row r="236" spans="1:15">
      <c r="A236">
        <v>234</v>
      </c>
      <c r="B236" t="s">
        <v>291</v>
      </c>
      <c r="C236" t="s">
        <v>18</v>
      </c>
      <c r="D236">
        <v>3000</v>
      </c>
      <c r="E236" t="s">
        <v>65</v>
      </c>
      <c r="F236">
        <v>4.0999999999999996</v>
      </c>
      <c r="G236" t="s">
        <v>69</v>
      </c>
      <c r="H236">
        <v>4.5</v>
      </c>
      <c r="I236">
        <v>4</v>
      </c>
      <c r="J236">
        <v>4.7</v>
      </c>
      <c r="K236">
        <v>4.5999999999999996</v>
      </c>
      <c r="L236">
        <v>5.46</v>
      </c>
      <c r="M236">
        <v>2.9</v>
      </c>
      <c r="N236">
        <v>1.877</v>
      </c>
      <c r="O236">
        <f t="shared" si="3"/>
        <v>4.0052857142857139</v>
      </c>
    </row>
    <row r="237" spans="1:15">
      <c r="A237">
        <v>235</v>
      </c>
      <c r="B237" t="s">
        <v>292</v>
      </c>
      <c r="C237" t="s">
        <v>14</v>
      </c>
      <c r="D237">
        <v>3000</v>
      </c>
      <c r="E237" t="s">
        <v>27</v>
      </c>
      <c r="F237">
        <v>7.02</v>
      </c>
      <c r="G237" t="s">
        <v>105</v>
      </c>
      <c r="H237">
        <v>8</v>
      </c>
      <c r="I237">
        <v>7.9</v>
      </c>
      <c r="J237">
        <v>6.31</v>
      </c>
      <c r="K237">
        <v>7</v>
      </c>
      <c r="L237">
        <v>7.09</v>
      </c>
      <c r="M237">
        <v>11.06</v>
      </c>
      <c r="N237">
        <v>5.149</v>
      </c>
      <c r="O237">
        <f t="shared" si="3"/>
        <v>7.5012857142857143</v>
      </c>
    </row>
    <row r="238" spans="1:15">
      <c r="A238">
        <v>236</v>
      </c>
      <c r="B238" t="s">
        <v>293</v>
      </c>
      <c r="C238" t="s">
        <v>18</v>
      </c>
      <c r="D238">
        <v>3000</v>
      </c>
      <c r="E238" t="s">
        <v>33</v>
      </c>
      <c r="F238">
        <v>1.64</v>
      </c>
      <c r="G238" t="s">
        <v>34</v>
      </c>
      <c r="I238">
        <v>0.5</v>
      </c>
      <c r="J238">
        <v>3.3</v>
      </c>
      <c r="K238">
        <v>0.4</v>
      </c>
      <c r="L238">
        <v>1.74</v>
      </c>
      <c r="M238">
        <v>1.25</v>
      </c>
      <c r="N238">
        <v>1.7230000000000001</v>
      </c>
      <c r="O238">
        <f t="shared" si="3"/>
        <v>1.4855</v>
      </c>
    </row>
    <row r="239" spans="1:15">
      <c r="A239">
        <v>237</v>
      </c>
      <c r="B239" t="s">
        <v>294</v>
      </c>
      <c r="C239" t="s">
        <v>14</v>
      </c>
      <c r="D239">
        <v>3000</v>
      </c>
      <c r="E239" t="s">
        <v>15</v>
      </c>
      <c r="F239">
        <v>0</v>
      </c>
      <c r="G239" t="s">
        <v>82</v>
      </c>
      <c r="O239">
        <f t="shared" si="3"/>
        <v>0</v>
      </c>
    </row>
    <row r="240" spans="1:15">
      <c r="A240">
        <v>238</v>
      </c>
      <c r="B240" t="s">
        <v>295</v>
      </c>
      <c r="C240" t="s">
        <v>14</v>
      </c>
      <c r="D240">
        <v>3000</v>
      </c>
      <c r="E240" t="s">
        <v>27</v>
      </c>
      <c r="F240">
        <v>0.5</v>
      </c>
      <c r="G240" t="s">
        <v>105</v>
      </c>
      <c r="N240">
        <v>1.171</v>
      </c>
      <c r="O240">
        <f t="shared" si="3"/>
        <v>1.171</v>
      </c>
    </row>
    <row r="241" spans="1:15">
      <c r="A241">
        <v>239</v>
      </c>
      <c r="B241" t="s">
        <v>296</v>
      </c>
      <c r="C241" t="s">
        <v>14</v>
      </c>
      <c r="D241">
        <v>3000</v>
      </c>
      <c r="E241" t="s">
        <v>44</v>
      </c>
      <c r="F241">
        <v>2.5</v>
      </c>
      <c r="G241" t="s">
        <v>45</v>
      </c>
      <c r="M241">
        <v>0.71</v>
      </c>
      <c r="N241">
        <v>4.38</v>
      </c>
      <c r="O241">
        <f t="shared" si="3"/>
        <v>2.5449999999999999</v>
      </c>
    </row>
    <row r="242" spans="1:15">
      <c r="A242">
        <v>240</v>
      </c>
      <c r="B242" t="s">
        <v>297</v>
      </c>
      <c r="C242" t="s">
        <v>18</v>
      </c>
      <c r="D242">
        <v>3000</v>
      </c>
      <c r="E242" t="s">
        <v>56</v>
      </c>
      <c r="F242">
        <v>0.24</v>
      </c>
      <c r="G242" t="s">
        <v>97</v>
      </c>
      <c r="J242">
        <v>2.16</v>
      </c>
      <c r="N242">
        <v>1.9545999999999999</v>
      </c>
      <c r="O242">
        <f t="shared" si="3"/>
        <v>2.0573000000000001</v>
      </c>
    </row>
    <row r="243" spans="1:15">
      <c r="A243">
        <v>241</v>
      </c>
      <c r="B243" t="s">
        <v>298</v>
      </c>
      <c r="C243" t="s">
        <v>14</v>
      </c>
      <c r="D243">
        <v>3000</v>
      </c>
      <c r="E243" t="s">
        <v>27</v>
      </c>
      <c r="F243">
        <v>4.3600000000000003</v>
      </c>
      <c r="G243" t="s">
        <v>105</v>
      </c>
      <c r="H243">
        <v>6</v>
      </c>
      <c r="I243">
        <v>5.4</v>
      </c>
      <c r="J243">
        <v>7.01</v>
      </c>
      <c r="K243">
        <v>5.7</v>
      </c>
      <c r="L243">
        <v>5.0999999999999996</v>
      </c>
      <c r="M243">
        <v>6.12</v>
      </c>
      <c r="N243">
        <v>6.3840000000000003</v>
      </c>
      <c r="O243">
        <f t="shared" si="3"/>
        <v>5.9591428571428571</v>
      </c>
    </row>
    <row r="244" spans="1:15">
      <c r="A244">
        <v>242</v>
      </c>
      <c r="B244" t="s">
        <v>299</v>
      </c>
      <c r="C244" t="s">
        <v>18</v>
      </c>
      <c r="D244">
        <v>3000</v>
      </c>
      <c r="E244" t="s">
        <v>33</v>
      </c>
      <c r="F244">
        <v>0</v>
      </c>
      <c r="G244" t="s">
        <v>49</v>
      </c>
      <c r="O244">
        <f t="shared" si="3"/>
        <v>0</v>
      </c>
    </row>
    <row r="245" spans="1:15">
      <c r="A245">
        <v>243</v>
      </c>
      <c r="B245" t="s">
        <v>300</v>
      </c>
      <c r="C245" t="s">
        <v>14</v>
      </c>
      <c r="D245">
        <v>3000</v>
      </c>
      <c r="E245" t="s">
        <v>27</v>
      </c>
      <c r="F245">
        <v>3.62</v>
      </c>
      <c r="G245" t="s">
        <v>28</v>
      </c>
      <c r="I245">
        <v>3.8</v>
      </c>
      <c r="J245">
        <v>3.93</v>
      </c>
      <c r="K245">
        <v>3.9</v>
      </c>
      <c r="L245">
        <v>5.63</v>
      </c>
      <c r="M245">
        <v>8.25</v>
      </c>
      <c r="N245">
        <v>4.2539999999999996</v>
      </c>
      <c r="O245">
        <f t="shared" si="3"/>
        <v>4.9606666666666674</v>
      </c>
    </row>
    <row r="246" spans="1:15">
      <c r="A246">
        <v>244</v>
      </c>
      <c r="B246" t="s">
        <v>301</v>
      </c>
      <c r="C246" t="s">
        <v>18</v>
      </c>
      <c r="D246">
        <v>3000</v>
      </c>
      <c r="E246" t="s">
        <v>27</v>
      </c>
      <c r="F246">
        <v>0.77500000000000002</v>
      </c>
      <c r="G246" t="s">
        <v>105</v>
      </c>
      <c r="J246">
        <v>2.35</v>
      </c>
      <c r="M246">
        <v>0.44</v>
      </c>
      <c r="O246">
        <f t="shared" si="3"/>
        <v>1.395</v>
      </c>
    </row>
    <row r="247" spans="1:15">
      <c r="A247">
        <v>245</v>
      </c>
      <c r="B247" t="s">
        <v>302</v>
      </c>
      <c r="C247" t="s">
        <v>18</v>
      </c>
      <c r="D247">
        <v>3000</v>
      </c>
      <c r="E247" t="s">
        <v>76</v>
      </c>
      <c r="F247">
        <v>1.2</v>
      </c>
      <c r="G247" t="s">
        <v>141</v>
      </c>
      <c r="J247">
        <v>3.27</v>
      </c>
      <c r="M247">
        <v>0.34</v>
      </c>
      <c r="O247">
        <f t="shared" si="3"/>
        <v>1.8049999999999999</v>
      </c>
    </row>
    <row r="248" spans="1:15">
      <c r="A248">
        <v>246</v>
      </c>
      <c r="B248" t="s">
        <v>303</v>
      </c>
      <c r="C248" t="s">
        <v>14</v>
      </c>
      <c r="D248">
        <v>3000</v>
      </c>
      <c r="E248" t="s">
        <v>52</v>
      </c>
      <c r="F248">
        <v>0</v>
      </c>
      <c r="G248" t="s">
        <v>59</v>
      </c>
      <c r="M248">
        <v>0.01</v>
      </c>
      <c r="O248">
        <f t="shared" si="3"/>
        <v>0.01</v>
      </c>
    </row>
    <row r="249" spans="1:15">
      <c r="A249">
        <v>247</v>
      </c>
      <c r="B249" t="s">
        <v>304</v>
      </c>
      <c r="C249" t="s">
        <v>14</v>
      </c>
      <c r="D249">
        <v>3000</v>
      </c>
      <c r="E249" t="s">
        <v>36</v>
      </c>
      <c r="F249">
        <v>5.9</v>
      </c>
      <c r="G249" t="s">
        <v>91</v>
      </c>
      <c r="H249">
        <v>2.5</v>
      </c>
      <c r="L249">
        <v>6.5</v>
      </c>
      <c r="M249">
        <v>8.11</v>
      </c>
      <c r="N249">
        <v>1.123</v>
      </c>
      <c r="O249">
        <f t="shared" si="3"/>
        <v>4.5582500000000001</v>
      </c>
    </row>
    <row r="250" spans="1:15">
      <c r="A250">
        <v>248</v>
      </c>
      <c r="B250" t="s">
        <v>305</v>
      </c>
      <c r="C250" t="s">
        <v>14</v>
      </c>
      <c r="D250">
        <v>3000</v>
      </c>
      <c r="E250" t="s">
        <v>56</v>
      </c>
      <c r="F250">
        <v>2.6</v>
      </c>
      <c r="G250" t="s">
        <v>97</v>
      </c>
      <c r="I250">
        <v>5.7</v>
      </c>
      <c r="K250">
        <v>4.9000000000000004</v>
      </c>
      <c r="M250">
        <v>4.84</v>
      </c>
      <c r="O250">
        <f t="shared" si="3"/>
        <v>5.1466666666666674</v>
      </c>
    </row>
    <row r="251" spans="1:15">
      <c r="A251">
        <v>249</v>
      </c>
      <c r="B251" t="s">
        <v>306</v>
      </c>
      <c r="C251" t="s">
        <v>14</v>
      </c>
      <c r="D251">
        <v>3000</v>
      </c>
      <c r="E251" t="s">
        <v>33</v>
      </c>
      <c r="F251">
        <v>0</v>
      </c>
      <c r="G251" t="s">
        <v>49</v>
      </c>
      <c r="I251">
        <v>6.6</v>
      </c>
      <c r="K251">
        <v>6.4</v>
      </c>
      <c r="M251">
        <v>3.3</v>
      </c>
      <c r="O251">
        <f t="shared" si="3"/>
        <v>5.4333333333333336</v>
      </c>
    </row>
    <row r="252" spans="1:15">
      <c r="A252">
        <v>250</v>
      </c>
      <c r="B252" t="s">
        <v>307</v>
      </c>
      <c r="C252" t="s">
        <v>18</v>
      </c>
      <c r="D252">
        <v>3000</v>
      </c>
      <c r="E252" t="s">
        <v>65</v>
      </c>
      <c r="F252">
        <v>6.1</v>
      </c>
      <c r="G252" t="s">
        <v>66</v>
      </c>
      <c r="I252">
        <v>2.6</v>
      </c>
      <c r="K252">
        <v>2.7</v>
      </c>
      <c r="L252">
        <v>4.1100000000000003</v>
      </c>
      <c r="N252">
        <v>7.524</v>
      </c>
      <c r="O252">
        <f t="shared" si="3"/>
        <v>4.2335000000000003</v>
      </c>
    </row>
    <row r="253" spans="1:15">
      <c r="A253">
        <v>251</v>
      </c>
      <c r="B253" t="s">
        <v>308</v>
      </c>
      <c r="C253" t="s">
        <v>14</v>
      </c>
      <c r="D253">
        <v>3000</v>
      </c>
      <c r="E253" t="s">
        <v>76</v>
      </c>
      <c r="F253">
        <v>4.4000000000000004</v>
      </c>
      <c r="G253" t="s">
        <v>77</v>
      </c>
      <c r="N253">
        <v>1.103</v>
      </c>
      <c r="O253">
        <f t="shared" si="3"/>
        <v>1.103</v>
      </c>
    </row>
    <row r="254" spans="1:15">
      <c r="A254">
        <v>252</v>
      </c>
      <c r="B254" t="s">
        <v>309</v>
      </c>
      <c r="C254" t="s">
        <v>18</v>
      </c>
      <c r="D254">
        <v>3000</v>
      </c>
      <c r="E254" t="s">
        <v>36</v>
      </c>
      <c r="F254">
        <v>0.33300000000000002</v>
      </c>
      <c r="G254" t="s">
        <v>91</v>
      </c>
      <c r="H254">
        <v>2.5</v>
      </c>
      <c r="I254">
        <v>3.5</v>
      </c>
      <c r="J254">
        <v>6.85</v>
      </c>
      <c r="K254">
        <v>3.7</v>
      </c>
      <c r="L254">
        <v>9.82</v>
      </c>
      <c r="M254">
        <v>3.15</v>
      </c>
      <c r="N254">
        <v>7.992</v>
      </c>
      <c r="O254">
        <f t="shared" si="3"/>
        <v>5.3588571428571425</v>
      </c>
    </row>
    <row r="255" spans="1:15">
      <c r="A255">
        <v>253</v>
      </c>
      <c r="B255" t="s">
        <v>310</v>
      </c>
      <c r="C255" t="s">
        <v>18</v>
      </c>
      <c r="D255">
        <v>3000</v>
      </c>
      <c r="E255" t="s">
        <v>84</v>
      </c>
      <c r="F255">
        <v>6.3</v>
      </c>
      <c r="G255" t="s">
        <v>95</v>
      </c>
      <c r="H255">
        <v>3.5</v>
      </c>
      <c r="I255">
        <v>8.6</v>
      </c>
      <c r="J255">
        <v>6.61</v>
      </c>
      <c r="K255">
        <v>10</v>
      </c>
      <c r="L255">
        <v>6.64</v>
      </c>
      <c r="M255">
        <v>12.25</v>
      </c>
      <c r="N255">
        <v>6.3520000000000003</v>
      </c>
      <c r="O255">
        <f t="shared" si="3"/>
        <v>7.7074285714285713</v>
      </c>
    </row>
    <row r="256" spans="1:15">
      <c r="A256">
        <v>254</v>
      </c>
      <c r="B256" t="s">
        <v>311</v>
      </c>
      <c r="C256" t="s">
        <v>18</v>
      </c>
      <c r="D256">
        <v>3000</v>
      </c>
      <c r="E256" t="s">
        <v>65</v>
      </c>
      <c r="F256">
        <v>1.8</v>
      </c>
      <c r="G256" t="s">
        <v>69</v>
      </c>
      <c r="I256">
        <v>5.5</v>
      </c>
      <c r="K256">
        <v>6.2</v>
      </c>
      <c r="L256">
        <v>1.9</v>
      </c>
      <c r="M256">
        <v>7.0000000000000007E-2</v>
      </c>
      <c r="N256">
        <v>1.7390000000000001</v>
      </c>
      <c r="O256">
        <f t="shared" si="3"/>
        <v>3.0818000000000003</v>
      </c>
    </row>
    <row r="257" spans="1:15">
      <c r="A257">
        <v>255</v>
      </c>
      <c r="B257" t="s">
        <v>312</v>
      </c>
      <c r="C257" t="s">
        <v>14</v>
      </c>
      <c r="D257">
        <v>3000</v>
      </c>
      <c r="E257" t="s">
        <v>44</v>
      </c>
      <c r="F257">
        <v>0</v>
      </c>
      <c r="G257" t="s">
        <v>102</v>
      </c>
      <c r="O257">
        <f t="shared" si="3"/>
        <v>0</v>
      </c>
    </row>
    <row r="258" spans="1:15">
      <c r="A258">
        <v>256</v>
      </c>
      <c r="B258" t="s">
        <v>313</v>
      </c>
      <c r="C258" t="s">
        <v>18</v>
      </c>
      <c r="D258">
        <v>3000</v>
      </c>
      <c r="E258" t="s">
        <v>30</v>
      </c>
      <c r="F258">
        <v>2.4500000000000002</v>
      </c>
      <c r="G258" t="s">
        <v>39</v>
      </c>
      <c r="I258">
        <v>3.3</v>
      </c>
      <c r="K258">
        <v>3.6</v>
      </c>
      <c r="L258">
        <v>2.2799999999999998</v>
      </c>
      <c r="M258">
        <v>1.53</v>
      </c>
      <c r="N258">
        <v>2.6429999999999998</v>
      </c>
      <c r="O258">
        <f t="shared" si="3"/>
        <v>2.6705999999999994</v>
      </c>
    </row>
    <row r="259" spans="1:15">
      <c r="A259">
        <v>257</v>
      </c>
      <c r="B259" t="s">
        <v>314</v>
      </c>
      <c r="C259" t="s">
        <v>14</v>
      </c>
      <c r="D259">
        <v>3000</v>
      </c>
      <c r="E259" t="s">
        <v>44</v>
      </c>
      <c r="F259">
        <v>-1</v>
      </c>
      <c r="G259" t="s">
        <v>102</v>
      </c>
      <c r="O259">
        <f t="shared" ref="O259:O322" si="4">IFERROR(AVERAGEIF(H259:N259,"&gt;0"),0)</f>
        <v>0</v>
      </c>
    </row>
    <row r="260" spans="1:15">
      <c r="A260">
        <v>258</v>
      </c>
      <c r="B260" t="s">
        <v>315</v>
      </c>
      <c r="C260" t="s">
        <v>42</v>
      </c>
      <c r="D260">
        <v>3000</v>
      </c>
      <c r="E260" t="s">
        <v>84</v>
      </c>
      <c r="F260">
        <v>7.25</v>
      </c>
      <c r="G260" t="s">
        <v>85</v>
      </c>
      <c r="H260">
        <v>15.5</v>
      </c>
      <c r="I260">
        <v>12.2</v>
      </c>
      <c r="J260">
        <v>6.42</v>
      </c>
      <c r="K260">
        <v>11.1</v>
      </c>
      <c r="L260">
        <v>9.06</v>
      </c>
      <c r="M260">
        <v>10.8</v>
      </c>
      <c r="N260">
        <v>8.7669999999999995</v>
      </c>
      <c r="O260">
        <f t="shared" si="4"/>
        <v>10.549571428571427</v>
      </c>
    </row>
    <row r="261" spans="1:15">
      <c r="A261">
        <v>259</v>
      </c>
      <c r="B261" t="s">
        <v>316</v>
      </c>
      <c r="C261" t="s">
        <v>42</v>
      </c>
      <c r="D261">
        <v>3000</v>
      </c>
      <c r="E261" t="s">
        <v>24</v>
      </c>
      <c r="F261">
        <v>7.76</v>
      </c>
      <c r="G261" t="s">
        <v>47</v>
      </c>
      <c r="H261">
        <v>4.5</v>
      </c>
      <c r="I261">
        <v>5.8</v>
      </c>
      <c r="J261">
        <v>7.53</v>
      </c>
      <c r="K261">
        <v>5.9</v>
      </c>
      <c r="L261">
        <v>7.34</v>
      </c>
      <c r="M261">
        <v>8.73</v>
      </c>
      <c r="N261">
        <v>7.6820000000000004</v>
      </c>
      <c r="O261">
        <f t="shared" si="4"/>
        <v>6.7831428571428578</v>
      </c>
    </row>
    <row r="262" spans="1:15">
      <c r="A262">
        <v>260</v>
      </c>
      <c r="B262" t="s">
        <v>317</v>
      </c>
      <c r="C262" t="s">
        <v>14</v>
      </c>
      <c r="D262">
        <v>3000</v>
      </c>
      <c r="E262" t="s">
        <v>44</v>
      </c>
      <c r="F262">
        <v>0</v>
      </c>
      <c r="G262" t="s">
        <v>45</v>
      </c>
      <c r="M262">
        <v>0.01</v>
      </c>
      <c r="O262">
        <f t="shared" si="4"/>
        <v>0.01</v>
      </c>
    </row>
    <row r="263" spans="1:15">
      <c r="A263">
        <v>261</v>
      </c>
      <c r="B263" t="s">
        <v>318</v>
      </c>
      <c r="C263" t="s">
        <v>14</v>
      </c>
      <c r="D263">
        <v>3000</v>
      </c>
      <c r="E263" t="s">
        <v>56</v>
      </c>
      <c r="F263">
        <v>3.8250000000000002</v>
      </c>
      <c r="G263" t="s">
        <v>57</v>
      </c>
      <c r="I263">
        <v>8.8000000000000007</v>
      </c>
      <c r="J263">
        <v>6.99</v>
      </c>
      <c r="K263">
        <v>8.5</v>
      </c>
      <c r="M263">
        <v>0.43</v>
      </c>
      <c r="N263">
        <v>2.9129999999999998</v>
      </c>
      <c r="O263">
        <f t="shared" si="4"/>
        <v>5.5266000000000002</v>
      </c>
    </row>
    <row r="264" spans="1:15">
      <c r="A264">
        <v>262</v>
      </c>
      <c r="B264" t="s">
        <v>319</v>
      </c>
      <c r="C264" t="s">
        <v>18</v>
      </c>
      <c r="D264">
        <v>3000</v>
      </c>
      <c r="E264" t="s">
        <v>30</v>
      </c>
      <c r="F264">
        <v>0.2</v>
      </c>
      <c r="G264" t="s">
        <v>31</v>
      </c>
      <c r="J264">
        <v>1.99</v>
      </c>
      <c r="M264">
        <v>1.48</v>
      </c>
      <c r="N264">
        <v>1.3979999999999999</v>
      </c>
      <c r="O264">
        <f t="shared" si="4"/>
        <v>1.6226666666666665</v>
      </c>
    </row>
    <row r="265" spans="1:15">
      <c r="A265">
        <v>263</v>
      </c>
      <c r="B265" t="s">
        <v>320</v>
      </c>
      <c r="C265" t="s">
        <v>18</v>
      </c>
      <c r="D265">
        <v>3000</v>
      </c>
      <c r="E265" t="s">
        <v>65</v>
      </c>
      <c r="F265">
        <v>0</v>
      </c>
      <c r="G265" t="s">
        <v>66</v>
      </c>
      <c r="O265">
        <f t="shared" si="4"/>
        <v>0</v>
      </c>
    </row>
    <row r="266" spans="1:15">
      <c r="A266">
        <v>264</v>
      </c>
      <c r="B266" t="s">
        <v>321</v>
      </c>
      <c r="C266" t="s">
        <v>18</v>
      </c>
      <c r="D266">
        <v>3000</v>
      </c>
      <c r="E266" t="s">
        <v>27</v>
      </c>
      <c r="F266">
        <v>0</v>
      </c>
      <c r="G266" t="s">
        <v>105</v>
      </c>
      <c r="I266">
        <v>1</v>
      </c>
      <c r="K266">
        <v>0.7</v>
      </c>
      <c r="L266">
        <v>2.42</v>
      </c>
      <c r="N266">
        <v>1.073</v>
      </c>
      <c r="O266">
        <f t="shared" si="4"/>
        <v>1.2982499999999999</v>
      </c>
    </row>
    <row r="267" spans="1:15">
      <c r="A267">
        <v>265</v>
      </c>
      <c r="B267" t="s">
        <v>322</v>
      </c>
      <c r="C267" t="s">
        <v>18</v>
      </c>
      <c r="D267">
        <v>3000</v>
      </c>
      <c r="E267" t="s">
        <v>19</v>
      </c>
      <c r="F267">
        <v>1.34</v>
      </c>
      <c r="G267" t="s">
        <v>20</v>
      </c>
      <c r="J267">
        <v>2.62</v>
      </c>
      <c r="N267">
        <v>1.4970000000000001</v>
      </c>
      <c r="O267">
        <f t="shared" si="4"/>
        <v>2.0585</v>
      </c>
    </row>
    <row r="268" spans="1:15">
      <c r="A268">
        <v>266</v>
      </c>
      <c r="B268" t="s">
        <v>323</v>
      </c>
      <c r="C268" t="s">
        <v>14</v>
      </c>
      <c r="D268">
        <v>3000</v>
      </c>
      <c r="E268" t="s">
        <v>19</v>
      </c>
      <c r="F268">
        <v>3.68</v>
      </c>
      <c r="G268" t="s">
        <v>61</v>
      </c>
      <c r="H268">
        <v>6</v>
      </c>
      <c r="I268">
        <v>8</v>
      </c>
      <c r="J268">
        <v>9.1999999999999993</v>
      </c>
      <c r="K268">
        <v>8</v>
      </c>
      <c r="L268">
        <v>9.2100000000000009</v>
      </c>
      <c r="M268">
        <v>8.43</v>
      </c>
      <c r="N268">
        <v>4.556</v>
      </c>
      <c r="O268">
        <f t="shared" si="4"/>
        <v>7.6279999999999992</v>
      </c>
    </row>
    <row r="269" spans="1:15">
      <c r="A269">
        <v>267</v>
      </c>
      <c r="B269" t="s">
        <v>324</v>
      </c>
      <c r="C269" t="s">
        <v>18</v>
      </c>
      <c r="D269">
        <v>3000</v>
      </c>
      <c r="E269" t="s">
        <v>36</v>
      </c>
      <c r="F269">
        <v>5.9</v>
      </c>
      <c r="G269" t="s">
        <v>37</v>
      </c>
      <c r="I269">
        <v>4.8</v>
      </c>
      <c r="K269">
        <v>5.7</v>
      </c>
      <c r="L269">
        <v>3.49</v>
      </c>
      <c r="M269">
        <v>4.2300000000000004</v>
      </c>
      <c r="N269">
        <v>4.1539999999999999</v>
      </c>
      <c r="O269">
        <f t="shared" si="4"/>
        <v>4.4748000000000001</v>
      </c>
    </row>
    <row r="270" spans="1:15">
      <c r="A270">
        <v>268</v>
      </c>
      <c r="B270" t="s">
        <v>325</v>
      </c>
      <c r="C270" t="s">
        <v>18</v>
      </c>
      <c r="D270">
        <v>3000</v>
      </c>
      <c r="E270" t="s">
        <v>52</v>
      </c>
      <c r="F270">
        <v>1.22</v>
      </c>
      <c r="G270" t="s">
        <v>59</v>
      </c>
      <c r="O270">
        <f t="shared" si="4"/>
        <v>0</v>
      </c>
    </row>
    <row r="271" spans="1:15">
      <c r="A271">
        <v>269</v>
      </c>
      <c r="B271" t="s">
        <v>326</v>
      </c>
      <c r="C271" t="s">
        <v>18</v>
      </c>
      <c r="D271">
        <v>3000</v>
      </c>
      <c r="E271" t="s">
        <v>76</v>
      </c>
      <c r="F271">
        <v>0.64</v>
      </c>
      <c r="G271" t="s">
        <v>141</v>
      </c>
      <c r="H271">
        <v>1.5</v>
      </c>
      <c r="I271">
        <v>0.5</v>
      </c>
      <c r="J271">
        <v>3.96</v>
      </c>
      <c r="K271">
        <v>0.5</v>
      </c>
      <c r="M271">
        <v>1.83</v>
      </c>
      <c r="N271">
        <v>1.353</v>
      </c>
      <c r="O271">
        <f t="shared" si="4"/>
        <v>1.6071666666666664</v>
      </c>
    </row>
    <row r="272" spans="1:15">
      <c r="A272">
        <v>270</v>
      </c>
      <c r="B272" t="s">
        <v>327</v>
      </c>
      <c r="C272" t="s">
        <v>18</v>
      </c>
      <c r="D272">
        <v>3000</v>
      </c>
      <c r="E272" t="s">
        <v>15</v>
      </c>
      <c r="F272">
        <v>0</v>
      </c>
      <c r="G272" t="s">
        <v>82</v>
      </c>
      <c r="M272">
        <v>0.03</v>
      </c>
      <c r="O272">
        <f t="shared" si="4"/>
        <v>0.03</v>
      </c>
    </row>
    <row r="273" spans="1:15">
      <c r="A273">
        <v>271</v>
      </c>
      <c r="B273" t="s">
        <v>328</v>
      </c>
      <c r="C273" t="s">
        <v>18</v>
      </c>
      <c r="D273">
        <v>3000</v>
      </c>
      <c r="E273" t="s">
        <v>30</v>
      </c>
      <c r="F273">
        <v>3.05</v>
      </c>
      <c r="G273" t="s">
        <v>39</v>
      </c>
      <c r="J273">
        <v>2.42</v>
      </c>
      <c r="M273">
        <v>0.04</v>
      </c>
      <c r="O273">
        <f t="shared" si="4"/>
        <v>1.23</v>
      </c>
    </row>
    <row r="274" spans="1:15">
      <c r="A274">
        <v>272</v>
      </c>
      <c r="B274" t="s">
        <v>329</v>
      </c>
      <c r="C274" t="s">
        <v>14</v>
      </c>
      <c r="D274">
        <v>3000</v>
      </c>
      <c r="E274" t="s">
        <v>56</v>
      </c>
      <c r="F274">
        <v>4.75</v>
      </c>
      <c r="G274" t="s">
        <v>57</v>
      </c>
      <c r="N274">
        <v>3.8079999999999998</v>
      </c>
      <c r="O274">
        <f t="shared" si="4"/>
        <v>3.8079999999999998</v>
      </c>
    </row>
    <row r="275" spans="1:15">
      <c r="A275">
        <v>273</v>
      </c>
      <c r="B275" t="s">
        <v>330</v>
      </c>
      <c r="C275" t="s">
        <v>14</v>
      </c>
      <c r="D275">
        <v>3000</v>
      </c>
      <c r="E275" t="s">
        <v>24</v>
      </c>
      <c r="F275">
        <v>0.52</v>
      </c>
      <c r="G275" t="s">
        <v>47</v>
      </c>
      <c r="M275">
        <v>0.37</v>
      </c>
      <c r="N275">
        <v>1.1220000000000001</v>
      </c>
      <c r="O275">
        <f t="shared" si="4"/>
        <v>0.746</v>
      </c>
    </row>
    <row r="276" spans="1:15">
      <c r="A276">
        <v>274</v>
      </c>
      <c r="B276" t="s">
        <v>331</v>
      </c>
      <c r="C276" t="s">
        <v>18</v>
      </c>
      <c r="D276">
        <v>3000</v>
      </c>
      <c r="E276" t="s">
        <v>65</v>
      </c>
      <c r="F276">
        <v>0.24</v>
      </c>
      <c r="G276" t="s">
        <v>66</v>
      </c>
      <c r="J276">
        <v>1.27</v>
      </c>
      <c r="O276">
        <f t="shared" si="4"/>
        <v>1.27</v>
      </c>
    </row>
    <row r="277" spans="1:15">
      <c r="A277">
        <v>275</v>
      </c>
      <c r="B277" t="s">
        <v>332</v>
      </c>
      <c r="C277" t="s">
        <v>18</v>
      </c>
      <c r="D277">
        <v>3000</v>
      </c>
      <c r="E277" t="s">
        <v>36</v>
      </c>
      <c r="F277">
        <v>7.5</v>
      </c>
      <c r="G277" t="s">
        <v>37</v>
      </c>
      <c r="I277">
        <v>0.8</v>
      </c>
      <c r="K277">
        <v>0.6</v>
      </c>
      <c r="L277">
        <v>3.03</v>
      </c>
      <c r="M277">
        <v>2.37</v>
      </c>
      <c r="N277">
        <v>2.7782</v>
      </c>
      <c r="O277">
        <f t="shared" si="4"/>
        <v>1.9156399999999998</v>
      </c>
    </row>
    <row r="278" spans="1:15">
      <c r="A278">
        <v>276</v>
      </c>
      <c r="B278" t="s">
        <v>333</v>
      </c>
      <c r="C278" t="s">
        <v>14</v>
      </c>
      <c r="D278">
        <v>3000</v>
      </c>
      <c r="E278" t="s">
        <v>30</v>
      </c>
      <c r="F278">
        <v>0</v>
      </c>
      <c r="G278" t="s">
        <v>31</v>
      </c>
      <c r="O278">
        <f t="shared" si="4"/>
        <v>0</v>
      </c>
    </row>
    <row r="279" spans="1:15">
      <c r="A279">
        <v>277</v>
      </c>
      <c r="B279" t="s">
        <v>334</v>
      </c>
      <c r="C279" t="s">
        <v>14</v>
      </c>
      <c r="D279">
        <v>3000</v>
      </c>
      <c r="E279" t="s">
        <v>19</v>
      </c>
      <c r="F279">
        <v>2.96</v>
      </c>
      <c r="G279" t="s">
        <v>61</v>
      </c>
      <c r="J279">
        <v>5.08</v>
      </c>
      <c r="M279">
        <v>4.16</v>
      </c>
      <c r="N279">
        <v>1.1599999999999999</v>
      </c>
      <c r="O279">
        <f t="shared" si="4"/>
        <v>3.4666666666666668</v>
      </c>
    </row>
    <row r="280" spans="1:15">
      <c r="A280">
        <v>278</v>
      </c>
      <c r="B280" t="s">
        <v>335</v>
      </c>
      <c r="C280" t="s">
        <v>14</v>
      </c>
      <c r="D280">
        <v>3000</v>
      </c>
      <c r="E280" t="s">
        <v>76</v>
      </c>
      <c r="F280">
        <v>1.0249999999999999</v>
      </c>
      <c r="G280" t="s">
        <v>77</v>
      </c>
      <c r="I280">
        <v>7.4</v>
      </c>
      <c r="J280">
        <v>4.38</v>
      </c>
      <c r="K280">
        <v>6.7</v>
      </c>
      <c r="L280">
        <v>6.69</v>
      </c>
      <c r="M280">
        <v>0.56999999999999995</v>
      </c>
      <c r="O280">
        <f t="shared" si="4"/>
        <v>5.1480000000000006</v>
      </c>
    </row>
    <row r="281" spans="1:15">
      <c r="A281">
        <v>279</v>
      </c>
      <c r="B281" t="s">
        <v>336</v>
      </c>
      <c r="C281" t="s">
        <v>14</v>
      </c>
      <c r="D281">
        <v>3000</v>
      </c>
      <c r="E281" t="s">
        <v>24</v>
      </c>
      <c r="F281">
        <v>8.3000000000000007</v>
      </c>
      <c r="G281" t="s">
        <v>25</v>
      </c>
      <c r="L281">
        <v>6.94</v>
      </c>
      <c r="M281">
        <v>8.61</v>
      </c>
      <c r="O281">
        <f t="shared" si="4"/>
        <v>7.7750000000000004</v>
      </c>
    </row>
    <row r="282" spans="1:15">
      <c r="A282">
        <v>280</v>
      </c>
      <c r="B282" t="s">
        <v>337</v>
      </c>
      <c r="C282" t="s">
        <v>14</v>
      </c>
      <c r="D282">
        <v>3000</v>
      </c>
      <c r="E282" t="s">
        <v>15</v>
      </c>
      <c r="F282">
        <v>0</v>
      </c>
      <c r="G282" t="s">
        <v>16</v>
      </c>
      <c r="O282">
        <f t="shared" si="4"/>
        <v>0</v>
      </c>
    </row>
    <row r="283" spans="1:15">
      <c r="A283">
        <v>281</v>
      </c>
      <c r="B283" t="s">
        <v>338</v>
      </c>
      <c r="C283" t="s">
        <v>14</v>
      </c>
      <c r="D283">
        <v>3000</v>
      </c>
      <c r="E283" t="s">
        <v>65</v>
      </c>
      <c r="F283">
        <v>1.1000000000000001</v>
      </c>
      <c r="G283" t="s">
        <v>66</v>
      </c>
      <c r="O283">
        <f t="shared" si="4"/>
        <v>0</v>
      </c>
    </row>
    <row r="284" spans="1:15">
      <c r="A284">
        <v>282</v>
      </c>
      <c r="B284" t="s">
        <v>339</v>
      </c>
      <c r="C284" t="s">
        <v>18</v>
      </c>
      <c r="D284">
        <v>3000</v>
      </c>
      <c r="E284" t="s">
        <v>19</v>
      </c>
      <c r="F284">
        <v>0.22</v>
      </c>
      <c r="G284" t="s">
        <v>20</v>
      </c>
      <c r="O284">
        <f t="shared" si="4"/>
        <v>0</v>
      </c>
    </row>
    <row r="285" spans="1:15">
      <c r="A285">
        <v>283</v>
      </c>
      <c r="B285" t="s">
        <v>340</v>
      </c>
      <c r="C285" t="s">
        <v>14</v>
      </c>
      <c r="D285">
        <v>3000</v>
      </c>
      <c r="E285" t="s">
        <v>30</v>
      </c>
      <c r="F285">
        <v>3.7749999999999999</v>
      </c>
      <c r="G285" t="s">
        <v>39</v>
      </c>
      <c r="I285">
        <v>7.4</v>
      </c>
      <c r="J285">
        <v>5.43</v>
      </c>
      <c r="K285">
        <v>7</v>
      </c>
      <c r="L285">
        <v>6.12</v>
      </c>
      <c r="M285">
        <v>4.13</v>
      </c>
      <c r="N285">
        <v>3.5209999999999999</v>
      </c>
      <c r="O285">
        <f t="shared" si="4"/>
        <v>5.6001666666666665</v>
      </c>
    </row>
    <row r="286" spans="1:15">
      <c r="A286">
        <v>284</v>
      </c>
      <c r="B286" t="s">
        <v>341</v>
      </c>
      <c r="C286" t="s">
        <v>18</v>
      </c>
      <c r="D286">
        <v>3000</v>
      </c>
      <c r="E286" t="s">
        <v>24</v>
      </c>
      <c r="F286">
        <v>0.9</v>
      </c>
      <c r="G286" t="s">
        <v>25</v>
      </c>
      <c r="I286">
        <v>2.7</v>
      </c>
      <c r="K286">
        <v>3.2</v>
      </c>
      <c r="N286">
        <v>1.5629999999999999</v>
      </c>
      <c r="O286">
        <f t="shared" si="4"/>
        <v>2.4876666666666667</v>
      </c>
    </row>
    <row r="287" spans="1:15">
      <c r="A287">
        <v>285</v>
      </c>
      <c r="B287" t="s">
        <v>342</v>
      </c>
      <c r="C287" t="s">
        <v>18</v>
      </c>
      <c r="D287">
        <v>3000</v>
      </c>
      <c r="E287" t="s">
        <v>84</v>
      </c>
      <c r="F287">
        <v>2.4500000000000002</v>
      </c>
      <c r="G287" t="s">
        <v>85</v>
      </c>
      <c r="I287">
        <v>3</v>
      </c>
      <c r="J287">
        <v>5.67</v>
      </c>
      <c r="K287">
        <v>2.8</v>
      </c>
      <c r="L287">
        <v>1.76</v>
      </c>
      <c r="O287">
        <f t="shared" si="4"/>
        <v>3.3074999999999997</v>
      </c>
    </row>
    <row r="288" spans="1:15">
      <c r="A288">
        <v>286</v>
      </c>
      <c r="B288" t="s">
        <v>343</v>
      </c>
      <c r="C288" t="s">
        <v>42</v>
      </c>
      <c r="D288">
        <v>3000</v>
      </c>
      <c r="E288" t="s">
        <v>30</v>
      </c>
      <c r="F288">
        <v>7.6</v>
      </c>
      <c r="G288" t="s">
        <v>39</v>
      </c>
      <c r="H288">
        <v>8</v>
      </c>
      <c r="I288">
        <v>11.6</v>
      </c>
      <c r="J288">
        <v>8.57</v>
      </c>
      <c r="K288">
        <v>11.8</v>
      </c>
      <c r="L288">
        <v>9.76</v>
      </c>
      <c r="M288">
        <v>9.2200000000000006</v>
      </c>
      <c r="N288">
        <v>8.3320000000000007</v>
      </c>
      <c r="O288">
        <f t="shared" si="4"/>
        <v>9.6117142857142852</v>
      </c>
    </row>
    <row r="289" spans="1:15">
      <c r="A289">
        <v>287</v>
      </c>
      <c r="B289" t="s">
        <v>344</v>
      </c>
      <c r="C289" t="s">
        <v>18</v>
      </c>
      <c r="D289">
        <v>3000</v>
      </c>
      <c r="E289" t="s">
        <v>24</v>
      </c>
      <c r="F289">
        <v>0.45</v>
      </c>
      <c r="G289" t="s">
        <v>47</v>
      </c>
      <c r="O289">
        <f t="shared" si="4"/>
        <v>0</v>
      </c>
    </row>
    <row r="290" spans="1:15">
      <c r="A290">
        <v>288</v>
      </c>
      <c r="B290" t="s">
        <v>345</v>
      </c>
      <c r="C290" t="s">
        <v>18</v>
      </c>
      <c r="D290">
        <v>3000</v>
      </c>
      <c r="E290" t="s">
        <v>56</v>
      </c>
      <c r="F290">
        <v>0.05</v>
      </c>
      <c r="G290" t="s">
        <v>57</v>
      </c>
      <c r="J290">
        <v>1.68</v>
      </c>
      <c r="M290">
        <v>0.21</v>
      </c>
      <c r="O290">
        <f t="shared" si="4"/>
        <v>0.94499999999999995</v>
      </c>
    </row>
    <row r="291" spans="1:15">
      <c r="A291">
        <v>289</v>
      </c>
      <c r="B291" t="s">
        <v>346</v>
      </c>
      <c r="C291" t="s">
        <v>14</v>
      </c>
      <c r="D291">
        <v>3000</v>
      </c>
      <c r="E291" t="s">
        <v>56</v>
      </c>
      <c r="F291">
        <v>4.76</v>
      </c>
      <c r="G291" t="s">
        <v>97</v>
      </c>
      <c r="H291">
        <v>4</v>
      </c>
      <c r="J291">
        <v>4.29</v>
      </c>
      <c r="K291">
        <v>1.7</v>
      </c>
      <c r="L291">
        <v>7.89</v>
      </c>
      <c r="M291">
        <v>7.64</v>
      </c>
      <c r="N291">
        <v>3.302</v>
      </c>
      <c r="O291">
        <f t="shared" si="4"/>
        <v>4.8036666666666665</v>
      </c>
    </row>
    <row r="292" spans="1:15">
      <c r="A292">
        <v>290</v>
      </c>
      <c r="B292" t="s">
        <v>347</v>
      </c>
      <c r="C292" t="s">
        <v>18</v>
      </c>
      <c r="D292">
        <v>3000</v>
      </c>
      <c r="E292" t="s">
        <v>44</v>
      </c>
      <c r="F292">
        <v>1.54</v>
      </c>
      <c r="G292" t="s">
        <v>45</v>
      </c>
      <c r="L292">
        <v>1.0900000000000001</v>
      </c>
      <c r="M292">
        <v>1</v>
      </c>
      <c r="O292">
        <f t="shared" si="4"/>
        <v>1.0449999999999999</v>
      </c>
    </row>
    <row r="293" spans="1:15">
      <c r="A293">
        <v>291</v>
      </c>
      <c r="B293" t="s">
        <v>348</v>
      </c>
      <c r="C293" t="s">
        <v>18</v>
      </c>
      <c r="D293">
        <v>3000</v>
      </c>
      <c r="E293" t="s">
        <v>15</v>
      </c>
      <c r="F293">
        <v>0</v>
      </c>
      <c r="G293" t="s">
        <v>16</v>
      </c>
      <c r="O293">
        <f t="shared" si="4"/>
        <v>0</v>
      </c>
    </row>
    <row r="294" spans="1:15">
      <c r="A294">
        <v>292</v>
      </c>
      <c r="B294" t="s">
        <v>349</v>
      </c>
      <c r="C294" t="s">
        <v>18</v>
      </c>
      <c r="D294">
        <v>3000</v>
      </c>
      <c r="E294" t="s">
        <v>19</v>
      </c>
      <c r="F294">
        <v>0.5</v>
      </c>
      <c r="G294" t="s">
        <v>61</v>
      </c>
      <c r="I294">
        <v>2.1</v>
      </c>
      <c r="K294">
        <v>2.5</v>
      </c>
      <c r="M294">
        <v>0.04</v>
      </c>
      <c r="N294">
        <v>2.347</v>
      </c>
      <c r="O294">
        <f t="shared" si="4"/>
        <v>1.74675</v>
      </c>
    </row>
    <row r="295" spans="1:15">
      <c r="A295">
        <v>293</v>
      </c>
      <c r="B295" t="s">
        <v>350</v>
      </c>
      <c r="C295" t="s">
        <v>14</v>
      </c>
      <c r="D295">
        <v>3000</v>
      </c>
      <c r="E295" t="s">
        <v>36</v>
      </c>
      <c r="F295">
        <v>0.26700000000000002</v>
      </c>
      <c r="G295" t="s">
        <v>91</v>
      </c>
      <c r="O295">
        <f t="shared" si="4"/>
        <v>0</v>
      </c>
    </row>
    <row r="296" spans="1:15">
      <c r="A296">
        <v>294</v>
      </c>
      <c r="B296" t="s">
        <v>351</v>
      </c>
      <c r="C296" t="s">
        <v>18</v>
      </c>
      <c r="D296">
        <v>3000</v>
      </c>
      <c r="E296" t="s">
        <v>33</v>
      </c>
      <c r="F296">
        <v>1.18</v>
      </c>
      <c r="G296" t="s">
        <v>49</v>
      </c>
      <c r="I296">
        <v>3</v>
      </c>
      <c r="J296">
        <v>2.04</v>
      </c>
      <c r="K296">
        <v>3.1</v>
      </c>
      <c r="M296">
        <v>0.38</v>
      </c>
      <c r="N296">
        <v>2.14</v>
      </c>
      <c r="O296">
        <f t="shared" si="4"/>
        <v>2.1320000000000006</v>
      </c>
    </row>
    <row r="297" spans="1:15">
      <c r="A297">
        <v>295</v>
      </c>
      <c r="B297" t="s">
        <v>352</v>
      </c>
      <c r="C297" t="s">
        <v>14</v>
      </c>
      <c r="D297">
        <v>3000</v>
      </c>
      <c r="E297" t="s">
        <v>19</v>
      </c>
      <c r="F297">
        <v>0</v>
      </c>
      <c r="G297" t="s">
        <v>20</v>
      </c>
      <c r="I297">
        <v>4.3</v>
      </c>
      <c r="K297">
        <v>5</v>
      </c>
      <c r="M297">
        <v>0.01</v>
      </c>
      <c r="N297">
        <v>1.583</v>
      </c>
      <c r="O297">
        <f t="shared" si="4"/>
        <v>2.7232500000000002</v>
      </c>
    </row>
    <row r="298" spans="1:15">
      <c r="A298">
        <v>296</v>
      </c>
      <c r="B298" t="s">
        <v>353</v>
      </c>
      <c r="C298" t="s">
        <v>14</v>
      </c>
      <c r="D298">
        <v>3000</v>
      </c>
      <c r="E298" t="s">
        <v>44</v>
      </c>
      <c r="F298">
        <v>4.4000000000000004</v>
      </c>
      <c r="G298" t="s">
        <v>102</v>
      </c>
      <c r="M298">
        <v>0.25</v>
      </c>
      <c r="N298">
        <v>1.0940000000000001</v>
      </c>
      <c r="O298">
        <f t="shared" si="4"/>
        <v>0.67200000000000004</v>
      </c>
    </row>
    <row r="299" spans="1:15">
      <c r="A299">
        <v>297</v>
      </c>
      <c r="B299" t="s">
        <v>354</v>
      </c>
      <c r="C299" t="s">
        <v>18</v>
      </c>
      <c r="D299">
        <v>3000</v>
      </c>
      <c r="E299" t="s">
        <v>65</v>
      </c>
      <c r="F299">
        <v>0</v>
      </c>
      <c r="G299" t="s">
        <v>69</v>
      </c>
      <c r="O299">
        <f t="shared" si="4"/>
        <v>0</v>
      </c>
    </row>
    <row r="300" spans="1:15">
      <c r="A300">
        <v>298</v>
      </c>
      <c r="B300" t="s">
        <v>355</v>
      </c>
      <c r="C300" t="s">
        <v>14</v>
      </c>
      <c r="D300">
        <v>3000</v>
      </c>
      <c r="E300" t="s">
        <v>65</v>
      </c>
      <c r="F300">
        <v>0</v>
      </c>
      <c r="G300" t="s">
        <v>69</v>
      </c>
      <c r="M300">
        <v>0.48</v>
      </c>
      <c r="O300">
        <f t="shared" si="4"/>
        <v>0.48</v>
      </c>
    </row>
    <row r="301" spans="1:15">
      <c r="A301">
        <v>299</v>
      </c>
      <c r="B301" t="s">
        <v>356</v>
      </c>
      <c r="C301" t="s">
        <v>18</v>
      </c>
      <c r="D301">
        <v>3000</v>
      </c>
      <c r="E301" t="s">
        <v>44</v>
      </c>
      <c r="F301">
        <v>0.35</v>
      </c>
      <c r="G301" t="s">
        <v>102</v>
      </c>
      <c r="O301">
        <f t="shared" si="4"/>
        <v>0</v>
      </c>
    </row>
    <row r="302" spans="1:15">
      <c r="A302">
        <v>300</v>
      </c>
      <c r="B302" t="s">
        <v>357</v>
      </c>
      <c r="C302" t="s">
        <v>14</v>
      </c>
      <c r="D302">
        <v>3000</v>
      </c>
      <c r="E302" t="s">
        <v>65</v>
      </c>
      <c r="F302">
        <v>0.66</v>
      </c>
      <c r="G302" t="s">
        <v>66</v>
      </c>
      <c r="I302">
        <v>3.3</v>
      </c>
      <c r="K302">
        <v>2.7</v>
      </c>
      <c r="M302">
        <v>0.32</v>
      </c>
      <c r="N302">
        <v>3.847</v>
      </c>
      <c r="O302">
        <f t="shared" si="4"/>
        <v>2.54175</v>
      </c>
    </row>
    <row r="303" spans="1:15">
      <c r="A303">
        <v>301</v>
      </c>
      <c r="B303" t="s">
        <v>358</v>
      </c>
      <c r="C303" t="s">
        <v>18</v>
      </c>
      <c r="D303">
        <v>3000</v>
      </c>
      <c r="E303" t="s">
        <v>36</v>
      </c>
      <c r="F303">
        <v>3.7</v>
      </c>
      <c r="G303" t="s">
        <v>91</v>
      </c>
      <c r="I303">
        <v>5.4</v>
      </c>
      <c r="J303">
        <v>9.8800000000000008</v>
      </c>
      <c r="K303">
        <v>5.5</v>
      </c>
      <c r="L303">
        <v>8.84</v>
      </c>
      <c r="N303">
        <v>5.7610000000000001</v>
      </c>
      <c r="O303">
        <f t="shared" si="4"/>
        <v>7.0762</v>
      </c>
    </row>
    <row r="304" spans="1:15">
      <c r="A304">
        <v>302</v>
      </c>
      <c r="B304" t="s">
        <v>359</v>
      </c>
      <c r="C304" t="s">
        <v>14</v>
      </c>
      <c r="D304">
        <v>3000</v>
      </c>
      <c r="E304" t="s">
        <v>27</v>
      </c>
      <c r="F304">
        <v>3.54</v>
      </c>
      <c r="G304" t="s">
        <v>28</v>
      </c>
      <c r="J304">
        <v>2.89</v>
      </c>
      <c r="L304">
        <v>3.28</v>
      </c>
      <c r="M304">
        <v>1.66</v>
      </c>
      <c r="N304">
        <v>4.327</v>
      </c>
      <c r="O304">
        <f t="shared" si="4"/>
        <v>3.03925</v>
      </c>
    </row>
    <row r="305" spans="1:15">
      <c r="A305">
        <v>303</v>
      </c>
      <c r="B305" t="s">
        <v>360</v>
      </c>
      <c r="C305" t="s">
        <v>14</v>
      </c>
      <c r="D305">
        <v>3000</v>
      </c>
      <c r="E305" t="s">
        <v>33</v>
      </c>
      <c r="F305">
        <v>0</v>
      </c>
      <c r="G305" t="s">
        <v>34</v>
      </c>
      <c r="O305">
        <f t="shared" si="4"/>
        <v>0</v>
      </c>
    </row>
    <row r="306" spans="1:15">
      <c r="A306">
        <v>304</v>
      </c>
      <c r="B306" t="s">
        <v>361</v>
      </c>
      <c r="C306" t="s">
        <v>14</v>
      </c>
      <c r="D306">
        <v>3000</v>
      </c>
      <c r="E306" t="s">
        <v>76</v>
      </c>
      <c r="F306">
        <v>3.3</v>
      </c>
      <c r="G306" t="s">
        <v>77</v>
      </c>
      <c r="H306">
        <v>7</v>
      </c>
      <c r="I306">
        <v>7</v>
      </c>
      <c r="J306">
        <v>5.91</v>
      </c>
      <c r="K306">
        <v>6.5</v>
      </c>
      <c r="L306">
        <v>8.56</v>
      </c>
      <c r="M306">
        <v>8.19</v>
      </c>
      <c r="N306">
        <v>5.7480000000000002</v>
      </c>
      <c r="O306">
        <f t="shared" si="4"/>
        <v>6.9868571428571418</v>
      </c>
    </row>
    <row r="307" spans="1:15">
      <c r="A307">
        <v>305</v>
      </c>
      <c r="B307" t="s">
        <v>362</v>
      </c>
      <c r="C307" t="s">
        <v>14</v>
      </c>
      <c r="D307">
        <v>3000</v>
      </c>
      <c r="E307" t="s">
        <v>65</v>
      </c>
      <c r="F307">
        <v>1.44</v>
      </c>
      <c r="G307" t="s">
        <v>66</v>
      </c>
      <c r="I307">
        <v>2.6</v>
      </c>
      <c r="J307">
        <v>4.3899999999999997</v>
      </c>
      <c r="K307">
        <v>3.3</v>
      </c>
      <c r="L307">
        <v>1.37</v>
      </c>
      <c r="M307">
        <v>2.5299999999999998</v>
      </c>
      <c r="N307">
        <v>2.8380000000000001</v>
      </c>
      <c r="O307">
        <f t="shared" si="4"/>
        <v>2.8379999999999996</v>
      </c>
    </row>
    <row r="308" spans="1:15">
      <c r="A308">
        <v>306</v>
      </c>
      <c r="B308" t="s">
        <v>363</v>
      </c>
      <c r="C308" t="s">
        <v>14</v>
      </c>
      <c r="D308">
        <v>3000</v>
      </c>
      <c r="E308" t="s">
        <v>24</v>
      </c>
      <c r="F308">
        <v>6.367</v>
      </c>
      <c r="G308" t="s">
        <v>25</v>
      </c>
      <c r="H308">
        <v>2</v>
      </c>
      <c r="I308">
        <v>5</v>
      </c>
      <c r="J308">
        <v>3.8</v>
      </c>
      <c r="K308">
        <v>4.5</v>
      </c>
      <c r="L308">
        <v>1.21</v>
      </c>
      <c r="M308">
        <v>2.31</v>
      </c>
      <c r="N308">
        <v>1.772</v>
      </c>
      <c r="O308">
        <f t="shared" si="4"/>
        <v>2.9417142857142857</v>
      </c>
    </row>
    <row r="309" spans="1:15">
      <c r="A309">
        <v>307</v>
      </c>
      <c r="B309" t="s">
        <v>364</v>
      </c>
      <c r="C309" t="s">
        <v>18</v>
      </c>
      <c r="D309">
        <v>3000</v>
      </c>
      <c r="E309" t="s">
        <v>36</v>
      </c>
      <c r="F309">
        <v>0.96</v>
      </c>
      <c r="G309" t="s">
        <v>91</v>
      </c>
      <c r="I309">
        <v>0.6</v>
      </c>
      <c r="O309">
        <f t="shared" si="4"/>
        <v>0.6</v>
      </c>
    </row>
    <row r="310" spans="1:15">
      <c r="A310">
        <v>308</v>
      </c>
      <c r="B310" t="s">
        <v>365</v>
      </c>
      <c r="C310" t="s">
        <v>14</v>
      </c>
      <c r="D310">
        <v>3000</v>
      </c>
      <c r="E310" t="s">
        <v>56</v>
      </c>
      <c r="F310">
        <v>3.4249999999999998</v>
      </c>
      <c r="G310" t="s">
        <v>57</v>
      </c>
      <c r="L310">
        <v>3.05</v>
      </c>
      <c r="M310">
        <v>0.02</v>
      </c>
      <c r="O310">
        <f t="shared" si="4"/>
        <v>1.5349999999999999</v>
      </c>
    </row>
    <row r="311" spans="1:15">
      <c r="A311">
        <v>309</v>
      </c>
      <c r="B311" t="s">
        <v>366</v>
      </c>
      <c r="C311" t="s">
        <v>14</v>
      </c>
      <c r="D311">
        <v>3000</v>
      </c>
      <c r="E311" t="s">
        <v>84</v>
      </c>
      <c r="F311">
        <v>4.8</v>
      </c>
      <c r="G311" t="s">
        <v>95</v>
      </c>
      <c r="H311">
        <v>4.5</v>
      </c>
      <c r="I311">
        <v>5.4</v>
      </c>
      <c r="J311">
        <v>4.55</v>
      </c>
      <c r="K311">
        <v>4.7</v>
      </c>
      <c r="L311">
        <v>7.76</v>
      </c>
      <c r="M311">
        <v>6.98</v>
      </c>
      <c r="N311">
        <v>7.42</v>
      </c>
      <c r="O311">
        <f t="shared" si="4"/>
        <v>5.9014285714285721</v>
      </c>
    </row>
    <row r="312" spans="1:15">
      <c r="A312">
        <v>310</v>
      </c>
      <c r="B312" t="s">
        <v>367</v>
      </c>
      <c r="C312" t="s">
        <v>14</v>
      </c>
      <c r="D312">
        <v>3000</v>
      </c>
      <c r="E312" t="s">
        <v>84</v>
      </c>
      <c r="F312">
        <v>6.0250000000000004</v>
      </c>
      <c r="G312" t="s">
        <v>85</v>
      </c>
      <c r="H312">
        <v>4.5</v>
      </c>
      <c r="I312">
        <v>7.6</v>
      </c>
      <c r="J312">
        <v>5.37</v>
      </c>
      <c r="K312">
        <v>6.8</v>
      </c>
      <c r="L312">
        <v>6.41</v>
      </c>
      <c r="M312">
        <v>3.75</v>
      </c>
      <c r="N312">
        <v>6.1909999999999998</v>
      </c>
      <c r="O312">
        <f t="shared" si="4"/>
        <v>5.8029999999999999</v>
      </c>
    </row>
    <row r="313" spans="1:15">
      <c r="A313">
        <v>311</v>
      </c>
      <c r="B313" t="s">
        <v>368</v>
      </c>
      <c r="C313" t="s">
        <v>18</v>
      </c>
      <c r="D313">
        <v>3000</v>
      </c>
      <c r="E313" t="s">
        <v>36</v>
      </c>
      <c r="F313">
        <v>0.56000000000000005</v>
      </c>
      <c r="G313" t="s">
        <v>37</v>
      </c>
      <c r="J313">
        <v>1.08</v>
      </c>
      <c r="M313">
        <v>0.04</v>
      </c>
      <c r="N313">
        <v>2.4470000000000001</v>
      </c>
      <c r="O313">
        <f t="shared" si="4"/>
        <v>1.1890000000000001</v>
      </c>
    </row>
    <row r="314" spans="1:15">
      <c r="A314">
        <v>312</v>
      </c>
      <c r="B314" t="s">
        <v>369</v>
      </c>
      <c r="C314" t="s">
        <v>18</v>
      </c>
      <c r="D314">
        <v>3000</v>
      </c>
      <c r="E314" t="s">
        <v>84</v>
      </c>
      <c r="F314">
        <v>2.5249999999999999</v>
      </c>
      <c r="G314" t="s">
        <v>95</v>
      </c>
      <c r="J314">
        <v>1.9</v>
      </c>
      <c r="M314">
        <v>0.03</v>
      </c>
      <c r="O314">
        <f t="shared" si="4"/>
        <v>0.96499999999999997</v>
      </c>
    </row>
    <row r="315" spans="1:15">
      <c r="A315">
        <v>313</v>
      </c>
      <c r="B315" t="s">
        <v>370</v>
      </c>
      <c r="C315" t="s">
        <v>14</v>
      </c>
      <c r="D315">
        <v>3000</v>
      </c>
      <c r="E315" t="s">
        <v>52</v>
      </c>
      <c r="F315">
        <v>0.7</v>
      </c>
      <c r="G315" t="s">
        <v>53</v>
      </c>
      <c r="M315">
        <v>0.47</v>
      </c>
      <c r="O315">
        <f t="shared" si="4"/>
        <v>0.47</v>
      </c>
    </row>
    <row r="316" spans="1:15">
      <c r="A316">
        <v>314</v>
      </c>
      <c r="B316" t="s">
        <v>371</v>
      </c>
      <c r="C316" t="s">
        <v>18</v>
      </c>
      <c r="D316">
        <v>3000</v>
      </c>
      <c r="E316" t="s">
        <v>15</v>
      </c>
      <c r="F316">
        <v>0</v>
      </c>
      <c r="G316" t="s">
        <v>16</v>
      </c>
      <c r="M316">
        <v>0.08</v>
      </c>
      <c r="O316">
        <f t="shared" si="4"/>
        <v>0.08</v>
      </c>
    </row>
    <row r="317" spans="1:15">
      <c r="A317">
        <v>315</v>
      </c>
      <c r="B317" t="s">
        <v>372</v>
      </c>
      <c r="C317" t="s">
        <v>18</v>
      </c>
      <c r="D317">
        <v>3000</v>
      </c>
      <c r="E317" t="s">
        <v>19</v>
      </c>
      <c r="F317">
        <v>0</v>
      </c>
      <c r="G317" t="s">
        <v>20</v>
      </c>
      <c r="O317">
        <f t="shared" si="4"/>
        <v>0</v>
      </c>
    </row>
    <row r="318" spans="1:15">
      <c r="A318">
        <v>316</v>
      </c>
      <c r="B318" t="s">
        <v>373</v>
      </c>
      <c r="C318" t="s">
        <v>18</v>
      </c>
      <c r="D318">
        <v>3000</v>
      </c>
      <c r="E318" t="s">
        <v>15</v>
      </c>
      <c r="F318">
        <v>4.0199999999999996</v>
      </c>
      <c r="G318" t="s">
        <v>16</v>
      </c>
      <c r="H318">
        <v>2.5</v>
      </c>
      <c r="I318">
        <v>3.3</v>
      </c>
      <c r="J318">
        <v>5.23</v>
      </c>
      <c r="K318">
        <v>3.9</v>
      </c>
      <c r="L318">
        <v>4.22</v>
      </c>
      <c r="M318">
        <v>6.49</v>
      </c>
      <c r="N318">
        <v>5.28</v>
      </c>
      <c r="O318">
        <f t="shared" si="4"/>
        <v>4.4171428571428573</v>
      </c>
    </row>
    <row r="319" spans="1:15">
      <c r="A319">
        <v>317</v>
      </c>
      <c r="B319" t="s">
        <v>374</v>
      </c>
      <c r="C319" t="s">
        <v>18</v>
      </c>
      <c r="D319">
        <v>3000</v>
      </c>
      <c r="E319" t="s">
        <v>65</v>
      </c>
      <c r="F319">
        <v>0.5</v>
      </c>
      <c r="G319" t="s">
        <v>66</v>
      </c>
      <c r="O319">
        <f t="shared" si="4"/>
        <v>0</v>
      </c>
    </row>
    <row r="320" spans="1:15">
      <c r="A320">
        <v>318</v>
      </c>
      <c r="B320" t="s">
        <v>375</v>
      </c>
      <c r="C320" t="s">
        <v>18</v>
      </c>
      <c r="D320">
        <v>3000</v>
      </c>
      <c r="E320" t="s">
        <v>27</v>
      </c>
      <c r="F320">
        <v>0.68</v>
      </c>
      <c r="G320" t="s">
        <v>105</v>
      </c>
      <c r="N320">
        <v>1.3759999999999999</v>
      </c>
      <c r="O320">
        <f t="shared" si="4"/>
        <v>1.3759999999999999</v>
      </c>
    </row>
    <row r="321" spans="1:15">
      <c r="A321">
        <v>319</v>
      </c>
      <c r="B321" t="s">
        <v>376</v>
      </c>
      <c r="C321" t="s">
        <v>14</v>
      </c>
      <c r="D321">
        <v>3000</v>
      </c>
      <c r="E321" t="s">
        <v>44</v>
      </c>
      <c r="F321">
        <v>6.88</v>
      </c>
      <c r="G321" t="s">
        <v>102</v>
      </c>
      <c r="H321">
        <v>5</v>
      </c>
      <c r="I321">
        <v>7.4</v>
      </c>
      <c r="J321">
        <v>6.63</v>
      </c>
      <c r="K321">
        <v>7.7</v>
      </c>
      <c r="L321">
        <v>5.21</v>
      </c>
      <c r="M321">
        <v>8.4600000000000009</v>
      </c>
      <c r="N321">
        <v>5.4530000000000003</v>
      </c>
      <c r="O321">
        <f t="shared" si="4"/>
        <v>6.550428571428573</v>
      </c>
    </row>
    <row r="322" spans="1:15">
      <c r="A322">
        <v>320</v>
      </c>
      <c r="B322" t="s">
        <v>377</v>
      </c>
      <c r="C322" t="s">
        <v>18</v>
      </c>
      <c r="D322">
        <v>3000</v>
      </c>
      <c r="E322" t="s">
        <v>27</v>
      </c>
      <c r="F322">
        <v>0.74</v>
      </c>
      <c r="G322" t="s">
        <v>28</v>
      </c>
      <c r="I322">
        <v>0.7</v>
      </c>
      <c r="J322">
        <v>3.79</v>
      </c>
      <c r="K322">
        <v>0.6</v>
      </c>
      <c r="M322">
        <v>0.22</v>
      </c>
      <c r="N322">
        <v>2.1539999999999999</v>
      </c>
      <c r="O322">
        <f t="shared" si="4"/>
        <v>1.4927999999999999</v>
      </c>
    </row>
    <row r="323" spans="1:15">
      <c r="A323">
        <v>321</v>
      </c>
      <c r="B323" t="s">
        <v>378</v>
      </c>
      <c r="C323" t="s">
        <v>18</v>
      </c>
      <c r="D323">
        <v>3000</v>
      </c>
      <c r="E323" t="s">
        <v>24</v>
      </c>
      <c r="F323">
        <v>2.4670000000000001</v>
      </c>
      <c r="G323" t="s">
        <v>25</v>
      </c>
      <c r="I323">
        <v>3.1</v>
      </c>
      <c r="K323">
        <v>3</v>
      </c>
      <c r="M323">
        <v>1.05</v>
      </c>
      <c r="N323">
        <v>2.0089999999999999</v>
      </c>
      <c r="O323">
        <f t="shared" ref="O323:O386" si="5">IFERROR(AVERAGEIF(H323:N323,"&gt;0"),0)</f>
        <v>2.2897499999999997</v>
      </c>
    </row>
    <row r="324" spans="1:15">
      <c r="A324">
        <v>322</v>
      </c>
      <c r="B324" t="s">
        <v>379</v>
      </c>
      <c r="C324" t="s">
        <v>18</v>
      </c>
      <c r="D324">
        <v>3000</v>
      </c>
      <c r="E324" t="s">
        <v>52</v>
      </c>
      <c r="F324">
        <v>0.62</v>
      </c>
      <c r="G324" t="s">
        <v>53</v>
      </c>
      <c r="N324">
        <v>1.873</v>
      </c>
      <c r="O324">
        <f t="shared" si="5"/>
        <v>1.873</v>
      </c>
    </row>
    <row r="325" spans="1:15">
      <c r="A325">
        <v>323</v>
      </c>
      <c r="B325" t="s">
        <v>380</v>
      </c>
      <c r="C325" t="s">
        <v>14</v>
      </c>
      <c r="D325">
        <v>3000</v>
      </c>
      <c r="E325" t="s">
        <v>30</v>
      </c>
      <c r="F325">
        <v>1.833</v>
      </c>
      <c r="G325" t="s">
        <v>31</v>
      </c>
      <c r="H325">
        <v>2</v>
      </c>
      <c r="I325">
        <v>1.8</v>
      </c>
      <c r="J325">
        <v>5.0599999999999996</v>
      </c>
      <c r="K325">
        <v>1.9</v>
      </c>
      <c r="L325">
        <v>4.1500000000000004</v>
      </c>
      <c r="M325">
        <v>3.57</v>
      </c>
      <c r="N325">
        <v>5.806</v>
      </c>
      <c r="O325">
        <f t="shared" si="5"/>
        <v>3.4694285714285718</v>
      </c>
    </row>
    <row r="326" spans="1:15">
      <c r="A326">
        <v>324</v>
      </c>
      <c r="B326" t="s">
        <v>381</v>
      </c>
      <c r="C326" t="s">
        <v>18</v>
      </c>
      <c r="D326">
        <v>3000</v>
      </c>
      <c r="E326" t="s">
        <v>36</v>
      </c>
      <c r="F326">
        <v>0.48</v>
      </c>
      <c r="G326" t="s">
        <v>91</v>
      </c>
      <c r="L326">
        <v>2.06</v>
      </c>
      <c r="O326">
        <f t="shared" si="5"/>
        <v>2.06</v>
      </c>
    </row>
    <row r="327" spans="1:15">
      <c r="A327">
        <v>325</v>
      </c>
      <c r="B327" t="s">
        <v>382</v>
      </c>
      <c r="C327" t="s">
        <v>14</v>
      </c>
      <c r="D327">
        <v>3000</v>
      </c>
      <c r="E327" t="s">
        <v>76</v>
      </c>
      <c r="F327">
        <v>1.9</v>
      </c>
      <c r="G327" t="s">
        <v>141</v>
      </c>
      <c r="O327">
        <f t="shared" si="5"/>
        <v>0</v>
      </c>
    </row>
    <row r="328" spans="1:15">
      <c r="A328">
        <v>326</v>
      </c>
      <c r="B328" t="s">
        <v>383</v>
      </c>
      <c r="C328" t="s">
        <v>14</v>
      </c>
      <c r="D328">
        <v>3000</v>
      </c>
      <c r="E328" t="s">
        <v>84</v>
      </c>
      <c r="F328">
        <v>0</v>
      </c>
      <c r="G328" t="s">
        <v>85</v>
      </c>
      <c r="O328">
        <f t="shared" si="5"/>
        <v>0</v>
      </c>
    </row>
    <row r="329" spans="1:15">
      <c r="A329">
        <v>327</v>
      </c>
      <c r="B329" t="s">
        <v>384</v>
      </c>
      <c r="C329" t="s">
        <v>18</v>
      </c>
      <c r="D329">
        <v>3000</v>
      </c>
      <c r="E329" t="s">
        <v>52</v>
      </c>
      <c r="F329">
        <v>2.16</v>
      </c>
      <c r="G329" t="s">
        <v>59</v>
      </c>
      <c r="H329">
        <v>2.5</v>
      </c>
      <c r="I329">
        <v>5.0999999999999996</v>
      </c>
      <c r="J329">
        <v>4.53</v>
      </c>
      <c r="K329">
        <v>5.7</v>
      </c>
      <c r="L329">
        <v>3.07</v>
      </c>
      <c r="M329">
        <v>3.53</v>
      </c>
      <c r="N329">
        <v>4.9400000000000004</v>
      </c>
      <c r="O329">
        <f t="shared" si="5"/>
        <v>4.1957142857142857</v>
      </c>
    </row>
    <row r="330" spans="1:15">
      <c r="A330">
        <v>328</v>
      </c>
      <c r="B330" t="s">
        <v>385</v>
      </c>
      <c r="C330" t="s">
        <v>14</v>
      </c>
      <c r="D330">
        <v>3000</v>
      </c>
      <c r="E330" t="s">
        <v>19</v>
      </c>
      <c r="F330">
        <v>-0.5</v>
      </c>
      <c r="G330" t="s">
        <v>61</v>
      </c>
      <c r="I330">
        <v>1.8</v>
      </c>
      <c r="K330">
        <v>1.9</v>
      </c>
      <c r="M330">
        <v>0.25</v>
      </c>
      <c r="O330">
        <f t="shared" si="5"/>
        <v>1.3166666666666667</v>
      </c>
    </row>
    <row r="331" spans="1:15">
      <c r="A331">
        <v>329</v>
      </c>
      <c r="B331" t="s">
        <v>386</v>
      </c>
      <c r="C331" t="s">
        <v>14</v>
      </c>
      <c r="D331">
        <v>3000</v>
      </c>
      <c r="E331" t="s">
        <v>52</v>
      </c>
      <c r="F331">
        <v>1.9</v>
      </c>
      <c r="G331" t="s">
        <v>53</v>
      </c>
      <c r="J331">
        <v>4.99</v>
      </c>
      <c r="M331">
        <v>2.41</v>
      </c>
      <c r="O331">
        <f t="shared" si="5"/>
        <v>3.7</v>
      </c>
    </row>
    <row r="332" spans="1:15">
      <c r="A332">
        <v>330</v>
      </c>
      <c r="B332" t="s">
        <v>387</v>
      </c>
      <c r="C332" t="s">
        <v>14</v>
      </c>
      <c r="D332">
        <v>3000</v>
      </c>
      <c r="E332" t="s">
        <v>15</v>
      </c>
      <c r="F332">
        <v>0.82</v>
      </c>
      <c r="G332" t="s">
        <v>16</v>
      </c>
      <c r="L332">
        <v>1.17</v>
      </c>
      <c r="M332">
        <v>2.54</v>
      </c>
      <c r="O332">
        <f t="shared" si="5"/>
        <v>1.855</v>
      </c>
    </row>
    <row r="333" spans="1:15">
      <c r="A333">
        <v>331</v>
      </c>
      <c r="B333" t="s">
        <v>388</v>
      </c>
      <c r="C333" t="s">
        <v>14</v>
      </c>
      <c r="D333">
        <v>3000</v>
      </c>
      <c r="E333" t="s">
        <v>52</v>
      </c>
      <c r="F333">
        <v>3.95</v>
      </c>
      <c r="G333" t="s">
        <v>59</v>
      </c>
      <c r="J333">
        <v>7.45</v>
      </c>
      <c r="M333">
        <v>0.44</v>
      </c>
      <c r="N333">
        <v>1.0549999999999999</v>
      </c>
      <c r="O333">
        <f t="shared" si="5"/>
        <v>2.9816666666666669</v>
      </c>
    </row>
    <row r="334" spans="1:15">
      <c r="A334">
        <v>332</v>
      </c>
      <c r="B334" t="s">
        <v>389</v>
      </c>
      <c r="C334" t="s">
        <v>18</v>
      </c>
      <c r="D334">
        <v>3000</v>
      </c>
      <c r="E334" t="s">
        <v>30</v>
      </c>
      <c r="F334">
        <v>1.95</v>
      </c>
      <c r="G334" t="s">
        <v>39</v>
      </c>
      <c r="H334">
        <v>2.5</v>
      </c>
      <c r="I334">
        <v>3.1</v>
      </c>
      <c r="J334">
        <v>2.65</v>
      </c>
      <c r="K334">
        <v>3.3</v>
      </c>
      <c r="L334">
        <v>2.85</v>
      </c>
      <c r="M334">
        <v>4.12</v>
      </c>
      <c r="N334">
        <v>4.2561999999999998</v>
      </c>
      <c r="O334">
        <f t="shared" si="5"/>
        <v>3.253742857142857</v>
      </c>
    </row>
    <row r="335" spans="1:15">
      <c r="A335">
        <v>333</v>
      </c>
      <c r="B335" t="s">
        <v>390</v>
      </c>
      <c r="C335" t="s">
        <v>14</v>
      </c>
      <c r="D335">
        <v>3000</v>
      </c>
      <c r="E335" t="s">
        <v>65</v>
      </c>
      <c r="F335">
        <v>5.125</v>
      </c>
      <c r="G335" t="s">
        <v>69</v>
      </c>
      <c r="I335">
        <v>6</v>
      </c>
      <c r="J335">
        <v>4.0199999999999996</v>
      </c>
      <c r="K335">
        <v>5.2</v>
      </c>
      <c r="L335">
        <v>4.1100000000000003</v>
      </c>
      <c r="M335">
        <v>2.73</v>
      </c>
      <c r="O335">
        <f t="shared" si="5"/>
        <v>4.4119999999999999</v>
      </c>
    </row>
    <row r="336" spans="1:15">
      <c r="A336">
        <v>334</v>
      </c>
      <c r="B336" t="s">
        <v>391</v>
      </c>
      <c r="C336" t="s">
        <v>18</v>
      </c>
      <c r="D336">
        <v>3000</v>
      </c>
      <c r="E336" t="s">
        <v>52</v>
      </c>
      <c r="F336">
        <v>1.52</v>
      </c>
      <c r="G336" t="s">
        <v>53</v>
      </c>
      <c r="H336">
        <v>2.5</v>
      </c>
      <c r="J336">
        <v>6.17</v>
      </c>
      <c r="K336">
        <v>3.7</v>
      </c>
      <c r="L336">
        <v>1.35</v>
      </c>
      <c r="M336">
        <v>0.08</v>
      </c>
      <c r="N336">
        <v>4.609</v>
      </c>
      <c r="O336">
        <f t="shared" si="5"/>
        <v>3.0681666666666665</v>
      </c>
    </row>
    <row r="337" spans="1:15">
      <c r="A337">
        <v>335</v>
      </c>
      <c r="B337" t="s">
        <v>392</v>
      </c>
      <c r="C337" t="s">
        <v>14</v>
      </c>
      <c r="D337">
        <v>3000</v>
      </c>
      <c r="E337" t="s">
        <v>30</v>
      </c>
      <c r="F337">
        <v>2.2999999999999998</v>
      </c>
      <c r="G337" t="s">
        <v>31</v>
      </c>
      <c r="H337">
        <v>2</v>
      </c>
      <c r="I337">
        <v>1.4</v>
      </c>
      <c r="K337">
        <v>1.7</v>
      </c>
      <c r="L337">
        <v>3.37</v>
      </c>
      <c r="M337">
        <v>3.36</v>
      </c>
      <c r="N337">
        <v>2.36</v>
      </c>
      <c r="O337">
        <f t="shared" si="5"/>
        <v>2.3649999999999998</v>
      </c>
    </row>
    <row r="338" spans="1:15">
      <c r="A338">
        <v>336</v>
      </c>
      <c r="B338" t="s">
        <v>393</v>
      </c>
      <c r="C338" t="s">
        <v>14</v>
      </c>
      <c r="D338">
        <v>3000</v>
      </c>
      <c r="E338" t="s">
        <v>76</v>
      </c>
      <c r="F338">
        <v>3.62</v>
      </c>
      <c r="G338" t="s">
        <v>141</v>
      </c>
      <c r="H338">
        <v>4</v>
      </c>
      <c r="J338">
        <v>3.46</v>
      </c>
      <c r="L338">
        <v>3.91</v>
      </c>
      <c r="M338">
        <v>4.09</v>
      </c>
      <c r="O338">
        <f t="shared" si="5"/>
        <v>3.8650000000000002</v>
      </c>
    </row>
    <row r="339" spans="1:15">
      <c r="A339">
        <v>337</v>
      </c>
      <c r="B339" t="s">
        <v>394</v>
      </c>
      <c r="C339" t="s">
        <v>14</v>
      </c>
      <c r="D339">
        <v>3000</v>
      </c>
      <c r="E339" t="s">
        <v>19</v>
      </c>
      <c r="F339">
        <v>0.7</v>
      </c>
      <c r="G339" t="s">
        <v>20</v>
      </c>
      <c r="I339">
        <v>1.6</v>
      </c>
      <c r="K339">
        <v>1.8</v>
      </c>
      <c r="N339">
        <v>3.1276000000000002</v>
      </c>
      <c r="O339">
        <f t="shared" si="5"/>
        <v>2.1758666666666668</v>
      </c>
    </row>
    <row r="340" spans="1:15">
      <c r="A340">
        <v>338</v>
      </c>
      <c r="B340" t="s">
        <v>395</v>
      </c>
      <c r="C340" t="s">
        <v>18</v>
      </c>
      <c r="D340">
        <v>3000</v>
      </c>
      <c r="E340" t="s">
        <v>52</v>
      </c>
      <c r="F340">
        <v>0</v>
      </c>
      <c r="G340" t="s">
        <v>59</v>
      </c>
      <c r="I340">
        <v>3</v>
      </c>
      <c r="K340">
        <v>3.3</v>
      </c>
      <c r="M340">
        <v>0.28999999999999998</v>
      </c>
      <c r="N340">
        <v>2.3149999999999999</v>
      </c>
      <c r="O340">
        <f t="shared" si="5"/>
        <v>2.2262499999999998</v>
      </c>
    </row>
    <row r="341" spans="1:15">
      <c r="A341">
        <v>339</v>
      </c>
      <c r="B341" t="s">
        <v>396</v>
      </c>
      <c r="C341" t="s">
        <v>14</v>
      </c>
      <c r="D341">
        <v>3000</v>
      </c>
      <c r="E341" t="s">
        <v>24</v>
      </c>
      <c r="F341">
        <v>5.26</v>
      </c>
      <c r="G341" t="s">
        <v>47</v>
      </c>
      <c r="H341">
        <v>4.5</v>
      </c>
      <c r="I341">
        <v>3.4</v>
      </c>
      <c r="J341">
        <v>6.01</v>
      </c>
      <c r="K341">
        <v>2.7</v>
      </c>
      <c r="L341">
        <v>5.5</v>
      </c>
      <c r="M341">
        <v>3.14</v>
      </c>
      <c r="N341">
        <v>3.5329999999999999</v>
      </c>
      <c r="O341">
        <f t="shared" si="5"/>
        <v>4.1118571428571427</v>
      </c>
    </row>
    <row r="342" spans="1:15">
      <c r="A342">
        <v>340</v>
      </c>
      <c r="B342" t="s">
        <v>397</v>
      </c>
      <c r="C342" t="s">
        <v>14</v>
      </c>
      <c r="D342">
        <v>3000</v>
      </c>
      <c r="E342" t="s">
        <v>56</v>
      </c>
      <c r="F342">
        <v>4</v>
      </c>
      <c r="G342" t="s">
        <v>97</v>
      </c>
      <c r="L342">
        <v>3.07</v>
      </c>
      <c r="M342">
        <v>2.12</v>
      </c>
      <c r="N342">
        <v>1.177</v>
      </c>
      <c r="O342">
        <f t="shared" si="5"/>
        <v>2.1223333333333332</v>
      </c>
    </row>
    <row r="343" spans="1:15">
      <c r="A343">
        <v>341</v>
      </c>
      <c r="B343" t="s">
        <v>398</v>
      </c>
      <c r="C343" t="s">
        <v>14</v>
      </c>
      <c r="D343">
        <v>3000</v>
      </c>
      <c r="E343" t="s">
        <v>36</v>
      </c>
      <c r="F343">
        <v>4.0999999999999996</v>
      </c>
      <c r="G343" t="s">
        <v>91</v>
      </c>
      <c r="H343">
        <v>2</v>
      </c>
      <c r="I343">
        <v>9.6999999999999993</v>
      </c>
      <c r="O343">
        <f t="shared" si="5"/>
        <v>5.85</v>
      </c>
    </row>
    <row r="344" spans="1:15">
      <c r="A344">
        <v>342</v>
      </c>
      <c r="B344" t="s">
        <v>399</v>
      </c>
      <c r="C344" t="s">
        <v>14</v>
      </c>
      <c r="D344">
        <v>3000</v>
      </c>
      <c r="E344" t="s">
        <v>76</v>
      </c>
      <c r="F344">
        <v>0.76</v>
      </c>
      <c r="G344" t="s">
        <v>77</v>
      </c>
      <c r="L344">
        <v>5.03</v>
      </c>
      <c r="M344">
        <v>2.73</v>
      </c>
      <c r="O344">
        <f t="shared" si="5"/>
        <v>3.88</v>
      </c>
    </row>
    <row r="345" spans="1:15">
      <c r="A345">
        <v>343</v>
      </c>
      <c r="B345" t="s">
        <v>400</v>
      </c>
      <c r="C345" t="s">
        <v>14</v>
      </c>
      <c r="D345">
        <v>3000</v>
      </c>
      <c r="E345" t="s">
        <v>84</v>
      </c>
      <c r="F345">
        <v>2.2250000000000001</v>
      </c>
      <c r="G345" t="s">
        <v>85</v>
      </c>
      <c r="H345">
        <v>2</v>
      </c>
      <c r="I345">
        <v>3</v>
      </c>
      <c r="J345">
        <v>4.38</v>
      </c>
      <c r="K345">
        <v>2.5</v>
      </c>
      <c r="L345">
        <v>3.34</v>
      </c>
      <c r="M345">
        <v>0.62</v>
      </c>
      <c r="N345">
        <v>3.468</v>
      </c>
      <c r="O345">
        <f t="shared" si="5"/>
        <v>2.7582857142857145</v>
      </c>
    </row>
    <row r="346" spans="1:15">
      <c r="A346">
        <v>344</v>
      </c>
      <c r="B346" t="s">
        <v>401</v>
      </c>
      <c r="C346" t="s">
        <v>18</v>
      </c>
      <c r="D346">
        <v>3000</v>
      </c>
      <c r="E346" t="s">
        <v>33</v>
      </c>
      <c r="F346">
        <v>0.56699999999999995</v>
      </c>
      <c r="G346" t="s">
        <v>34</v>
      </c>
      <c r="M346">
        <v>0.03</v>
      </c>
      <c r="O346">
        <f t="shared" si="5"/>
        <v>0.03</v>
      </c>
    </row>
    <row r="347" spans="1:15">
      <c r="A347">
        <v>345</v>
      </c>
      <c r="B347" t="s">
        <v>402</v>
      </c>
      <c r="C347" t="s">
        <v>14</v>
      </c>
      <c r="D347">
        <v>3000</v>
      </c>
      <c r="E347" t="s">
        <v>76</v>
      </c>
      <c r="F347">
        <v>2.8</v>
      </c>
      <c r="G347" t="s">
        <v>141</v>
      </c>
      <c r="I347">
        <v>2.7</v>
      </c>
      <c r="J347">
        <v>2.94</v>
      </c>
      <c r="K347">
        <v>2.4</v>
      </c>
      <c r="L347">
        <v>2.1</v>
      </c>
      <c r="M347">
        <v>2.17</v>
      </c>
      <c r="O347">
        <f t="shared" si="5"/>
        <v>2.4620000000000002</v>
      </c>
    </row>
    <row r="348" spans="1:15">
      <c r="A348">
        <v>346</v>
      </c>
      <c r="B348" t="s">
        <v>403</v>
      </c>
      <c r="C348" t="s">
        <v>18</v>
      </c>
      <c r="D348">
        <v>3000</v>
      </c>
      <c r="E348" t="s">
        <v>33</v>
      </c>
      <c r="F348">
        <v>0</v>
      </c>
      <c r="G348" t="s">
        <v>34</v>
      </c>
      <c r="O348">
        <f t="shared" si="5"/>
        <v>0</v>
      </c>
    </row>
    <row r="349" spans="1:15">
      <c r="A349">
        <v>347</v>
      </c>
      <c r="B349" t="s">
        <v>404</v>
      </c>
      <c r="C349" t="s">
        <v>14</v>
      </c>
      <c r="D349">
        <v>3000</v>
      </c>
      <c r="E349" t="s">
        <v>56</v>
      </c>
      <c r="F349">
        <v>5.15</v>
      </c>
      <c r="G349" t="s">
        <v>57</v>
      </c>
      <c r="H349">
        <v>4</v>
      </c>
      <c r="I349">
        <v>3.4</v>
      </c>
      <c r="J349">
        <v>4.12</v>
      </c>
      <c r="K349">
        <v>2.7</v>
      </c>
      <c r="L349">
        <v>7.57</v>
      </c>
      <c r="M349">
        <v>2.66</v>
      </c>
      <c r="N349">
        <v>4.0629999999999997</v>
      </c>
      <c r="O349">
        <f t="shared" si="5"/>
        <v>4.0732857142857144</v>
      </c>
    </row>
    <row r="350" spans="1:15">
      <c r="A350">
        <v>348</v>
      </c>
      <c r="B350" t="s">
        <v>405</v>
      </c>
      <c r="C350" t="s">
        <v>18</v>
      </c>
      <c r="D350">
        <v>3000</v>
      </c>
      <c r="E350" t="s">
        <v>84</v>
      </c>
      <c r="F350">
        <v>0</v>
      </c>
      <c r="G350" t="s">
        <v>85</v>
      </c>
      <c r="O350">
        <f t="shared" si="5"/>
        <v>0</v>
      </c>
    </row>
    <row r="351" spans="1:15">
      <c r="A351">
        <v>349</v>
      </c>
      <c r="B351" t="s">
        <v>406</v>
      </c>
      <c r="C351" t="s">
        <v>18</v>
      </c>
      <c r="D351">
        <v>3000</v>
      </c>
      <c r="E351" t="s">
        <v>24</v>
      </c>
      <c r="F351">
        <v>2.44</v>
      </c>
      <c r="G351" t="s">
        <v>47</v>
      </c>
      <c r="H351">
        <v>2.5</v>
      </c>
      <c r="I351">
        <v>2.2000000000000002</v>
      </c>
      <c r="J351">
        <v>3.5</v>
      </c>
      <c r="K351">
        <v>2.9</v>
      </c>
      <c r="L351">
        <v>2.78</v>
      </c>
      <c r="M351">
        <v>1.82</v>
      </c>
      <c r="N351">
        <v>4.8739999999999997</v>
      </c>
      <c r="O351">
        <f t="shared" si="5"/>
        <v>2.9391428571428571</v>
      </c>
    </row>
    <row r="352" spans="1:15">
      <c r="A352">
        <v>350</v>
      </c>
      <c r="B352" t="s">
        <v>407</v>
      </c>
      <c r="C352" t="s">
        <v>14</v>
      </c>
      <c r="D352">
        <v>3000</v>
      </c>
      <c r="E352" t="s">
        <v>30</v>
      </c>
      <c r="F352">
        <v>4.04</v>
      </c>
      <c r="G352" t="s">
        <v>31</v>
      </c>
      <c r="H352">
        <v>4</v>
      </c>
      <c r="I352">
        <v>7.7</v>
      </c>
      <c r="J352">
        <v>4.51</v>
      </c>
      <c r="K352">
        <v>9.1</v>
      </c>
      <c r="L352">
        <v>5.99</v>
      </c>
      <c r="M352">
        <v>7.28</v>
      </c>
      <c r="N352">
        <v>6.1020000000000003</v>
      </c>
      <c r="O352">
        <f t="shared" si="5"/>
        <v>6.3831428571428575</v>
      </c>
    </row>
    <row r="353" spans="1:15">
      <c r="A353">
        <v>351</v>
      </c>
      <c r="B353" t="s">
        <v>408</v>
      </c>
      <c r="C353" t="s">
        <v>14</v>
      </c>
      <c r="D353">
        <v>3000</v>
      </c>
      <c r="E353" t="s">
        <v>27</v>
      </c>
      <c r="F353">
        <v>0</v>
      </c>
      <c r="G353" t="s">
        <v>28</v>
      </c>
      <c r="I353">
        <v>1.6</v>
      </c>
      <c r="K353">
        <v>1.8</v>
      </c>
      <c r="O353">
        <f t="shared" si="5"/>
        <v>1.7000000000000002</v>
      </c>
    </row>
    <row r="354" spans="1:15">
      <c r="A354">
        <v>352</v>
      </c>
      <c r="B354" t="s">
        <v>409</v>
      </c>
      <c r="C354" t="s">
        <v>14</v>
      </c>
      <c r="D354">
        <v>3000</v>
      </c>
      <c r="E354" t="s">
        <v>36</v>
      </c>
      <c r="F354">
        <v>1.4670000000000001</v>
      </c>
      <c r="G354" t="s">
        <v>37</v>
      </c>
      <c r="O354">
        <f t="shared" si="5"/>
        <v>0</v>
      </c>
    </row>
    <row r="355" spans="1:15">
      <c r="A355">
        <v>353</v>
      </c>
      <c r="B355" t="s">
        <v>410</v>
      </c>
      <c r="C355" t="s">
        <v>14</v>
      </c>
      <c r="D355">
        <v>3000</v>
      </c>
      <c r="E355" t="s">
        <v>19</v>
      </c>
      <c r="F355">
        <v>0</v>
      </c>
      <c r="G355" t="s">
        <v>61</v>
      </c>
      <c r="O355">
        <f t="shared" si="5"/>
        <v>0</v>
      </c>
    </row>
    <row r="356" spans="1:15">
      <c r="A356">
        <v>354</v>
      </c>
      <c r="B356" t="s">
        <v>411</v>
      </c>
      <c r="C356" t="s">
        <v>42</v>
      </c>
      <c r="D356">
        <v>3000</v>
      </c>
      <c r="E356" t="s">
        <v>56</v>
      </c>
      <c r="F356">
        <v>0</v>
      </c>
      <c r="G356" t="s">
        <v>57</v>
      </c>
      <c r="O356">
        <f t="shared" si="5"/>
        <v>0</v>
      </c>
    </row>
    <row r="357" spans="1:15">
      <c r="A357">
        <v>355</v>
      </c>
      <c r="B357" t="s">
        <v>412</v>
      </c>
      <c r="C357" t="s">
        <v>18</v>
      </c>
      <c r="D357">
        <v>3000</v>
      </c>
      <c r="E357" t="s">
        <v>24</v>
      </c>
      <c r="F357">
        <v>1</v>
      </c>
      <c r="G357" t="s">
        <v>47</v>
      </c>
      <c r="O357">
        <f t="shared" si="5"/>
        <v>0</v>
      </c>
    </row>
    <row r="358" spans="1:15">
      <c r="A358">
        <v>356</v>
      </c>
      <c r="B358" t="s">
        <v>413</v>
      </c>
      <c r="C358" t="s">
        <v>14</v>
      </c>
      <c r="D358">
        <v>3000</v>
      </c>
      <c r="E358" t="s">
        <v>30</v>
      </c>
      <c r="F358">
        <v>0.97499999999999998</v>
      </c>
      <c r="G358" t="s">
        <v>39</v>
      </c>
      <c r="H358">
        <v>2.5</v>
      </c>
      <c r="I358">
        <v>5.9</v>
      </c>
      <c r="J358">
        <v>2.97</v>
      </c>
      <c r="K358">
        <v>5.5</v>
      </c>
      <c r="L358">
        <v>1.22</v>
      </c>
      <c r="M358">
        <v>0.05</v>
      </c>
      <c r="O358">
        <f t="shared" si="5"/>
        <v>3.0233333333333334</v>
      </c>
    </row>
    <row r="359" spans="1:15">
      <c r="A359">
        <v>357</v>
      </c>
      <c r="B359" t="s">
        <v>414</v>
      </c>
      <c r="C359" t="s">
        <v>18</v>
      </c>
      <c r="D359">
        <v>3000</v>
      </c>
      <c r="E359" t="s">
        <v>84</v>
      </c>
      <c r="F359">
        <v>4.1500000000000004</v>
      </c>
      <c r="G359" t="s">
        <v>85</v>
      </c>
      <c r="I359">
        <v>2</v>
      </c>
      <c r="J359">
        <v>4.83</v>
      </c>
      <c r="K359">
        <v>2.5</v>
      </c>
      <c r="L359">
        <v>4.04</v>
      </c>
      <c r="M359">
        <v>5.32</v>
      </c>
      <c r="N359">
        <v>3.1480000000000001</v>
      </c>
      <c r="O359">
        <f t="shared" si="5"/>
        <v>3.6396666666666668</v>
      </c>
    </row>
    <row r="360" spans="1:15">
      <c r="A360">
        <v>358</v>
      </c>
      <c r="B360" t="s">
        <v>415</v>
      </c>
      <c r="C360" t="s">
        <v>18</v>
      </c>
      <c r="D360">
        <v>3000</v>
      </c>
      <c r="E360" t="s">
        <v>76</v>
      </c>
      <c r="F360">
        <v>2.95</v>
      </c>
      <c r="G360" t="s">
        <v>141</v>
      </c>
      <c r="J360">
        <v>4.96</v>
      </c>
      <c r="L360">
        <v>6.28</v>
      </c>
      <c r="N360">
        <v>1.8480000000000001</v>
      </c>
      <c r="O360">
        <f t="shared" si="5"/>
        <v>4.3626666666666667</v>
      </c>
    </row>
    <row r="361" spans="1:15">
      <c r="A361">
        <v>359</v>
      </c>
      <c r="B361" t="s">
        <v>416</v>
      </c>
      <c r="C361" t="s">
        <v>14</v>
      </c>
      <c r="D361">
        <v>3000</v>
      </c>
      <c r="E361" t="s">
        <v>65</v>
      </c>
      <c r="F361">
        <v>1.7</v>
      </c>
      <c r="G361" t="s">
        <v>69</v>
      </c>
      <c r="H361">
        <v>4</v>
      </c>
      <c r="I361">
        <v>5</v>
      </c>
      <c r="J361">
        <v>5.67</v>
      </c>
      <c r="K361">
        <v>4.5</v>
      </c>
      <c r="L361">
        <v>3.81</v>
      </c>
      <c r="M361">
        <v>6.73</v>
      </c>
      <c r="N361">
        <v>3.0790000000000002</v>
      </c>
      <c r="O361">
        <f t="shared" si="5"/>
        <v>4.6841428571428576</v>
      </c>
    </row>
    <row r="362" spans="1:15">
      <c r="A362">
        <v>360</v>
      </c>
      <c r="B362" t="s">
        <v>417</v>
      </c>
      <c r="C362" t="s">
        <v>18</v>
      </c>
      <c r="D362">
        <v>3000</v>
      </c>
      <c r="E362" t="s">
        <v>65</v>
      </c>
      <c r="F362">
        <v>1.0329999999999999</v>
      </c>
      <c r="G362" t="s">
        <v>69</v>
      </c>
      <c r="I362">
        <v>1.9</v>
      </c>
      <c r="K362">
        <v>2.5</v>
      </c>
      <c r="M362">
        <v>2.34</v>
      </c>
      <c r="N362">
        <v>3.7793999999999999</v>
      </c>
      <c r="O362">
        <f t="shared" si="5"/>
        <v>2.6298500000000002</v>
      </c>
    </row>
    <row r="363" spans="1:15">
      <c r="A363">
        <v>361</v>
      </c>
      <c r="B363" t="s">
        <v>418</v>
      </c>
      <c r="C363" t="s">
        <v>14</v>
      </c>
      <c r="D363">
        <v>3000</v>
      </c>
      <c r="E363" t="s">
        <v>36</v>
      </c>
      <c r="F363">
        <v>19.3</v>
      </c>
      <c r="G363" t="s">
        <v>37</v>
      </c>
      <c r="H363">
        <v>5</v>
      </c>
      <c r="I363">
        <v>7.8</v>
      </c>
      <c r="J363">
        <v>8.8699999999999992</v>
      </c>
      <c r="K363">
        <v>6.9</v>
      </c>
      <c r="L363">
        <v>3.52</v>
      </c>
      <c r="M363">
        <v>0.26</v>
      </c>
      <c r="N363">
        <v>4.3639999999999999</v>
      </c>
      <c r="O363">
        <f t="shared" si="5"/>
        <v>5.2448571428571427</v>
      </c>
    </row>
    <row r="364" spans="1:15">
      <c r="A364">
        <v>362</v>
      </c>
      <c r="B364" t="s">
        <v>419</v>
      </c>
      <c r="C364" t="s">
        <v>14</v>
      </c>
      <c r="D364">
        <v>3000</v>
      </c>
      <c r="E364" t="s">
        <v>30</v>
      </c>
      <c r="F364">
        <v>4.1500000000000004</v>
      </c>
      <c r="G364" t="s">
        <v>39</v>
      </c>
      <c r="L364">
        <v>1.21</v>
      </c>
      <c r="M364">
        <v>6.31</v>
      </c>
      <c r="O364">
        <f t="shared" si="5"/>
        <v>3.76</v>
      </c>
    </row>
    <row r="365" spans="1:15">
      <c r="A365">
        <v>363</v>
      </c>
      <c r="B365" t="s">
        <v>420</v>
      </c>
      <c r="C365" t="s">
        <v>14</v>
      </c>
      <c r="D365">
        <v>3000</v>
      </c>
      <c r="E365" t="s">
        <v>44</v>
      </c>
      <c r="F365">
        <v>0</v>
      </c>
      <c r="G365" t="s">
        <v>45</v>
      </c>
      <c r="O365">
        <f t="shared" si="5"/>
        <v>0</v>
      </c>
    </row>
    <row r="366" spans="1:15">
      <c r="A366">
        <v>364</v>
      </c>
      <c r="B366" t="s">
        <v>421</v>
      </c>
      <c r="C366" t="s">
        <v>14</v>
      </c>
      <c r="D366">
        <v>3000</v>
      </c>
      <c r="E366" t="s">
        <v>33</v>
      </c>
      <c r="F366">
        <v>0</v>
      </c>
      <c r="G366" t="s">
        <v>34</v>
      </c>
      <c r="I366">
        <v>5.4</v>
      </c>
      <c r="K366">
        <v>4.7</v>
      </c>
      <c r="M366">
        <v>2.4700000000000002</v>
      </c>
      <c r="O366">
        <f t="shared" si="5"/>
        <v>4.1900000000000004</v>
      </c>
    </row>
    <row r="367" spans="1:15">
      <c r="A367">
        <v>365</v>
      </c>
      <c r="B367" t="s">
        <v>422</v>
      </c>
      <c r="C367" t="s">
        <v>217</v>
      </c>
      <c r="D367">
        <v>2900</v>
      </c>
      <c r="E367" t="s">
        <v>84</v>
      </c>
      <c r="F367">
        <v>7.25</v>
      </c>
      <c r="G367" t="s">
        <v>95</v>
      </c>
      <c r="O367">
        <f t="shared" si="5"/>
        <v>0</v>
      </c>
    </row>
    <row r="368" spans="1:15">
      <c r="A368">
        <v>366</v>
      </c>
      <c r="B368" t="s">
        <v>423</v>
      </c>
      <c r="C368" t="s">
        <v>217</v>
      </c>
      <c r="D368">
        <v>2900</v>
      </c>
      <c r="E368" t="s">
        <v>30</v>
      </c>
      <c r="F368">
        <v>8.75</v>
      </c>
      <c r="G368" t="s">
        <v>39</v>
      </c>
      <c r="O368">
        <f t="shared" si="5"/>
        <v>0</v>
      </c>
    </row>
    <row r="369" spans="1:15">
      <c r="A369">
        <v>367</v>
      </c>
      <c r="B369" t="s">
        <v>424</v>
      </c>
      <c r="C369" t="s">
        <v>217</v>
      </c>
      <c r="D369">
        <v>2900</v>
      </c>
      <c r="E369" t="s">
        <v>15</v>
      </c>
      <c r="F369">
        <v>7.4</v>
      </c>
      <c r="G369" t="s">
        <v>16</v>
      </c>
      <c r="O369">
        <f t="shared" si="5"/>
        <v>0</v>
      </c>
    </row>
    <row r="370" spans="1:15">
      <c r="A370">
        <v>368</v>
      </c>
      <c r="B370" t="s">
        <v>425</v>
      </c>
      <c r="C370" t="s">
        <v>217</v>
      </c>
      <c r="D370">
        <v>2900</v>
      </c>
      <c r="E370" t="s">
        <v>15</v>
      </c>
      <c r="F370">
        <v>9.1999999999999993</v>
      </c>
      <c r="G370" t="s">
        <v>82</v>
      </c>
      <c r="O370">
        <f t="shared" si="5"/>
        <v>0</v>
      </c>
    </row>
    <row r="371" spans="1:15">
      <c r="A371">
        <v>369</v>
      </c>
      <c r="B371" t="s">
        <v>426</v>
      </c>
      <c r="C371" t="s">
        <v>42</v>
      </c>
      <c r="D371">
        <v>2900</v>
      </c>
      <c r="E371" t="s">
        <v>24</v>
      </c>
      <c r="F371">
        <v>4.5999999999999996</v>
      </c>
      <c r="G371" t="s">
        <v>47</v>
      </c>
      <c r="H371">
        <v>14</v>
      </c>
      <c r="I371">
        <v>5.2</v>
      </c>
      <c r="J371">
        <v>7.17</v>
      </c>
      <c r="K371">
        <v>4.5999999999999996</v>
      </c>
      <c r="L371">
        <v>6.81</v>
      </c>
      <c r="M371">
        <v>6.48</v>
      </c>
      <c r="N371">
        <v>5.8940000000000001</v>
      </c>
      <c r="O371">
        <f t="shared" si="5"/>
        <v>7.1648571428571435</v>
      </c>
    </row>
    <row r="372" spans="1:15">
      <c r="A372">
        <v>370</v>
      </c>
      <c r="B372" t="s">
        <v>427</v>
      </c>
      <c r="C372" t="s">
        <v>42</v>
      </c>
      <c r="D372">
        <v>2900</v>
      </c>
      <c r="E372" t="s">
        <v>15</v>
      </c>
      <c r="F372">
        <v>6.28</v>
      </c>
      <c r="G372" t="s">
        <v>82</v>
      </c>
      <c r="H372">
        <v>7</v>
      </c>
      <c r="I372">
        <v>10.8</v>
      </c>
      <c r="J372">
        <v>6.05</v>
      </c>
      <c r="K372">
        <v>10.4</v>
      </c>
      <c r="L372">
        <v>9.4700000000000006</v>
      </c>
      <c r="M372">
        <v>10.42</v>
      </c>
      <c r="N372">
        <v>8.4309999999999992</v>
      </c>
      <c r="O372">
        <f t="shared" si="5"/>
        <v>8.9387142857142852</v>
      </c>
    </row>
    <row r="373" spans="1:15">
      <c r="A373">
        <v>371</v>
      </c>
      <c r="B373" t="s">
        <v>428</v>
      </c>
      <c r="C373" t="s">
        <v>217</v>
      </c>
      <c r="D373">
        <v>2800</v>
      </c>
      <c r="E373" t="s">
        <v>30</v>
      </c>
      <c r="F373">
        <v>5</v>
      </c>
      <c r="G373" t="s">
        <v>31</v>
      </c>
      <c r="O373">
        <f t="shared" si="5"/>
        <v>0</v>
      </c>
    </row>
    <row r="374" spans="1:15">
      <c r="A374">
        <v>372</v>
      </c>
      <c r="B374" t="s">
        <v>429</v>
      </c>
      <c r="C374" t="s">
        <v>217</v>
      </c>
      <c r="D374">
        <v>2800</v>
      </c>
      <c r="E374" t="s">
        <v>84</v>
      </c>
      <c r="F374">
        <v>3.25</v>
      </c>
      <c r="G374" t="s">
        <v>85</v>
      </c>
      <c r="O374">
        <f t="shared" si="5"/>
        <v>0</v>
      </c>
    </row>
    <row r="375" spans="1:15">
      <c r="A375">
        <v>373</v>
      </c>
      <c r="B375" t="s">
        <v>430</v>
      </c>
      <c r="C375" t="s">
        <v>42</v>
      </c>
      <c r="D375">
        <v>2800</v>
      </c>
      <c r="E375" t="s">
        <v>15</v>
      </c>
      <c r="F375">
        <v>9.68</v>
      </c>
      <c r="G375" t="s">
        <v>16</v>
      </c>
      <c r="H375">
        <v>14</v>
      </c>
      <c r="I375">
        <v>17.600000000000001</v>
      </c>
      <c r="J375">
        <v>7.95</v>
      </c>
      <c r="K375">
        <v>16.8</v>
      </c>
      <c r="L375">
        <v>10.19</v>
      </c>
      <c r="M375">
        <v>8.75</v>
      </c>
      <c r="N375">
        <v>9.2249999999999996</v>
      </c>
      <c r="O375">
        <f t="shared" si="5"/>
        <v>12.073571428571428</v>
      </c>
    </row>
    <row r="376" spans="1:15">
      <c r="A376">
        <v>374</v>
      </c>
      <c r="B376" t="s">
        <v>431</v>
      </c>
      <c r="C376" t="s">
        <v>42</v>
      </c>
      <c r="D376">
        <v>2800</v>
      </c>
      <c r="E376" t="s">
        <v>76</v>
      </c>
      <c r="F376">
        <v>3.28</v>
      </c>
      <c r="G376" t="s">
        <v>77</v>
      </c>
      <c r="H376">
        <v>2</v>
      </c>
      <c r="I376">
        <v>6.4</v>
      </c>
      <c r="J376">
        <v>3.42</v>
      </c>
      <c r="K376">
        <v>6.2</v>
      </c>
      <c r="L376">
        <v>3.18</v>
      </c>
      <c r="M376">
        <v>2.4900000000000002</v>
      </c>
      <c r="N376">
        <v>3.3</v>
      </c>
      <c r="O376">
        <f t="shared" si="5"/>
        <v>3.8557142857142854</v>
      </c>
    </row>
    <row r="377" spans="1:15">
      <c r="A377">
        <v>375</v>
      </c>
      <c r="B377" t="s">
        <v>432</v>
      </c>
      <c r="C377" t="s">
        <v>217</v>
      </c>
      <c r="D377">
        <v>2700</v>
      </c>
      <c r="E377" t="s">
        <v>19</v>
      </c>
      <c r="F377">
        <v>8.4</v>
      </c>
      <c r="G377" t="s">
        <v>20</v>
      </c>
      <c r="O377">
        <f t="shared" si="5"/>
        <v>0</v>
      </c>
    </row>
    <row r="378" spans="1:15">
      <c r="A378">
        <v>376</v>
      </c>
      <c r="B378" t="s">
        <v>433</v>
      </c>
      <c r="C378" t="s">
        <v>217</v>
      </c>
      <c r="D378">
        <v>2700</v>
      </c>
      <c r="E378" t="s">
        <v>36</v>
      </c>
      <c r="F378">
        <v>3.4</v>
      </c>
      <c r="G378" t="s">
        <v>91</v>
      </c>
      <c r="O378">
        <f t="shared" si="5"/>
        <v>0</v>
      </c>
    </row>
    <row r="379" spans="1:15">
      <c r="A379">
        <v>377</v>
      </c>
      <c r="B379" t="s">
        <v>434</v>
      </c>
      <c r="C379" t="s">
        <v>42</v>
      </c>
      <c r="D379">
        <v>2700</v>
      </c>
      <c r="E379" t="s">
        <v>27</v>
      </c>
      <c r="F379">
        <v>6.02</v>
      </c>
      <c r="G379" t="s">
        <v>28</v>
      </c>
      <c r="H379">
        <v>4.5</v>
      </c>
      <c r="I379">
        <v>12</v>
      </c>
      <c r="J379">
        <v>5.61</v>
      </c>
      <c r="K379">
        <v>12</v>
      </c>
      <c r="L379">
        <v>7.72</v>
      </c>
      <c r="M379">
        <v>9.49</v>
      </c>
      <c r="N379">
        <v>8.0820000000000007</v>
      </c>
      <c r="O379">
        <f t="shared" si="5"/>
        <v>8.4860000000000007</v>
      </c>
    </row>
    <row r="380" spans="1:15">
      <c r="A380">
        <v>378</v>
      </c>
      <c r="B380" t="s">
        <v>435</v>
      </c>
      <c r="C380" t="s">
        <v>42</v>
      </c>
      <c r="D380">
        <v>2700</v>
      </c>
      <c r="E380" t="s">
        <v>36</v>
      </c>
      <c r="F380">
        <v>1.8</v>
      </c>
      <c r="G380" t="s">
        <v>91</v>
      </c>
      <c r="H380">
        <v>2</v>
      </c>
      <c r="I380">
        <v>6.4</v>
      </c>
      <c r="J380">
        <v>4.24</v>
      </c>
      <c r="K380">
        <v>6.2</v>
      </c>
      <c r="L380">
        <v>3.18</v>
      </c>
      <c r="M380">
        <v>4.46</v>
      </c>
      <c r="N380">
        <v>3.3220000000000001</v>
      </c>
      <c r="O380">
        <f t="shared" si="5"/>
        <v>4.2574285714285711</v>
      </c>
    </row>
    <row r="381" spans="1:15">
      <c r="A381">
        <v>379</v>
      </c>
      <c r="B381" t="s">
        <v>436</v>
      </c>
      <c r="C381" t="s">
        <v>42</v>
      </c>
      <c r="D381">
        <v>2700</v>
      </c>
      <c r="E381" t="s">
        <v>76</v>
      </c>
      <c r="F381">
        <v>12.367000000000001</v>
      </c>
      <c r="G381" t="s">
        <v>77</v>
      </c>
      <c r="H381">
        <v>5</v>
      </c>
      <c r="I381">
        <v>2.8</v>
      </c>
      <c r="J381">
        <v>11.54</v>
      </c>
      <c r="K381">
        <v>2.4</v>
      </c>
      <c r="L381">
        <v>8.64</v>
      </c>
      <c r="M381">
        <v>7.12</v>
      </c>
      <c r="N381">
        <v>6.7389999999999999</v>
      </c>
      <c r="O381">
        <f t="shared" si="5"/>
        <v>6.3198571428571428</v>
      </c>
    </row>
    <row r="382" spans="1:15">
      <c r="A382">
        <v>380</v>
      </c>
      <c r="B382" t="s">
        <v>437</v>
      </c>
      <c r="C382" t="s">
        <v>217</v>
      </c>
      <c r="D382">
        <v>2600</v>
      </c>
      <c r="E382" t="s">
        <v>33</v>
      </c>
      <c r="F382">
        <v>4.5999999999999996</v>
      </c>
      <c r="G382" t="s">
        <v>49</v>
      </c>
      <c r="O382">
        <f t="shared" si="5"/>
        <v>0</v>
      </c>
    </row>
    <row r="383" spans="1:15">
      <c r="A383">
        <v>381</v>
      </c>
      <c r="B383" t="s">
        <v>438</v>
      </c>
      <c r="C383" t="s">
        <v>217</v>
      </c>
      <c r="D383">
        <v>2500</v>
      </c>
      <c r="E383" t="s">
        <v>52</v>
      </c>
      <c r="F383">
        <v>8.1999999999999993</v>
      </c>
      <c r="G383" t="s">
        <v>53</v>
      </c>
      <c r="O383">
        <f t="shared" si="5"/>
        <v>0</v>
      </c>
    </row>
    <row r="384" spans="1:15">
      <c r="A384">
        <v>382</v>
      </c>
      <c r="B384" t="s">
        <v>439</v>
      </c>
      <c r="C384" t="s">
        <v>217</v>
      </c>
      <c r="D384">
        <v>2500</v>
      </c>
      <c r="E384" t="s">
        <v>24</v>
      </c>
      <c r="F384">
        <v>5.4</v>
      </c>
      <c r="G384" t="s">
        <v>47</v>
      </c>
      <c r="O384">
        <f t="shared" si="5"/>
        <v>0</v>
      </c>
    </row>
    <row r="385" spans="1:15">
      <c r="A385">
        <v>383</v>
      </c>
      <c r="B385" t="s">
        <v>440</v>
      </c>
      <c r="C385" t="s">
        <v>217</v>
      </c>
      <c r="D385">
        <v>2500</v>
      </c>
      <c r="E385" t="s">
        <v>56</v>
      </c>
      <c r="F385">
        <v>7.2</v>
      </c>
      <c r="G385" t="s">
        <v>97</v>
      </c>
      <c r="O385">
        <f t="shared" si="5"/>
        <v>0</v>
      </c>
    </row>
    <row r="386" spans="1:15">
      <c r="A386">
        <v>384</v>
      </c>
      <c r="B386" t="s">
        <v>441</v>
      </c>
      <c r="C386" t="s">
        <v>42</v>
      </c>
      <c r="D386">
        <v>2500</v>
      </c>
      <c r="E386" t="s">
        <v>19</v>
      </c>
      <c r="F386">
        <v>0</v>
      </c>
      <c r="G386" t="s">
        <v>61</v>
      </c>
      <c r="O386">
        <f t="shared" si="5"/>
        <v>0</v>
      </c>
    </row>
    <row r="387" spans="1:15">
      <c r="A387">
        <v>385</v>
      </c>
      <c r="B387" t="s">
        <v>442</v>
      </c>
      <c r="C387" t="s">
        <v>42</v>
      </c>
      <c r="D387">
        <v>2500</v>
      </c>
      <c r="E387" t="s">
        <v>84</v>
      </c>
      <c r="F387">
        <v>2.0750000000000002</v>
      </c>
      <c r="G387" t="s">
        <v>95</v>
      </c>
      <c r="L387">
        <v>1.66</v>
      </c>
      <c r="M387">
        <v>0.14000000000000001</v>
      </c>
      <c r="N387">
        <v>2.5510000000000002</v>
      </c>
      <c r="O387">
        <f t="shared" ref="O387:O450" si="6">IFERROR(AVERAGEIF(H387:N387,"&gt;0"),0)</f>
        <v>1.4503333333333333</v>
      </c>
    </row>
    <row r="388" spans="1:15">
      <c r="A388">
        <v>386</v>
      </c>
      <c r="B388" t="s">
        <v>443</v>
      </c>
      <c r="C388" t="s">
        <v>42</v>
      </c>
      <c r="D388">
        <v>2500</v>
      </c>
      <c r="E388" t="s">
        <v>24</v>
      </c>
      <c r="F388">
        <v>4.2249999999999996</v>
      </c>
      <c r="G388" t="s">
        <v>25</v>
      </c>
      <c r="H388">
        <v>2</v>
      </c>
      <c r="I388">
        <v>7.2</v>
      </c>
      <c r="J388">
        <v>4.4400000000000004</v>
      </c>
      <c r="K388">
        <v>6.6</v>
      </c>
      <c r="L388">
        <v>5.29</v>
      </c>
      <c r="M388">
        <v>3.8</v>
      </c>
      <c r="N388">
        <v>4.109</v>
      </c>
      <c r="O388">
        <f t="shared" si="6"/>
        <v>4.7770000000000001</v>
      </c>
    </row>
    <row r="389" spans="1:15">
      <c r="A389">
        <v>387</v>
      </c>
      <c r="B389" t="s">
        <v>444</v>
      </c>
      <c r="C389" t="s">
        <v>42</v>
      </c>
      <c r="D389">
        <v>2500</v>
      </c>
      <c r="E389" t="s">
        <v>19</v>
      </c>
      <c r="F389">
        <v>0</v>
      </c>
      <c r="G389" t="s">
        <v>20</v>
      </c>
      <c r="N389">
        <v>1.764</v>
      </c>
      <c r="O389">
        <f t="shared" si="6"/>
        <v>1.764</v>
      </c>
    </row>
    <row r="390" spans="1:15">
      <c r="A390">
        <v>388</v>
      </c>
      <c r="B390" t="s">
        <v>445</v>
      </c>
      <c r="C390" t="s">
        <v>42</v>
      </c>
      <c r="D390">
        <v>2500</v>
      </c>
      <c r="E390" t="s">
        <v>44</v>
      </c>
      <c r="F390">
        <v>0</v>
      </c>
      <c r="G390" t="s">
        <v>45</v>
      </c>
      <c r="O390">
        <f t="shared" si="6"/>
        <v>0</v>
      </c>
    </row>
    <row r="391" spans="1:15">
      <c r="A391">
        <v>389</v>
      </c>
      <c r="B391" t="s">
        <v>446</v>
      </c>
      <c r="C391" t="s">
        <v>42</v>
      </c>
      <c r="D391">
        <v>2500</v>
      </c>
      <c r="E391" t="s">
        <v>84</v>
      </c>
      <c r="F391">
        <v>6.45</v>
      </c>
      <c r="G391" t="s">
        <v>95</v>
      </c>
      <c r="I391">
        <v>4.4000000000000004</v>
      </c>
      <c r="J391">
        <v>4.05</v>
      </c>
      <c r="K391">
        <v>4.2</v>
      </c>
      <c r="L391">
        <v>2.59</v>
      </c>
      <c r="M391">
        <v>2.96</v>
      </c>
      <c r="N391">
        <v>4.226</v>
      </c>
      <c r="O391">
        <f t="shared" si="6"/>
        <v>3.7376666666666662</v>
      </c>
    </row>
    <row r="392" spans="1:15">
      <c r="A392">
        <v>390</v>
      </c>
      <c r="B392" t="s">
        <v>447</v>
      </c>
      <c r="C392" t="s">
        <v>42</v>
      </c>
      <c r="D392">
        <v>2500</v>
      </c>
      <c r="E392" t="s">
        <v>15</v>
      </c>
      <c r="F392">
        <v>4.5999999999999996</v>
      </c>
      <c r="G392" t="s">
        <v>82</v>
      </c>
      <c r="H392">
        <v>4</v>
      </c>
      <c r="I392">
        <v>5.2</v>
      </c>
      <c r="J392">
        <v>6</v>
      </c>
      <c r="K392">
        <v>5.6</v>
      </c>
      <c r="L392">
        <v>2.7</v>
      </c>
      <c r="M392">
        <v>5.58</v>
      </c>
      <c r="N392">
        <v>3.8359999999999999</v>
      </c>
      <c r="O392">
        <f t="shared" si="6"/>
        <v>4.702285714285714</v>
      </c>
    </row>
    <row r="393" spans="1:15">
      <c r="A393">
        <v>391</v>
      </c>
      <c r="B393" t="s">
        <v>448</v>
      </c>
      <c r="C393" t="s">
        <v>42</v>
      </c>
      <c r="D393">
        <v>2500</v>
      </c>
      <c r="E393" t="s">
        <v>52</v>
      </c>
      <c r="F393">
        <v>1.3</v>
      </c>
      <c r="G393" t="s">
        <v>59</v>
      </c>
      <c r="K393">
        <v>1.8</v>
      </c>
      <c r="L393">
        <v>1.94</v>
      </c>
      <c r="M393">
        <v>0.03</v>
      </c>
      <c r="O393">
        <f t="shared" si="6"/>
        <v>1.2566666666666666</v>
      </c>
    </row>
    <row r="394" spans="1:15">
      <c r="A394">
        <v>392</v>
      </c>
      <c r="B394" t="s">
        <v>449</v>
      </c>
      <c r="C394" t="s">
        <v>42</v>
      </c>
      <c r="D394">
        <v>2500</v>
      </c>
      <c r="E394" t="s">
        <v>52</v>
      </c>
      <c r="F394">
        <v>2.95</v>
      </c>
      <c r="G394" t="s">
        <v>53</v>
      </c>
      <c r="H394">
        <v>2</v>
      </c>
      <c r="J394">
        <v>4</v>
      </c>
      <c r="L394">
        <v>3.59</v>
      </c>
      <c r="M394">
        <v>0.88</v>
      </c>
      <c r="N394">
        <v>4.9779999999999998</v>
      </c>
      <c r="O394">
        <f t="shared" si="6"/>
        <v>3.0895999999999999</v>
      </c>
    </row>
    <row r="395" spans="1:15">
      <c r="A395">
        <v>393</v>
      </c>
      <c r="B395" t="s">
        <v>450</v>
      </c>
      <c r="C395" t="s">
        <v>42</v>
      </c>
      <c r="D395">
        <v>2500</v>
      </c>
      <c r="E395" t="s">
        <v>56</v>
      </c>
      <c r="F395">
        <v>0</v>
      </c>
      <c r="G395" t="s">
        <v>57</v>
      </c>
      <c r="J395">
        <v>5.46</v>
      </c>
      <c r="M395">
        <v>0.01</v>
      </c>
      <c r="O395">
        <f t="shared" si="6"/>
        <v>2.7349999999999999</v>
      </c>
    </row>
    <row r="396" spans="1:15">
      <c r="A396">
        <v>394</v>
      </c>
      <c r="B396" t="s">
        <v>451</v>
      </c>
      <c r="C396" t="s">
        <v>42</v>
      </c>
      <c r="D396">
        <v>2500</v>
      </c>
      <c r="E396" t="s">
        <v>19</v>
      </c>
      <c r="F396">
        <v>6.74</v>
      </c>
      <c r="G396" t="s">
        <v>61</v>
      </c>
      <c r="H396">
        <v>5.5</v>
      </c>
      <c r="I396">
        <v>2</v>
      </c>
      <c r="J396">
        <v>7.14</v>
      </c>
      <c r="K396">
        <v>2</v>
      </c>
      <c r="L396">
        <v>4.78</v>
      </c>
      <c r="M396">
        <v>7.73</v>
      </c>
      <c r="N396">
        <v>5.1459999999999999</v>
      </c>
      <c r="O396">
        <f t="shared" si="6"/>
        <v>4.8994285714285715</v>
      </c>
    </row>
    <row r="397" spans="1:15">
      <c r="A397">
        <v>395</v>
      </c>
      <c r="B397" t="s">
        <v>203</v>
      </c>
      <c r="C397" t="s">
        <v>42</v>
      </c>
      <c r="D397">
        <v>2500</v>
      </c>
      <c r="E397" t="s">
        <v>33</v>
      </c>
      <c r="F397">
        <v>0.04</v>
      </c>
      <c r="G397" t="s">
        <v>49</v>
      </c>
      <c r="H397">
        <v>11.5</v>
      </c>
      <c r="I397">
        <v>7.1</v>
      </c>
      <c r="J397">
        <v>8.2200000000000006</v>
      </c>
      <c r="K397">
        <v>7.3</v>
      </c>
      <c r="L397">
        <v>5.55</v>
      </c>
      <c r="M397">
        <v>4.9400000000000004</v>
      </c>
      <c r="N397">
        <v>6.8242000000000003</v>
      </c>
      <c r="O397">
        <f t="shared" si="6"/>
        <v>7.3477428571428556</v>
      </c>
    </row>
    <row r="398" spans="1:15">
      <c r="A398">
        <v>396</v>
      </c>
      <c r="B398" t="s">
        <v>452</v>
      </c>
      <c r="C398" t="s">
        <v>42</v>
      </c>
      <c r="D398">
        <v>2500</v>
      </c>
      <c r="E398" t="s">
        <v>36</v>
      </c>
      <c r="F398">
        <v>4.08</v>
      </c>
      <c r="G398" t="s">
        <v>91</v>
      </c>
      <c r="I398">
        <v>4</v>
      </c>
      <c r="K398">
        <v>4</v>
      </c>
      <c r="M398">
        <v>0.57999999999999996</v>
      </c>
      <c r="O398">
        <f t="shared" si="6"/>
        <v>2.86</v>
      </c>
    </row>
    <row r="399" spans="1:15">
      <c r="A399">
        <v>397</v>
      </c>
      <c r="B399" t="s">
        <v>453</v>
      </c>
      <c r="C399" t="s">
        <v>42</v>
      </c>
      <c r="D399">
        <v>2500</v>
      </c>
      <c r="E399" t="s">
        <v>65</v>
      </c>
      <c r="F399">
        <v>3.4750000000000001</v>
      </c>
      <c r="G399" t="s">
        <v>69</v>
      </c>
      <c r="H399">
        <v>4</v>
      </c>
      <c r="I399">
        <v>3.6</v>
      </c>
      <c r="J399">
        <v>3.8</v>
      </c>
      <c r="K399">
        <v>3.8</v>
      </c>
      <c r="L399">
        <v>3.04</v>
      </c>
      <c r="M399">
        <v>3.59</v>
      </c>
      <c r="N399">
        <v>2.8879999999999999</v>
      </c>
      <c r="O399">
        <f t="shared" si="6"/>
        <v>3.5311428571428567</v>
      </c>
    </row>
    <row r="400" spans="1:15">
      <c r="A400">
        <v>398</v>
      </c>
      <c r="B400" t="s">
        <v>454</v>
      </c>
      <c r="C400" t="s">
        <v>42</v>
      </c>
      <c r="D400">
        <v>2500</v>
      </c>
      <c r="E400" t="s">
        <v>84</v>
      </c>
      <c r="F400">
        <v>8.1999999999999993</v>
      </c>
      <c r="G400" t="s">
        <v>95</v>
      </c>
      <c r="O400">
        <f t="shared" si="6"/>
        <v>0</v>
      </c>
    </row>
    <row r="401" spans="1:15">
      <c r="A401">
        <v>399</v>
      </c>
      <c r="B401" t="s">
        <v>455</v>
      </c>
      <c r="C401" t="s">
        <v>42</v>
      </c>
      <c r="D401">
        <v>2500</v>
      </c>
      <c r="E401" t="s">
        <v>36</v>
      </c>
      <c r="F401">
        <v>2.6</v>
      </c>
      <c r="G401" t="s">
        <v>37</v>
      </c>
      <c r="H401">
        <v>4</v>
      </c>
      <c r="I401">
        <v>5.6</v>
      </c>
      <c r="J401">
        <v>4.6399999999999997</v>
      </c>
      <c r="K401">
        <v>5.8</v>
      </c>
      <c r="L401">
        <v>3.92</v>
      </c>
      <c r="M401">
        <v>3.99</v>
      </c>
      <c r="N401">
        <v>5.8419999999999996</v>
      </c>
      <c r="O401">
        <f t="shared" si="6"/>
        <v>4.8274285714285714</v>
      </c>
    </row>
    <row r="402" spans="1:15">
      <c r="A402">
        <v>400</v>
      </c>
      <c r="B402" t="s">
        <v>456</v>
      </c>
      <c r="C402" t="s">
        <v>42</v>
      </c>
      <c r="D402">
        <v>2500</v>
      </c>
      <c r="E402" t="s">
        <v>65</v>
      </c>
      <c r="F402">
        <v>0</v>
      </c>
      <c r="G402" t="s">
        <v>69</v>
      </c>
      <c r="O402">
        <f t="shared" si="6"/>
        <v>0</v>
      </c>
    </row>
    <row r="403" spans="1:15">
      <c r="A403">
        <v>401</v>
      </c>
      <c r="B403" t="s">
        <v>457</v>
      </c>
      <c r="C403" t="s">
        <v>42</v>
      </c>
      <c r="D403">
        <v>2500</v>
      </c>
      <c r="E403" t="s">
        <v>56</v>
      </c>
      <c r="F403">
        <v>0</v>
      </c>
      <c r="G403" t="s">
        <v>97</v>
      </c>
      <c r="L403">
        <v>1.93</v>
      </c>
      <c r="M403">
        <v>0.18</v>
      </c>
      <c r="O403">
        <f t="shared" si="6"/>
        <v>1.0549999999999999</v>
      </c>
    </row>
    <row r="404" spans="1:15">
      <c r="A404">
        <v>402</v>
      </c>
      <c r="B404" t="s">
        <v>458</v>
      </c>
      <c r="C404" t="s">
        <v>42</v>
      </c>
      <c r="D404">
        <v>2500</v>
      </c>
      <c r="E404" t="s">
        <v>27</v>
      </c>
      <c r="F404">
        <v>0.8</v>
      </c>
      <c r="G404" t="s">
        <v>105</v>
      </c>
      <c r="J404">
        <v>3.97</v>
      </c>
      <c r="M404">
        <v>0.65</v>
      </c>
      <c r="O404">
        <f t="shared" si="6"/>
        <v>2.31</v>
      </c>
    </row>
    <row r="405" spans="1:15">
      <c r="A405">
        <v>403</v>
      </c>
      <c r="B405" t="s">
        <v>459</v>
      </c>
      <c r="C405" t="s">
        <v>42</v>
      </c>
      <c r="D405">
        <v>2500</v>
      </c>
      <c r="E405" t="s">
        <v>27</v>
      </c>
      <c r="F405">
        <v>2.56</v>
      </c>
      <c r="G405" t="s">
        <v>28</v>
      </c>
      <c r="H405">
        <v>2</v>
      </c>
      <c r="I405">
        <v>4.2</v>
      </c>
      <c r="J405">
        <v>5.43</v>
      </c>
      <c r="K405">
        <v>4.0999999999999996</v>
      </c>
      <c r="L405">
        <v>1.63</v>
      </c>
      <c r="M405">
        <v>2.48</v>
      </c>
      <c r="N405">
        <v>3.133</v>
      </c>
      <c r="O405">
        <f t="shared" si="6"/>
        <v>3.2818571428571426</v>
      </c>
    </row>
    <row r="406" spans="1:15">
      <c r="A406">
        <v>404</v>
      </c>
      <c r="B406" t="s">
        <v>460</v>
      </c>
      <c r="C406" t="s">
        <v>42</v>
      </c>
      <c r="D406">
        <v>2500</v>
      </c>
      <c r="E406" t="s">
        <v>33</v>
      </c>
      <c r="F406">
        <v>2.92</v>
      </c>
      <c r="G406" t="s">
        <v>49</v>
      </c>
      <c r="M406">
        <v>0.01</v>
      </c>
      <c r="O406">
        <f t="shared" si="6"/>
        <v>0.01</v>
      </c>
    </row>
    <row r="407" spans="1:15">
      <c r="A407">
        <v>405</v>
      </c>
      <c r="B407" t="s">
        <v>461</v>
      </c>
      <c r="C407" t="s">
        <v>42</v>
      </c>
      <c r="D407">
        <v>2500</v>
      </c>
      <c r="E407" t="s">
        <v>27</v>
      </c>
      <c r="F407">
        <v>0.32</v>
      </c>
      <c r="G407" t="s">
        <v>105</v>
      </c>
      <c r="I407">
        <v>1.4</v>
      </c>
      <c r="J407">
        <v>3.97</v>
      </c>
      <c r="K407">
        <v>1.7</v>
      </c>
      <c r="M407">
        <v>0.18</v>
      </c>
      <c r="N407">
        <v>1.746</v>
      </c>
      <c r="O407">
        <f t="shared" si="6"/>
        <v>1.7992000000000001</v>
      </c>
    </row>
    <row r="408" spans="1:15">
      <c r="A408">
        <v>406</v>
      </c>
      <c r="B408" t="s">
        <v>462</v>
      </c>
      <c r="C408" t="s">
        <v>42</v>
      </c>
      <c r="D408">
        <v>2500</v>
      </c>
      <c r="E408" t="s">
        <v>76</v>
      </c>
      <c r="F408">
        <v>0</v>
      </c>
      <c r="G408" t="s">
        <v>141</v>
      </c>
      <c r="O408">
        <f t="shared" si="6"/>
        <v>0</v>
      </c>
    </row>
    <row r="409" spans="1:15">
      <c r="A409">
        <v>407</v>
      </c>
      <c r="B409" t="s">
        <v>463</v>
      </c>
      <c r="C409" t="s">
        <v>42</v>
      </c>
      <c r="D409">
        <v>2500</v>
      </c>
      <c r="E409" t="s">
        <v>44</v>
      </c>
      <c r="F409">
        <v>0.24</v>
      </c>
      <c r="G409" t="s">
        <v>102</v>
      </c>
      <c r="O409">
        <f t="shared" si="6"/>
        <v>0</v>
      </c>
    </row>
    <row r="410" spans="1:15">
      <c r="A410">
        <v>408</v>
      </c>
      <c r="B410" t="s">
        <v>464</v>
      </c>
      <c r="C410" t="s">
        <v>42</v>
      </c>
      <c r="D410">
        <v>2500</v>
      </c>
      <c r="E410" t="s">
        <v>19</v>
      </c>
      <c r="F410">
        <v>2.02</v>
      </c>
      <c r="G410" t="s">
        <v>61</v>
      </c>
      <c r="I410">
        <v>4</v>
      </c>
      <c r="J410">
        <v>3.98</v>
      </c>
      <c r="K410">
        <v>4</v>
      </c>
      <c r="L410">
        <v>4.05</v>
      </c>
      <c r="M410">
        <v>3.48</v>
      </c>
      <c r="N410">
        <v>2.9540000000000002</v>
      </c>
      <c r="O410">
        <f t="shared" si="6"/>
        <v>3.7440000000000002</v>
      </c>
    </row>
    <row r="411" spans="1:15">
      <c r="A411">
        <v>409</v>
      </c>
      <c r="B411" t="s">
        <v>465</v>
      </c>
      <c r="C411" t="s">
        <v>42</v>
      </c>
      <c r="D411">
        <v>2500</v>
      </c>
      <c r="E411" t="s">
        <v>56</v>
      </c>
      <c r="F411">
        <v>1</v>
      </c>
      <c r="G411" t="s">
        <v>57</v>
      </c>
      <c r="H411">
        <v>1.5</v>
      </c>
      <c r="I411">
        <v>5.6</v>
      </c>
      <c r="K411">
        <v>5.8</v>
      </c>
      <c r="L411">
        <v>3.88</v>
      </c>
      <c r="M411">
        <v>5.4</v>
      </c>
      <c r="N411">
        <v>3.403</v>
      </c>
      <c r="O411">
        <f t="shared" si="6"/>
        <v>4.2638333333333334</v>
      </c>
    </row>
    <row r="412" spans="1:15">
      <c r="A412">
        <v>410</v>
      </c>
      <c r="B412" t="s">
        <v>466</v>
      </c>
      <c r="C412" t="s">
        <v>42</v>
      </c>
      <c r="D412">
        <v>2500</v>
      </c>
      <c r="E412" t="s">
        <v>30</v>
      </c>
      <c r="F412">
        <v>0.32500000000000001</v>
      </c>
      <c r="G412" t="s">
        <v>39</v>
      </c>
      <c r="J412">
        <v>3.49</v>
      </c>
      <c r="M412">
        <v>2.12</v>
      </c>
      <c r="N412">
        <v>2.4729999999999999</v>
      </c>
      <c r="O412">
        <f t="shared" si="6"/>
        <v>2.6943333333333332</v>
      </c>
    </row>
    <row r="413" spans="1:15">
      <c r="A413">
        <v>411</v>
      </c>
      <c r="B413" t="s">
        <v>467</v>
      </c>
      <c r="C413" t="s">
        <v>42</v>
      </c>
      <c r="D413">
        <v>2500</v>
      </c>
      <c r="E413" t="s">
        <v>76</v>
      </c>
      <c r="F413">
        <v>6.62</v>
      </c>
      <c r="G413" t="s">
        <v>141</v>
      </c>
      <c r="H413">
        <v>6</v>
      </c>
      <c r="I413">
        <v>2.6</v>
      </c>
      <c r="J413">
        <v>5.52</v>
      </c>
      <c r="K413">
        <v>3.3</v>
      </c>
      <c r="L413">
        <v>2.93</v>
      </c>
      <c r="M413">
        <v>3.43</v>
      </c>
      <c r="O413">
        <f t="shared" si="6"/>
        <v>3.9633333333333329</v>
      </c>
    </row>
    <row r="414" spans="1:15">
      <c r="A414">
        <v>412</v>
      </c>
      <c r="B414" t="s">
        <v>468</v>
      </c>
      <c r="C414" t="s">
        <v>42</v>
      </c>
      <c r="D414">
        <v>2500</v>
      </c>
      <c r="E414" t="s">
        <v>84</v>
      </c>
      <c r="F414">
        <v>7.2329999999999997</v>
      </c>
      <c r="G414" t="s">
        <v>85</v>
      </c>
      <c r="I414">
        <v>1.2</v>
      </c>
      <c r="J414">
        <v>5.51</v>
      </c>
      <c r="K414">
        <v>1.6</v>
      </c>
      <c r="O414">
        <f t="shared" si="6"/>
        <v>2.77</v>
      </c>
    </row>
    <row r="415" spans="1:15">
      <c r="A415">
        <v>413</v>
      </c>
      <c r="B415" t="s">
        <v>469</v>
      </c>
      <c r="C415" t="s">
        <v>42</v>
      </c>
      <c r="D415">
        <v>2500</v>
      </c>
      <c r="E415" t="s">
        <v>84</v>
      </c>
      <c r="F415">
        <v>0</v>
      </c>
      <c r="G415" t="s">
        <v>95</v>
      </c>
      <c r="O415">
        <f t="shared" si="6"/>
        <v>0</v>
      </c>
    </row>
    <row r="416" spans="1:15">
      <c r="A416">
        <v>414</v>
      </c>
      <c r="B416" t="s">
        <v>470</v>
      </c>
      <c r="C416" t="s">
        <v>42</v>
      </c>
      <c r="D416">
        <v>2500</v>
      </c>
      <c r="E416" t="s">
        <v>30</v>
      </c>
      <c r="F416">
        <v>0</v>
      </c>
      <c r="G416" t="s">
        <v>39</v>
      </c>
      <c r="O416">
        <f t="shared" si="6"/>
        <v>0</v>
      </c>
    </row>
    <row r="417" spans="1:15">
      <c r="A417">
        <v>415</v>
      </c>
      <c r="B417" t="s">
        <v>471</v>
      </c>
      <c r="C417" t="s">
        <v>42</v>
      </c>
      <c r="D417">
        <v>2500</v>
      </c>
      <c r="E417" t="s">
        <v>52</v>
      </c>
      <c r="F417">
        <v>1.95</v>
      </c>
      <c r="G417" t="s">
        <v>53</v>
      </c>
      <c r="M417">
        <v>1.68</v>
      </c>
      <c r="O417">
        <f t="shared" si="6"/>
        <v>1.68</v>
      </c>
    </row>
    <row r="418" spans="1:15">
      <c r="A418">
        <v>416</v>
      </c>
      <c r="B418" t="s">
        <v>472</v>
      </c>
      <c r="C418" t="s">
        <v>42</v>
      </c>
      <c r="D418">
        <v>2500</v>
      </c>
      <c r="E418" t="s">
        <v>24</v>
      </c>
      <c r="F418">
        <v>0.625</v>
      </c>
      <c r="G418" t="s">
        <v>25</v>
      </c>
      <c r="M418">
        <v>0.01</v>
      </c>
      <c r="O418">
        <f t="shared" si="6"/>
        <v>0.01</v>
      </c>
    </row>
    <row r="419" spans="1:15">
      <c r="A419">
        <v>417</v>
      </c>
      <c r="B419" t="s">
        <v>473</v>
      </c>
      <c r="C419" t="s">
        <v>42</v>
      </c>
      <c r="D419">
        <v>2500</v>
      </c>
      <c r="E419" t="s">
        <v>44</v>
      </c>
      <c r="F419">
        <v>1.25</v>
      </c>
      <c r="G419" t="s">
        <v>102</v>
      </c>
      <c r="M419">
        <v>0.03</v>
      </c>
      <c r="N419">
        <v>2.609</v>
      </c>
      <c r="O419">
        <f t="shared" si="6"/>
        <v>1.3194999999999999</v>
      </c>
    </row>
    <row r="420" spans="1:15">
      <c r="A420">
        <v>418</v>
      </c>
      <c r="B420" t="s">
        <v>474</v>
      </c>
      <c r="C420" t="s">
        <v>42</v>
      </c>
      <c r="D420">
        <v>2500</v>
      </c>
      <c r="E420" t="s">
        <v>65</v>
      </c>
      <c r="F420">
        <v>3.2</v>
      </c>
      <c r="G420" t="s">
        <v>66</v>
      </c>
      <c r="H420">
        <v>4</v>
      </c>
      <c r="I420">
        <v>3</v>
      </c>
      <c r="J420">
        <v>4.28</v>
      </c>
      <c r="K420">
        <v>3.5</v>
      </c>
      <c r="L420">
        <v>3.36</v>
      </c>
      <c r="M420">
        <v>3.14</v>
      </c>
      <c r="N420">
        <v>3.1859999999999999</v>
      </c>
      <c r="O420">
        <f t="shared" si="6"/>
        <v>3.4951428571428571</v>
      </c>
    </row>
    <row r="421" spans="1:15">
      <c r="A421">
        <v>419</v>
      </c>
      <c r="B421" t="s">
        <v>475</v>
      </c>
      <c r="C421" t="s">
        <v>42</v>
      </c>
      <c r="D421">
        <v>2500</v>
      </c>
      <c r="E421" t="s">
        <v>30</v>
      </c>
      <c r="F421">
        <v>0</v>
      </c>
      <c r="G421" t="s">
        <v>31</v>
      </c>
      <c r="O421">
        <f t="shared" si="6"/>
        <v>0</v>
      </c>
    </row>
    <row r="422" spans="1:15">
      <c r="A422">
        <v>420</v>
      </c>
      <c r="B422" t="s">
        <v>476</v>
      </c>
      <c r="C422" t="s">
        <v>42</v>
      </c>
      <c r="D422">
        <v>2500</v>
      </c>
      <c r="E422" t="s">
        <v>24</v>
      </c>
      <c r="F422">
        <v>1.44</v>
      </c>
      <c r="G422" t="s">
        <v>47</v>
      </c>
      <c r="M422">
        <v>0.16</v>
      </c>
      <c r="O422">
        <f t="shared" si="6"/>
        <v>0.16</v>
      </c>
    </row>
    <row r="423" spans="1:15">
      <c r="A423">
        <v>421</v>
      </c>
      <c r="B423" t="s">
        <v>477</v>
      </c>
      <c r="C423" t="s">
        <v>42</v>
      </c>
      <c r="D423">
        <v>2500</v>
      </c>
      <c r="E423" t="s">
        <v>76</v>
      </c>
      <c r="F423">
        <v>1.5249999999999999</v>
      </c>
      <c r="G423" t="s">
        <v>141</v>
      </c>
      <c r="J423">
        <v>2.99</v>
      </c>
      <c r="L423">
        <v>1.23</v>
      </c>
      <c r="N423">
        <v>1.728</v>
      </c>
      <c r="O423">
        <f t="shared" si="6"/>
        <v>1.9826666666666668</v>
      </c>
    </row>
    <row r="424" spans="1:15">
      <c r="A424">
        <v>422</v>
      </c>
      <c r="B424" t="s">
        <v>478</v>
      </c>
      <c r="C424" t="s">
        <v>42</v>
      </c>
      <c r="D424">
        <v>2500</v>
      </c>
      <c r="E424" t="s">
        <v>44</v>
      </c>
      <c r="F424">
        <v>0</v>
      </c>
      <c r="G424" t="s">
        <v>45</v>
      </c>
      <c r="J424">
        <v>2.4900000000000002</v>
      </c>
      <c r="N424">
        <v>1.0760000000000001</v>
      </c>
      <c r="O424">
        <f t="shared" si="6"/>
        <v>1.7830000000000001</v>
      </c>
    </row>
    <row r="425" spans="1:15">
      <c r="A425">
        <v>423</v>
      </c>
      <c r="B425" t="s">
        <v>479</v>
      </c>
      <c r="C425" t="s">
        <v>42</v>
      </c>
      <c r="D425">
        <v>2500</v>
      </c>
      <c r="E425" t="s">
        <v>84</v>
      </c>
      <c r="F425">
        <v>0</v>
      </c>
      <c r="G425" t="s">
        <v>85</v>
      </c>
      <c r="I425">
        <v>1.6</v>
      </c>
      <c r="J425">
        <v>3.55</v>
      </c>
      <c r="K425">
        <v>1.8</v>
      </c>
      <c r="L425">
        <v>3.38</v>
      </c>
      <c r="M425">
        <v>0.61</v>
      </c>
      <c r="N425">
        <v>3.8</v>
      </c>
      <c r="O425">
        <f t="shared" si="6"/>
        <v>2.4566666666666666</v>
      </c>
    </row>
    <row r="426" spans="1:15">
      <c r="A426">
        <v>424</v>
      </c>
      <c r="B426" t="s">
        <v>480</v>
      </c>
      <c r="C426" t="s">
        <v>42</v>
      </c>
      <c r="D426">
        <v>2500</v>
      </c>
      <c r="E426" t="s">
        <v>15</v>
      </c>
      <c r="F426">
        <v>1.3</v>
      </c>
      <c r="G426" t="s">
        <v>16</v>
      </c>
      <c r="L426">
        <v>4.01</v>
      </c>
      <c r="M426">
        <v>0.04</v>
      </c>
      <c r="O426">
        <f t="shared" si="6"/>
        <v>2.0249999999999999</v>
      </c>
    </row>
    <row r="427" spans="1:15">
      <c r="A427">
        <v>425</v>
      </c>
      <c r="B427" t="s">
        <v>481</v>
      </c>
      <c r="C427" t="s">
        <v>42</v>
      </c>
      <c r="D427">
        <v>2500</v>
      </c>
      <c r="E427" t="s">
        <v>36</v>
      </c>
      <c r="F427">
        <v>0</v>
      </c>
      <c r="G427" t="s">
        <v>91</v>
      </c>
      <c r="O427">
        <f t="shared" si="6"/>
        <v>0</v>
      </c>
    </row>
    <row r="428" spans="1:15">
      <c r="A428">
        <v>426</v>
      </c>
      <c r="B428" t="s">
        <v>482</v>
      </c>
      <c r="C428" t="s">
        <v>42</v>
      </c>
      <c r="D428">
        <v>2500</v>
      </c>
      <c r="E428" t="s">
        <v>65</v>
      </c>
      <c r="F428">
        <v>0</v>
      </c>
      <c r="G428" t="s">
        <v>66</v>
      </c>
      <c r="O428">
        <f t="shared" si="6"/>
        <v>0</v>
      </c>
    </row>
    <row r="429" spans="1:15">
      <c r="A429">
        <v>427</v>
      </c>
      <c r="B429" t="s">
        <v>483</v>
      </c>
      <c r="C429" t="s">
        <v>42</v>
      </c>
      <c r="D429">
        <v>2500</v>
      </c>
      <c r="E429" t="s">
        <v>15</v>
      </c>
      <c r="F429">
        <v>0</v>
      </c>
      <c r="G429" t="s">
        <v>82</v>
      </c>
      <c r="O429">
        <f t="shared" si="6"/>
        <v>0</v>
      </c>
    </row>
    <row r="430" spans="1:15">
      <c r="A430">
        <v>428</v>
      </c>
      <c r="B430" t="s">
        <v>484</v>
      </c>
      <c r="C430" t="s">
        <v>42</v>
      </c>
      <c r="D430">
        <v>2500</v>
      </c>
      <c r="E430" t="s">
        <v>76</v>
      </c>
      <c r="F430">
        <v>0.94</v>
      </c>
      <c r="G430" t="s">
        <v>141</v>
      </c>
      <c r="O430">
        <f t="shared" si="6"/>
        <v>0</v>
      </c>
    </row>
    <row r="431" spans="1:15">
      <c r="A431">
        <v>429</v>
      </c>
      <c r="B431" t="s">
        <v>485</v>
      </c>
      <c r="C431" t="s">
        <v>42</v>
      </c>
      <c r="D431">
        <v>2500</v>
      </c>
      <c r="E431" t="s">
        <v>30</v>
      </c>
      <c r="F431">
        <v>1.84</v>
      </c>
      <c r="G431" t="s">
        <v>31</v>
      </c>
      <c r="H431">
        <v>2</v>
      </c>
      <c r="J431">
        <v>4.17</v>
      </c>
      <c r="L431">
        <v>1.03</v>
      </c>
      <c r="M431">
        <v>1.1299999999999999</v>
      </c>
      <c r="N431">
        <v>3.6419999999999999</v>
      </c>
      <c r="O431">
        <f t="shared" si="6"/>
        <v>2.3944000000000001</v>
      </c>
    </row>
    <row r="432" spans="1:15">
      <c r="A432">
        <v>430</v>
      </c>
      <c r="B432" t="s">
        <v>486</v>
      </c>
      <c r="C432" t="s">
        <v>42</v>
      </c>
      <c r="D432">
        <v>2500</v>
      </c>
      <c r="E432" t="s">
        <v>30</v>
      </c>
      <c r="F432">
        <v>0</v>
      </c>
      <c r="G432" t="s">
        <v>39</v>
      </c>
      <c r="I432">
        <v>1.2</v>
      </c>
      <c r="K432">
        <v>1.6</v>
      </c>
      <c r="L432">
        <v>1.27</v>
      </c>
      <c r="O432">
        <f t="shared" si="6"/>
        <v>1.3566666666666667</v>
      </c>
    </row>
    <row r="433" spans="1:15">
      <c r="A433">
        <v>431</v>
      </c>
      <c r="B433" t="s">
        <v>487</v>
      </c>
      <c r="C433" t="s">
        <v>42</v>
      </c>
      <c r="D433">
        <v>2500</v>
      </c>
      <c r="E433" t="s">
        <v>15</v>
      </c>
      <c r="F433">
        <v>4.4000000000000004</v>
      </c>
      <c r="G433" t="s">
        <v>16</v>
      </c>
      <c r="N433">
        <v>1.056</v>
      </c>
      <c r="O433">
        <f t="shared" si="6"/>
        <v>1.056</v>
      </c>
    </row>
    <row r="434" spans="1:15">
      <c r="A434">
        <v>432</v>
      </c>
      <c r="B434" t="s">
        <v>488</v>
      </c>
      <c r="C434" t="s">
        <v>42</v>
      </c>
      <c r="D434">
        <v>2500</v>
      </c>
      <c r="E434" t="s">
        <v>30</v>
      </c>
      <c r="F434">
        <v>0</v>
      </c>
      <c r="G434" t="s">
        <v>39</v>
      </c>
      <c r="I434">
        <v>1.6</v>
      </c>
      <c r="K434">
        <v>1.8</v>
      </c>
      <c r="M434">
        <v>0.01</v>
      </c>
      <c r="O434">
        <f t="shared" si="6"/>
        <v>1.1366666666666667</v>
      </c>
    </row>
    <row r="435" spans="1:15">
      <c r="A435">
        <v>433</v>
      </c>
      <c r="B435" t="s">
        <v>489</v>
      </c>
      <c r="C435" t="s">
        <v>42</v>
      </c>
      <c r="D435">
        <v>2500</v>
      </c>
      <c r="E435" t="s">
        <v>36</v>
      </c>
      <c r="F435">
        <v>3.52</v>
      </c>
      <c r="G435" t="s">
        <v>37</v>
      </c>
      <c r="H435">
        <v>2</v>
      </c>
      <c r="I435">
        <v>2.6</v>
      </c>
      <c r="J435">
        <v>4.42</v>
      </c>
      <c r="K435">
        <v>2.2999999999999998</v>
      </c>
      <c r="L435">
        <v>2.52</v>
      </c>
      <c r="M435">
        <v>2.04</v>
      </c>
      <c r="N435">
        <v>2.681</v>
      </c>
      <c r="O435">
        <f t="shared" si="6"/>
        <v>2.6515714285714287</v>
      </c>
    </row>
    <row r="436" spans="1:15">
      <c r="A436">
        <v>434</v>
      </c>
      <c r="B436" t="s">
        <v>490</v>
      </c>
      <c r="C436" t="s">
        <v>42</v>
      </c>
      <c r="D436">
        <v>2500</v>
      </c>
      <c r="E436" t="s">
        <v>30</v>
      </c>
      <c r="F436">
        <v>0</v>
      </c>
      <c r="G436" t="s">
        <v>31</v>
      </c>
      <c r="O436">
        <f t="shared" si="6"/>
        <v>0</v>
      </c>
    </row>
    <row r="437" spans="1:15">
      <c r="A437">
        <v>435</v>
      </c>
      <c r="B437" t="s">
        <v>491</v>
      </c>
      <c r="C437" t="s">
        <v>42</v>
      </c>
      <c r="D437">
        <v>2500</v>
      </c>
      <c r="E437" t="s">
        <v>44</v>
      </c>
      <c r="F437">
        <v>0</v>
      </c>
      <c r="G437" t="s">
        <v>45</v>
      </c>
      <c r="I437">
        <v>1.2</v>
      </c>
      <c r="K437">
        <v>1.6</v>
      </c>
      <c r="O437">
        <f t="shared" si="6"/>
        <v>1.4</v>
      </c>
    </row>
    <row r="438" spans="1:15">
      <c r="A438">
        <v>436</v>
      </c>
      <c r="B438" t="s">
        <v>492</v>
      </c>
      <c r="C438" t="s">
        <v>42</v>
      </c>
      <c r="D438">
        <v>2500</v>
      </c>
      <c r="E438" t="s">
        <v>44</v>
      </c>
      <c r="F438">
        <v>0</v>
      </c>
      <c r="G438" t="s">
        <v>45</v>
      </c>
      <c r="O438">
        <f t="shared" si="6"/>
        <v>0</v>
      </c>
    </row>
    <row r="439" spans="1:15">
      <c r="A439">
        <v>437</v>
      </c>
      <c r="B439" t="s">
        <v>493</v>
      </c>
      <c r="C439" t="s">
        <v>42</v>
      </c>
      <c r="D439">
        <v>2500</v>
      </c>
      <c r="E439" t="s">
        <v>30</v>
      </c>
      <c r="F439">
        <v>0</v>
      </c>
      <c r="G439" t="s">
        <v>31</v>
      </c>
      <c r="O439">
        <f t="shared" si="6"/>
        <v>0</v>
      </c>
    </row>
    <row r="440" spans="1:15">
      <c r="A440">
        <v>438</v>
      </c>
      <c r="B440" t="s">
        <v>494</v>
      </c>
      <c r="C440" t="s">
        <v>42</v>
      </c>
      <c r="D440">
        <v>2500</v>
      </c>
      <c r="E440" t="s">
        <v>27</v>
      </c>
      <c r="F440">
        <v>0</v>
      </c>
      <c r="G440" t="s">
        <v>28</v>
      </c>
      <c r="O440">
        <f t="shared" si="6"/>
        <v>0</v>
      </c>
    </row>
    <row r="441" spans="1:15">
      <c r="A441">
        <v>439</v>
      </c>
      <c r="B441" t="s">
        <v>495</v>
      </c>
      <c r="C441" t="s">
        <v>42</v>
      </c>
      <c r="D441">
        <v>2500</v>
      </c>
      <c r="E441" t="s">
        <v>76</v>
      </c>
      <c r="F441">
        <v>2.76</v>
      </c>
      <c r="G441" t="s">
        <v>77</v>
      </c>
      <c r="I441">
        <v>2.6</v>
      </c>
      <c r="J441">
        <v>7.29</v>
      </c>
      <c r="K441">
        <v>2.2999999999999998</v>
      </c>
      <c r="O441">
        <f t="shared" si="6"/>
        <v>4.0633333333333335</v>
      </c>
    </row>
    <row r="442" spans="1:15">
      <c r="A442">
        <v>440</v>
      </c>
      <c r="B442" t="s">
        <v>496</v>
      </c>
      <c r="C442" t="s">
        <v>42</v>
      </c>
      <c r="D442">
        <v>2500</v>
      </c>
      <c r="E442" t="s">
        <v>33</v>
      </c>
      <c r="F442">
        <v>0</v>
      </c>
      <c r="G442" t="s">
        <v>34</v>
      </c>
      <c r="I442">
        <v>1.2</v>
      </c>
      <c r="K442">
        <v>1.6</v>
      </c>
      <c r="M442">
        <v>0.02</v>
      </c>
      <c r="O442">
        <f t="shared" si="6"/>
        <v>0.94</v>
      </c>
    </row>
    <row r="443" spans="1:15">
      <c r="A443">
        <v>441</v>
      </c>
      <c r="B443" t="s">
        <v>497</v>
      </c>
      <c r="C443" t="s">
        <v>42</v>
      </c>
      <c r="D443">
        <v>2500</v>
      </c>
      <c r="E443" t="s">
        <v>19</v>
      </c>
      <c r="F443">
        <v>0</v>
      </c>
      <c r="G443" t="s">
        <v>61</v>
      </c>
      <c r="N443">
        <v>2.3159999999999998</v>
      </c>
      <c r="O443">
        <f t="shared" si="6"/>
        <v>2.3159999999999998</v>
      </c>
    </row>
    <row r="444" spans="1:15">
      <c r="A444">
        <v>442</v>
      </c>
      <c r="B444" t="s">
        <v>498</v>
      </c>
      <c r="C444" t="s">
        <v>42</v>
      </c>
      <c r="D444">
        <v>2500</v>
      </c>
      <c r="E444" t="s">
        <v>84</v>
      </c>
      <c r="F444">
        <v>0</v>
      </c>
      <c r="G444" t="s">
        <v>95</v>
      </c>
      <c r="O444">
        <f t="shared" si="6"/>
        <v>0</v>
      </c>
    </row>
    <row r="445" spans="1:15">
      <c r="A445">
        <v>443</v>
      </c>
      <c r="B445" t="s">
        <v>499</v>
      </c>
      <c r="C445" t="s">
        <v>42</v>
      </c>
      <c r="D445">
        <v>2500</v>
      </c>
      <c r="E445" t="s">
        <v>19</v>
      </c>
      <c r="F445">
        <v>0</v>
      </c>
      <c r="G445" t="s">
        <v>20</v>
      </c>
      <c r="M445">
        <v>0.39</v>
      </c>
      <c r="O445">
        <f t="shared" si="6"/>
        <v>0.39</v>
      </c>
    </row>
    <row r="446" spans="1:15">
      <c r="A446">
        <v>444</v>
      </c>
      <c r="B446" t="s">
        <v>500</v>
      </c>
      <c r="C446" t="s">
        <v>42</v>
      </c>
      <c r="D446">
        <v>2500</v>
      </c>
      <c r="E446" t="s">
        <v>56</v>
      </c>
      <c r="F446">
        <v>3.46</v>
      </c>
      <c r="G446" t="s">
        <v>97</v>
      </c>
      <c r="H446">
        <v>6</v>
      </c>
      <c r="I446">
        <v>2.6</v>
      </c>
      <c r="J446">
        <v>4.0599999999999996</v>
      </c>
      <c r="K446">
        <v>3.3</v>
      </c>
      <c r="L446">
        <v>8.43</v>
      </c>
      <c r="M446">
        <v>5.47</v>
      </c>
      <c r="N446">
        <v>4.4420000000000002</v>
      </c>
      <c r="O446">
        <f t="shared" si="6"/>
        <v>4.9002857142857144</v>
      </c>
    </row>
    <row r="447" spans="1:15">
      <c r="A447">
        <v>445</v>
      </c>
      <c r="B447" t="s">
        <v>501</v>
      </c>
      <c r="C447" t="s">
        <v>42</v>
      </c>
      <c r="D447">
        <v>2500</v>
      </c>
      <c r="E447" t="s">
        <v>27</v>
      </c>
      <c r="F447">
        <v>0</v>
      </c>
      <c r="G447" t="s">
        <v>105</v>
      </c>
      <c r="O447">
        <f t="shared" si="6"/>
        <v>0</v>
      </c>
    </row>
    <row r="448" spans="1:15">
      <c r="A448">
        <v>446</v>
      </c>
      <c r="B448" t="s">
        <v>502</v>
      </c>
      <c r="C448" t="s">
        <v>42</v>
      </c>
      <c r="D448">
        <v>2500</v>
      </c>
      <c r="E448" t="s">
        <v>52</v>
      </c>
      <c r="F448">
        <v>0</v>
      </c>
      <c r="G448" t="s">
        <v>59</v>
      </c>
      <c r="O448">
        <f t="shared" si="6"/>
        <v>0</v>
      </c>
    </row>
    <row r="449" spans="1:15">
      <c r="A449">
        <v>447</v>
      </c>
      <c r="B449" t="s">
        <v>503</v>
      </c>
      <c r="C449" t="s">
        <v>217</v>
      </c>
      <c r="D449">
        <v>2400</v>
      </c>
      <c r="E449" t="s">
        <v>52</v>
      </c>
      <c r="F449">
        <v>3.8</v>
      </c>
      <c r="G449" t="s">
        <v>59</v>
      </c>
      <c r="O449">
        <f t="shared" si="6"/>
        <v>0</v>
      </c>
    </row>
    <row r="450" spans="1:15">
      <c r="A450">
        <v>448</v>
      </c>
      <c r="B450" t="s">
        <v>504</v>
      </c>
      <c r="C450" t="s">
        <v>217</v>
      </c>
      <c r="D450">
        <v>2200</v>
      </c>
      <c r="E450" t="s">
        <v>27</v>
      </c>
      <c r="F450">
        <v>4.8</v>
      </c>
      <c r="G450" t="s">
        <v>105</v>
      </c>
      <c r="O450">
        <f t="shared" si="6"/>
        <v>0</v>
      </c>
    </row>
    <row r="451" spans="1:15">
      <c r="A451">
        <v>449</v>
      </c>
      <c r="B451" t="s">
        <v>505</v>
      </c>
      <c r="C451" t="s">
        <v>217</v>
      </c>
      <c r="D451">
        <v>2100</v>
      </c>
      <c r="E451" t="s">
        <v>76</v>
      </c>
      <c r="F451">
        <v>3.4</v>
      </c>
      <c r="G451" t="s">
        <v>141</v>
      </c>
      <c r="O451">
        <f t="shared" ref="O451" si="7">IFERROR(AVERAGEIF(H451:N451,"&gt;0"),0)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1"/>
  <sheetViews>
    <sheetView tabSelected="1" topLeftCell="G1" workbookViewId="0">
      <selection activeCell="V4" sqref="V4"/>
    </sheetView>
  </sheetViews>
  <sheetFormatPr baseColWidth="10" defaultRowHeight="15" x14ac:dyDescent="0"/>
  <cols>
    <col min="2" max="2" width="16.1640625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506</v>
      </c>
      <c r="P1" t="s">
        <v>525</v>
      </c>
      <c r="R1" t="s">
        <v>527</v>
      </c>
      <c r="S1" t="s">
        <v>529</v>
      </c>
      <c r="T1" t="s">
        <v>526</v>
      </c>
      <c r="V1" t="s">
        <v>528</v>
      </c>
    </row>
    <row r="2" spans="1:22">
      <c r="A2">
        <v>55</v>
      </c>
      <c r="B2" t="s">
        <v>110</v>
      </c>
      <c r="C2" t="s">
        <v>23</v>
      </c>
      <c r="D2">
        <v>5300</v>
      </c>
      <c r="E2" t="s">
        <v>52</v>
      </c>
      <c r="F2">
        <v>13.12</v>
      </c>
      <c r="G2" t="s">
        <v>53</v>
      </c>
      <c r="H2">
        <v>17.7</v>
      </c>
      <c r="I2">
        <v>14.78</v>
      </c>
      <c r="J2">
        <v>23.91</v>
      </c>
      <c r="K2">
        <v>15.78</v>
      </c>
      <c r="L2">
        <v>18.923999999999999</v>
      </c>
      <c r="M2">
        <v>17.43</v>
      </c>
      <c r="N2">
        <v>17.155000000000001</v>
      </c>
      <c r="O2">
        <f>IFERROR(AVERAGEIF(H2:N2,"&gt;0"),0)</f>
        <v>17.954142857142859</v>
      </c>
      <c r="P2">
        <v>37.9</v>
      </c>
      <c r="R2">
        <f>MAX(H2:N2)-MIN(H2:N2)</f>
        <v>9.1300000000000008</v>
      </c>
      <c r="S2">
        <f>IFERROR(R2/O2,0)</f>
        <v>0.50851773168150605</v>
      </c>
      <c r="T2">
        <f>ABS(O2-P2)</f>
        <v>19.94585714285714</v>
      </c>
      <c r="V2">
        <f>CORREL(R2:R172,T2:T172)</f>
        <v>0.16574176428589091</v>
      </c>
    </row>
    <row r="3" spans="1:22">
      <c r="A3">
        <v>156</v>
      </c>
      <c r="B3" t="s">
        <v>212</v>
      </c>
      <c r="C3" t="s">
        <v>14</v>
      </c>
      <c r="D3">
        <v>4000</v>
      </c>
      <c r="E3" t="s">
        <v>19</v>
      </c>
      <c r="F3">
        <v>0</v>
      </c>
      <c r="G3" t="s">
        <v>20</v>
      </c>
      <c r="H3">
        <v>6</v>
      </c>
      <c r="I3">
        <v>8.1999999999999993</v>
      </c>
      <c r="J3">
        <v>7.13</v>
      </c>
      <c r="K3">
        <v>7.2</v>
      </c>
      <c r="L3">
        <v>8.9499999999999993</v>
      </c>
      <c r="M3">
        <v>7.07</v>
      </c>
      <c r="N3">
        <v>9.9589999999999996</v>
      </c>
      <c r="O3">
        <f>IFERROR(AVERAGEIF(H3:N3,"&gt;0"),0)</f>
        <v>7.7869999999999999</v>
      </c>
      <c r="P3">
        <v>35.5</v>
      </c>
      <c r="R3">
        <f t="shared" ref="R3:R66" si="0">MAX(H3:N3)-MIN(H3:N3)</f>
        <v>3.9589999999999996</v>
      </c>
      <c r="S3">
        <f t="shared" ref="S3:S66" si="1">IFERROR(R3/O3,0)</f>
        <v>0.50841145498908435</v>
      </c>
      <c r="T3">
        <f t="shared" ref="T3:T66" si="2">ABS(O3-P3)</f>
        <v>27.713000000000001</v>
      </c>
      <c r="V3" t="s">
        <v>530</v>
      </c>
    </row>
    <row r="4" spans="1:22">
      <c r="A4">
        <v>13</v>
      </c>
      <c r="B4" t="s">
        <v>48</v>
      </c>
      <c r="C4" t="s">
        <v>14</v>
      </c>
      <c r="D4">
        <v>7600</v>
      </c>
      <c r="E4" t="s">
        <v>33</v>
      </c>
      <c r="F4">
        <v>21.28</v>
      </c>
      <c r="G4" t="s">
        <v>49</v>
      </c>
      <c r="H4">
        <v>20</v>
      </c>
      <c r="I4">
        <v>21.4</v>
      </c>
      <c r="J4">
        <v>15.33</v>
      </c>
      <c r="K4">
        <v>19.7</v>
      </c>
      <c r="L4">
        <v>16.14</v>
      </c>
      <c r="M4">
        <v>13.92</v>
      </c>
      <c r="N4">
        <v>16.622</v>
      </c>
      <c r="O4">
        <f>IFERROR(AVERAGEIF(H4:N4,"&gt;0"),0)</f>
        <v>17.587428571428571</v>
      </c>
      <c r="P4">
        <v>32.700000000000003</v>
      </c>
      <c r="R4">
        <f t="shared" si="0"/>
        <v>7.4799999999999986</v>
      </c>
      <c r="S4">
        <f t="shared" si="1"/>
        <v>0.42530378842030014</v>
      </c>
      <c r="T4">
        <f t="shared" si="2"/>
        <v>15.112571428571432</v>
      </c>
      <c r="V4">
        <f>CORREL(S2:S172,T2:T172)</f>
        <v>-5.7203916537852194E-2</v>
      </c>
    </row>
    <row r="5" spans="1:22">
      <c r="A5">
        <v>31</v>
      </c>
      <c r="B5" t="s">
        <v>78</v>
      </c>
      <c r="C5" t="s">
        <v>14</v>
      </c>
      <c r="D5">
        <v>6400</v>
      </c>
      <c r="E5" t="s">
        <v>52</v>
      </c>
      <c r="F5">
        <v>12.8</v>
      </c>
      <c r="G5" t="s">
        <v>59</v>
      </c>
      <c r="H5">
        <v>10</v>
      </c>
      <c r="I5">
        <v>23</v>
      </c>
      <c r="J5">
        <v>13.9</v>
      </c>
      <c r="K5">
        <v>21.6</v>
      </c>
      <c r="L5">
        <v>15.35</v>
      </c>
      <c r="M5">
        <v>17.149999999999999</v>
      </c>
      <c r="N5">
        <v>15.365</v>
      </c>
      <c r="O5">
        <f>IFERROR(AVERAGEIF(H5:N5,"&gt;0"),0)</f>
        <v>16.623571428571427</v>
      </c>
      <c r="P5">
        <v>31.7</v>
      </c>
      <c r="R5">
        <f t="shared" si="0"/>
        <v>13</v>
      </c>
      <c r="S5">
        <f t="shared" si="1"/>
        <v>0.78202208567868348</v>
      </c>
      <c r="T5">
        <f t="shared" si="2"/>
        <v>15.076428571428572</v>
      </c>
    </row>
    <row r="6" spans="1:22">
      <c r="A6">
        <v>15</v>
      </c>
      <c r="B6" t="s">
        <v>51</v>
      </c>
      <c r="C6" t="s">
        <v>14</v>
      </c>
      <c r="D6">
        <v>7300</v>
      </c>
      <c r="E6" t="s">
        <v>52</v>
      </c>
      <c r="F6">
        <v>13.84</v>
      </c>
      <c r="G6" t="s">
        <v>53</v>
      </c>
      <c r="H6">
        <v>20</v>
      </c>
      <c r="I6">
        <v>15.2</v>
      </c>
      <c r="J6">
        <v>17.62</v>
      </c>
      <c r="K6">
        <v>12.6</v>
      </c>
      <c r="L6">
        <v>17.309999999999999</v>
      </c>
      <c r="M6">
        <v>15.92</v>
      </c>
      <c r="N6">
        <v>16.785</v>
      </c>
      <c r="O6">
        <f>IFERROR(AVERAGEIF(H6:N6,"&gt;0"),0)</f>
        <v>16.490714285714287</v>
      </c>
      <c r="P6">
        <v>31.6</v>
      </c>
      <c r="R6">
        <f t="shared" si="0"/>
        <v>7.4</v>
      </c>
      <c r="S6">
        <f t="shared" si="1"/>
        <v>0.44873738467535845</v>
      </c>
      <c r="T6">
        <f t="shared" si="2"/>
        <v>15.109285714285715</v>
      </c>
    </row>
    <row r="7" spans="1:22">
      <c r="A7">
        <v>61</v>
      </c>
      <c r="B7" t="s">
        <v>116</v>
      </c>
      <c r="C7" t="s">
        <v>14</v>
      </c>
      <c r="D7">
        <v>5200</v>
      </c>
      <c r="E7" t="s">
        <v>19</v>
      </c>
      <c r="F7">
        <v>13.28</v>
      </c>
      <c r="G7" t="s">
        <v>61</v>
      </c>
      <c r="H7">
        <v>17.5</v>
      </c>
      <c r="I7">
        <v>14.8</v>
      </c>
      <c r="J7">
        <v>15.16</v>
      </c>
      <c r="K7">
        <v>13.4</v>
      </c>
      <c r="L7">
        <v>11.29</v>
      </c>
      <c r="M7">
        <v>13.02</v>
      </c>
      <c r="N7">
        <v>11.863200000000001</v>
      </c>
      <c r="O7">
        <f>IFERROR(AVERAGEIF(H7:N7,"&gt;0"),0)</f>
        <v>13.861885714285714</v>
      </c>
      <c r="P7">
        <v>31.6</v>
      </c>
      <c r="R7">
        <f t="shared" si="0"/>
        <v>6.2100000000000009</v>
      </c>
      <c r="S7">
        <f t="shared" si="1"/>
        <v>0.44799099689590788</v>
      </c>
      <c r="T7">
        <f t="shared" si="2"/>
        <v>17.738114285714289</v>
      </c>
    </row>
    <row r="8" spans="1:22">
      <c r="A8">
        <v>32</v>
      </c>
      <c r="B8" t="s">
        <v>79</v>
      </c>
      <c r="C8" t="s">
        <v>23</v>
      </c>
      <c r="D8">
        <v>6300</v>
      </c>
      <c r="E8" t="s">
        <v>33</v>
      </c>
      <c r="F8">
        <v>21.344000000000001</v>
      </c>
      <c r="G8" t="s">
        <v>49</v>
      </c>
      <c r="H8">
        <v>23</v>
      </c>
      <c r="I8">
        <v>18.28</v>
      </c>
      <c r="J8">
        <v>14.47</v>
      </c>
      <c r="K8">
        <v>19.28</v>
      </c>
      <c r="L8">
        <v>18.873999999999999</v>
      </c>
      <c r="M8">
        <v>16.126000000000001</v>
      </c>
      <c r="N8">
        <v>21.888999999999999</v>
      </c>
      <c r="O8">
        <f>IFERROR(AVERAGEIF(H8:N8,"&gt;0"),0)</f>
        <v>18.845571428571429</v>
      </c>
      <c r="P8">
        <v>31.12</v>
      </c>
      <c r="R8">
        <f t="shared" si="0"/>
        <v>8.5299999999999994</v>
      </c>
      <c r="S8">
        <f t="shared" si="1"/>
        <v>0.45262623276404457</v>
      </c>
      <c r="T8">
        <f t="shared" si="2"/>
        <v>12.274428571428572</v>
      </c>
    </row>
    <row r="9" spans="1:22">
      <c r="A9">
        <v>36</v>
      </c>
      <c r="B9" t="s">
        <v>86</v>
      </c>
      <c r="C9" t="s">
        <v>14</v>
      </c>
      <c r="D9">
        <v>6100</v>
      </c>
      <c r="E9" t="s">
        <v>76</v>
      </c>
      <c r="F9">
        <v>21.074999999999999</v>
      </c>
      <c r="G9" t="s">
        <v>77</v>
      </c>
      <c r="I9">
        <v>15.8</v>
      </c>
      <c r="K9">
        <v>14.9</v>
      </c>
      <c r="M9">
        <v>14.37</v>
      </c>
      <c r="O9">
        <f>IFERROR(AVERAGEIF(H9:N9,"&gt;0"),0)</f>
        <v>15.023333333333333</v>
      </c>
      <c r="P9">
        <v>29.7</v>
      </c>
      <c r="R9">
        <f t="shared" si="0"/>
        <v>1.4300000000000015</v>
      </c>
      <c r="S9">
        <f t="shared" si="1"/>
        <v>9.5185267361881612E-2</v>
      </c>
      <c r="T9">
        <f t="shared" si="2"/>
        <v>14.676666666666666</v>
      </c>
    </row>
    <row r="10" spans="1:22">
      <c r="A10">
        <v>62</v>
      </c>
      <c r="B10" t="s">
        <v>117</v>
      </c>
      <c r="C10" t="s">
        <v>23</v>
      </c>
      <c r="D10">
        <v>5200</v>
      </c>
      <c r="E10" t="s">
        <v>36</v>
      </c>
      <c r="F10">
        <v>20.431999999999999</v>
      </c>
      <c r="G10" t="s">
        <v>91</v>
      </c>
      <c r="H10">
        <v>18.899999999999999</v>
      </c>
      <c r="I10">
        <v>16.98</v>
      </c>
      <c r="J10">
        <v>14</v>
      </c>
      <c r="K10">
        <v>17.98</v>
      </c>
      <c r="L10">
        <v>18.815999999999999</v>
      </c>
      <c r="M10">
        <v>16.690000000000001</v>
      </c>
      <c r="N10">
        <v>14.481</v>
      </c>
      <c r="O10">
        <f>IFERROR(AVERAGEIF(H10:N10,"&gt;0"),0)</f>
        <v>16.835285714285714</v>
      </c>
      <c r="P10">
        <v>28.94</v>
      </c>
      <c r="R10">
        <f t="shared" si="0"/>
        <v>4.8999999999999986</v>
      </c>
      <c r="S10">
        <f t="shared" si="1"/>
        <v>0.29105535143024425</v>
      </c>
      <c r="T10">
        <f t="shared" si="2"/>
        <v>12.104714285714287</v>
      </c>
    </row>
    <row r="11" spans="1:22">
      <c r="A11">
        <v>189</v>
      </c>
      <c r="B11" t="s">
        <v>246</v>
      </c>
      <c r="C11" t="s">
        <v>18</v>
      </c>
      <c r="D11">
        <v>3300</v>
      </c>
      <c r="E11" t="s">
        <v>33</v>
      </c>
      <c r="F11">
        <v>6.68</v>
      </c>
      <c r="G11" t="s">
        <v>34</v>
      </c>
      <c r="H11">
        <v>4.5</v>
      </c>
      <c r="I11">
        <v>2.4</v>
      </c>
      <c r="J11">
        <v>8.08</v>
      </c>
      <c r="K11">
        <v>2.9</v>
      </c>
      <c r="L11">
        <v>7.07</v>
      </c>
      <c r="M11">
        <v>9.57</v>
      </c>
      <c r="N11">
        <v>7.7801999999999998</v>
      </c>
      <c r="O11">
        <f>IFERROR(AVERAGEIF(H11:N11,"&gt;0"),0)</f>
        <v>6.0428857142857142</v>
      </c>
      <c r="P11">
        <v>27.7</v>
      </c>
      <c r="R11">
        <f t="shared" si="0"/>
        <v>7.17</v>
      </c>
      <c r="S11">
        <f t="shared" si="1"/>
        <v>1.1865192126751174</v>
      </c>
      <c r="T11">
        <f t="shared" si="2"/>
        <v>21.657114285714286</v>
      </c>
    </row>
    <row r="12" spans="1:22">
      <c r="A12">
        <v>3</v>
      </c>
      <c r="B12" t="s">
        <v>22</v>
      </c>
      <c r="C12" t="s">
        <v>23</v>
      </c>
      <c r="D12">
        <v>8100</v>
      </c>
      <c r="E12" t="s">
        <v>24</v>
      </c>
      <c r="F12">
        <v>27.72</v>
      </c>
      <c r="G12" t="s">
        <v>25</v>
      </c>
      <c r="H12">
        <v>28.2</v>
      </c>
      <c r="I12">
        <v>23.54</v>
      </c>
      <c r="J12">
        <v>23.23</v>
      </c>
      <c r="K12">
        <v>23.54</v>
      </c>
      <c r="L12">
        <v>23.917999999999999</v>
      </c>
      <c r="M12">
        <v>18.018000000000001</v>
      </c>
      <c r="N12">
        <v>25.243400000000001</v>
      </c>
      <c r="O12">
        <f>IFERROR(AVERAGEIF(H12:N12,"&gt;0"),0)</f>
        <v>23.669914285714288</v>
      </c>
      <c r="P12">
        <v>26.48</v>
      </c>
      <c r="R12">
        <f t="shared" si="0"/>
        <v>10.181999999999999</v>
      </c>
      <c r="S12">
        <f t="shared" si="1"/>
        <v>0.43016632325302634</v>
      </c>
      <c r="T12">
        <f t="shared" si="2"/>
        <v>2.8100857142857123</v>
      </c>
    </row>
    <row r="13" spans="1:22">
      <c r="A13">
        <v>85</v>
      </c>
      <c r="B13" t="s">
        <v>140</v>
      </c>
      <c r="C13" t="s">
        <v>23</v>
      </c>
      <c r="D13">
        <v>5000</v>
      </c>
      <c r="E13" t="s">
        <v>76</v>
      </c>
      <c r="F13">
        <v>16.472000000000001</v>
      </c>
      <c r="G13" t="s">
        <v>141</v>
      </c>
      <c r="H13">
        <v>15.5</v>
      </c>
      <c r="I13">
        <v>12.54</v>
      </c>
      <c r="J13">
        <v>17.649999999999999</v>
      </c>
      <c r="K13">
        <v>14.54</v>
      </c>
      <c r="L13">
        <v>18.077999999999999</v>
      </c>
      <c r="M13">
        <v>18.893999999999998</v>
      </c>
      <c r="N13">
        <v>16.7836</v>
      </c>
      <c r="O13">
        <f>IFERROR(AVERAGEIF(H13:N13,"&gt;0"),0)</f>
        <v>16.283657142857145</v>
      </c>
      <c r="P13">
        <v>25.6</v>
      </c>
      <c r="R13">
        <f t="shared" si="0"/>
        <v>6.3539999999999992</v>
      </c>
      <c r="S13">
        <f t="shared" si="1"/>
        <v>0.39020718406535554</v>
      </c>
      <c r="T13">
        <f t="shared" si="2"/>
        <v>9.3163428571428568</v>
      </c>
    </row>
    <row r="14" spans="1:22">
      <c r="A14">
        <v>51</v>
      </c>
      <c r="B14" t="s">
        <v>106</v>
      </c>
      <c r="C14" t="s">
        <v>42</v>
      </c>
      <c r="D14">
        <v>5400</v>
      </c>
      <c r="E14" t="s">
        <v>65</v>
      </c>
      <c r="F14">
        <v>10.68</v>
      </c>
      <c r="G14" t="s">
        <v>66</v>
      </c>
      <c r="H14">
        <v>14.5</v>
      </c>
      <c r="I14">
        <v>19</v>
      </c>
      <c r="J14">
        <v>11.52</v>
      </c>
      <c r="K14">
        <v>18.5</v>
      </c>
      <c r="L14">
        <v>9.89</v>
      </c>
      <c r="M14">
        <v>8.5299999999999994</v>
      </c>
      <c r="N14">
        <v>9.8719999999999999</v>
      </c>
      <c r="O14">
        <f>IFERROR(AVERAGEIF(H14:N14,"&gt;0"),0)</f>
        <v>13.116</v>
      </c>
      <c r="P14">
        <v>25</v>
      </c>
      <c r="R14">
        <f t="shared" si="0"/>
        <v>10.47</v>
      </c>
      <c r="S14">
        <f t="shared" si="1"/>
        <v>0.79826166514181163</v>
      </c>
      <c r="T14">
        <f t="shared" si="2"/>
        <v>11.884</v>
      </c>
    </row>
    <row r="15" spans="1:22">
      <c r="A15">
        <v>37</v>
      </c>
      <c r="B15" t="s">
        <v>87</v>
      </c>
      <c r="C15" t="s">
        <v>18</v>
      </c>
      <c r="D15">
        <v>6000</v>
      </c>
      <c r="E15" t="s">
        <v>15</v>
      </c>
      <c r="F15">
        <v>15.074999999999999</v>
      </c>
      <c r="G15" t="s">
        <v>82</v>
      </c>
      <c r="H15">
        <v>18</v>
      </c>
      <c r="I15">
        <v>15.3</v>
      </c>
      <c r="J15">
        <v>15.79</v>
      </c>
      <c r="K15">
        <v>15.9</v>
      </c>
      <c r="L15">
        <v>16.399999999999999</v>
      </c>
      <c r="M15">
        <v>10.69</v>
      </c>
      <c r="N15">
        <v>15.798999999999999</v>
      </c>
      <c r="O15">
        <f>IFERROR(AVERAGEIF(H15:N15,"&gt;0"),0)</f>
        <v>15.411285714285713</v>
      </c>
      <c r="P15">
        <v>24.6</v>
      </c>
      <c r="R15">
        <f t="shared" si="0"/>
        <v>7.3100000000000005</v>
      </c>
      <c r="S15">
        <f t="shared" si="1"/>
        <v>0.4743277190185301</v>
      </c>
      <c r="T15">
        <f t="shared" si="2"/>
        <v>9.1887142857142887</v>
      </c>
    </row>
    <row r="16" spans="1:22">
      <c r="A16">
        <v>224</v>
      </c>
      <c r="B16" t="s">
        <v>281</v>
      </c>
      <c r="C16" t="s">
        <v>14</v>
      </c>
      <c r="D16">
        <v>3000</v>
      </c>
      <c r="E16" t="s">
        <v>52</v>
      </c>
      <c r="F16">
        <v>6.24</v>
      </c>
      <c r="G16" t="s">
        <v>53</v>
      </c>
      <c r="H16">
        <v>5</v>
      </c>
      <c r="I16">
        <v>1.6</v>
      </c>
      <c r="J16">
        <v>5.0199999999999996</v>
      </c>
      <c r="K16">
        <v>1.8</v>
      </c>
      <c r="L16">
        <v>7.05</v>
      </c>
      <c r="M16">
        <v>8.81</v>
      </c>
      <c r="N16">
        <v>5.601</v>
      </c>
      <c r="O16">
        <f>IFERROR(AVERAGEIF(H16:N16,"&gt;0"),0)</f>
        <v>4.9829999999999997</v>
      </c>
      <c r="P16">
        <v>24.6</v>
      </c>
      <c r="R16">
        <f t="shared" si="0"/>
        <v>7.2100000000000009</v>
      </c>
      <c r="S16">
        <f t="shared" si="1"/>
        <v>1.4469195263897254</v>
      </c>
      <c r="T16">
        <f t="shared" si="2"/>
        <v>19.617000000000001</v>
      </c>
    </row>
    <row r="17" spans="1:20">
      <c r="A17">
        <v>179</v>
      </c>
      <c r="B17" t="s">
        <v>236</v>
      </c>
      <c r="C17" t="s">
        <v>14</v>
      </c>
      <c r="D17">
        <v>3500</v>
      </c>
      <c r="E17" t="s">
        <v>44</v>
      </c>
      <c r="F17">
        <v>10.1</v>
      </c>
      <c r="G17" t="s">
        <v>45</v>
      </c>
      <c r="H17">
        <v>10.5</v>
      </c>
      <c r="I17">
        <v>8.1999999999999993</v>
      </c>
      <c r="J17">
        <v>8.69</v>
      </c>
      <c r="K17">
        <v>7.1</v>
      </c>
      <c r="L17">
        <v>9.4</v>
      </c>
      <c r="M17">
        <v>9.6</v>
      </c>
      <c r="N17">
        <v>9.2189999999999994</v>
      </c>
      <c r="O17">
        <f>IFERROR(AVERAGEIF(H17:N17,"&gt;0"),0)</f>
        <v>8.9584285714285716</v>
      </c>
      <c r="P17">
        <v>24.5</v>
      </c>
      <c r="R17">
        <f t="shared" si="0"/>
        <v>3.4000000000000004</v>
      </c>
      <c r="S17">
        <f t="shared" si="1"/>
        <v>0.37953084884147414</v>
      </c>
      <c r="T17">
        <f t="shared" si="2"/>
        <v>15.541571428571428</v>
      </c>
    </row>
    <row r="18" spans="1:20">
      <c r="A18">
        <v>4</v>
      </c>
      <c r="B18" t="s">
        <v>26</v>
      </c>
      <c r="C18" t="s">
        <v>14</v>
      </c>
      <c r="D18">
        <v>7900</v>
      </c>
      <c r="E18" t="s">
        <v>27</v>
      </c>
      <c r="F18">
        <v>17.52</v>
      </c>
      <c r="G18" t="s">
        <v>28</v>
      </c>
      <c r="H18">
        <v>20</v>
      </c>
      <c r="I18">
        <v>25.6</v>
      </c>
      <c r="J18">
        <v>17.73</v>
      </c>
      <c r="K18">
        <v>22.8</v>
      </c>
      <c r="L18">
        <v>19.2</v>
      </c>
      <c r="M18">
        <v>14.45</v>
      </c>
      <c r="N18">
        <v>20.200199999999999</v>
      </c>
      <c r="O18">
        <f>IFERROR(AVERAGEIF(H18:N18,"&gt;0"),0)</f>
        <v>19.997171428571427</v>
      </c>
      <c r="P18">
        <v>24.1</v>
      </c>
      <c r="R18">
        <f t="shared" si="0"/>
        <v>11.150000000000002</v>
      </c>
      <c r="S18">
        <f t="shared" si="1"/>
        <v>0.55757885758128667</v>
      </c>
      <c r="T18">
        <f t="shared" si="2"/>
        <v>4.1028285714285744</v>
      </c>
    </row>
    <row r="19" spans="1:20">
      <c r="A19">
        <v>14</v>
      </c>
      <c r="B19" t="s">
        <v>50</v>
      </c>
      <c r="C19" t="s">
        <v>14</v>
      </c>
      <c r="D19">
        <v>7500</v>
      </c>
      <c r="E19" t="s">
        <v>27</v>
      </c>
      <c r="F19">
        <v>18.16</v>
      </c>
      <c r="G19" t="s">
        <v>28</v>
      </c>
      <c r="H19">
        <v>19.5</v>
      </c>
      <c r="I19">
        <v>22.9</v>
      </c>
      <c r="J19">
        <v>16.29</v>
      </c>
      <c r="K19">
        <v>20.6</v>
      </c>
      <c r="L19">
        <v>17.78</v>
      </c>
      <c r="M19">
        <v>12.81</v>
      </c>
      <c r="N19">
        <v>16.053999999999998</v>
      </c>
      <c r="O19">
        <f>IFERROR(AVERAGEIF(H19:N19,"&gt;0"),0)</f>
        <v>17.990571428571428</v>
      </c>
      <c r="P19">
        <v>23.9</v>
      </c>
      <c r="R19">
        <f t="shared" si="0"/>
        <v>10.089999999999998</v>
      </c>
      <c r="S19">
        <f t="shared" si="1"/>
        <v>0.56084933377801061</v>
      </c>
      <c r="T19">
        <f t="shared" si="2"/>
        <v>5.9094285714285704</v>
      </c>
    </row>
    <row r="20" spans="1:20">
      <c r="A20">
        <v>97</v>
      </c>
      <c r="B20" t="s">
        <v>153</v>
      </c>
      <c r="C20" t="s">
        <v>14</v>
      </c>
      <c r="D20">
        <v>5000</v>
      </c>
      <c r="E20" t="s">
        <v>27</v>
      </c>
      <c r="F20">
        <v>19.02</v>
      </c>
      <c r="G20" t="s">
        <v>105</v>
      </c>
      <c r="H20">
        <v>17.5</v>
      </c>
      <c r="I20">
        <v>17.2</v>
      </c>
      <c r="J20">
        <v>9.9</v>
      </c>
      <c r="K20">
        <v>15.7</v>
      </c>
      <c r="L20">
        <v>10.5</v>
      </c>
      <c r="M20">
        <v>10.87</v>
      </c>
      <c r="N20">
        <v>11.209</v>
      </c>
      <c r="O20">
        <f>IFERROR(AVERAGEIF(H20:N20,"&gt;0"),0)</f>
        <v>13.268428571428572</v>
      </c>
      <c r="P20">
        <v>23.7</v>
      </c>
      <c r="R20">
        <f t="shared" si="0"/>
        <v>7.6</v>
      </c>
      <c r="S20">
        <f t="shared" si="1"/>
        <v>0.57278825138082878</v>
      </c>
      <c r="T20">
        <f t="shared" si="2"/>
        <v>10.431571428571427</v>
      </c>
    </row>
    <row r="21" spans="1:20">
      <c r="A21">
        <v>134</v>
      </c>
      <c r="B21" t="s">
        <v>190</v>
      </c>
      <c r="C21" t="s">
        <v>18</v>
      </c>
      <c r="D21">
        <v>4400</v>
      </c>
      <c r="E21" t="s">
        <v>24</v>
      </c>
      <c r="F21">
        <v>12</v>
      </c>
      <c r="G21" t="s">
        <v>25</v>
      </c>
      <c r="H21">
        <v>11.5</v>
      </c>
      <c r="I21">
        <v>11.4</v>
      </c>
      <c r="J21">
        <v>12.51</v>
      </c>
      <c r="K21">
        <v>12.2</v>
      </c>
      <c r="L21">
        <v>11.3</v>
      </c>
      <c r="M21">
        <v>11.74</v>
      </c>
      <c r="N21">
        <v>11.893000000000001</v>
      </c>
      <c r="O21">
        <f>IFERROR(AVERAGEIF(H21:N21,"&gt;0"),0)</f>
        <v>11.791857142857141</v>
      </c>
      <c r="P21">
        <v>23.4</v>
      </c>
      <c r="R21">
        <f t="shared" si="0"/>
        <v>1.2099999999999991</v>
      </c>
      <c r="S21">
        <f t="shared" si="1"/>
        <v>0.10261318343166585</v>
      </c>
      <c r="T21">
        <f t="shared" si="2"/>
        <v>11.608142857142857</v>
      </c>
    </row>
    <row r="22" spans="1:20">
      <c r="A22">
        <v>58</v>
      </c>
      <c r="B22" t="s">
        <v>113</v>
      </c>
      <c r="C22" t="s">
        <v>23</v>
      </c>
      <c r="D22">
        <v>5200</v>
      </c>
      <c r="E22" t="s">
        <v>52</v>
      </c>
      <c r="F22">
        <v>15.53</v>
      </c>
      <c r="G22" t="s">
        <v>59</v>
      </c>
      <c r="H22">
        <v>14</v>
      </c>
      <c r="I22">
        <v>17</v>
      </c>
      <c r="J22">
        <v>14.53</v>
      </c>
      <c r="K22">
        <v>18</v>
      </c>
      <c r="L22">
        <v>16.802</v>
      </c>
      <c r="M22">
        <v>24.367999999999999</v>
      </c>
      <c r="N22">
        <v>16.196999999999999</v>
      </c>
      <c r="O22">
        <f>IFERROR(AVERAGEIF(H22:N22,"&gt;0"),0)</f>
        <v>17.270999999999997</v>
      </c>
      <c r="P22">
        <v>23.32</v>
      </c>
      <c r="R22">
        <f t="shared" si="0"/>
        <v>10.367999999999999</v>
      </c>
      <c r="S22">
        <f t="shared" si="1"/>
        <v>0.60031266284523188</v>
      </c>
      <c r="T22">
        <f t="shared" si="2"/>
        <v>6.049000000000003</v>
      </c>
    </row>
    <row r="23" spans="1:20">
      <c r="A23">
        <v>39</v>
      </c>
      <c r="B23" t="s">
        <v>89</v>
      </c>
      <c r="C23" t="s">
        <v>23</v>
      </c>
      <c r="D23">
        <v>5900</v>
      </c>
      <c r="E23" t="s">
        <v>76</v>
      </c>
      <c r="F23">
        <v>17.376000000000001</v>
      </c>
      <c r="G23" t="s">
        <v>77</v>
      </c>
      <c r="H23">
        <v>13.3</v>
      </c>
      <c r="I23">
        <v>18.059999999999999</v>
      </c>
      <c r="J23">
        <v>16.22</v>
      </c>
      <c r="K23">
        <v>19.059999999999999</v>
      </c>
      <c r="L23">
        <v>17.364000000000001</v>
      </c>
      <c r="M23">
        <v>17.166</v>
      </c>
      <c r="N23">
        <v>17.207799999999999</v>
      </c>
      <c r="O23">
        <f>IFERROR(AVERAGEIF(H23:N23,"&gt;0"),0)</f>
        <v>16.911114285714287</v>
      </c>
      <c r="P23">
        <v>22.72</v>
      </c>
      <c r="R23">
        <f t="shared" si="0"/>
        <v>5.759999999999998</v>
      </c>
      <c r="S23">
        <f t="shared" si="1"/>
        <v>0.34060440386626534</v>
      </c>
      <c r="T23">
        <f t="shared" si="2"/>
        <v>5.8088857142857115</v>
      </c>
    </row>
    <row r="24" spans="1:20">
      <c r="A24">
        <v>26</v>
      </c>
      <c r="B24" t="s">
        <v>71</v>
      </c>
      <c r="C24" t="s">
        <v>23</v>
      </c>
      <c r="D24">
        <v>6600</v>
      </c>
      <c r="E24" t="s">
        <v>19</v>
      </c>
      <c r="F24">
        <v>22.347999999999999</v>
      </c>
      <c r="G24" t="s">
        <v>61</v>
      </c>
      <c r="H24">
        <v>19.2</v>
      </c>
      <c r="I24">
        <v>22.58</v>
      </c>
      <c r="J24">
        <v>22.5</v>
      </c>
      <c r="K24">
        <v>23.58</v>
      </c>
      <c r="L24">
        <v>17.670000000000002</v>
      </c>
      <c r="M24">
        <v>22.32</v>
      </c>
      <c r="N24">
        <v>20.4816</v>
      </c>
      <c r="O24">
        <f>IFERROR(AVERAGEIF(H24:N24,"&gt;0"),0)</f>
        <v>21.19022857142857</v>
      </c>
      <c r="P24">
        <v>21.74</v>
      </c>
      <c r="R24">
        <f t="shared" si="0"/>
        <v>5.9099999999999966</v>
      </c>
      <c r="S24">
        <f t="shared" si="1"/>
        <v>0.27890213548562803</v>
      </c>
      <c r="T24">
        <f t="shared" si="2"/>
        <v>0.5497714285714288</v>
      </c>
    </row>
    <row r="25" spans="1:20">
      <c r="A25">
        <v>94</v>
      </c>
      <c r="B25" t="s">
        <v>150</v>
      </c>
      <c r="C25" t="s">
        <v>23</v>
      </c>
      <c r="D25">
        <v>5000</v>
      </c>
      <c r="E25" t="s">
        <v>44</v>
      </c>
      <c r="F25">
        <v>-0.1</v>
      </c>
      <c r="G25" t="s">
        <v>102</v>
      </c>
      <c r="H25">
        <v>13.8</v>
      </c>
      <c r="J25">
        <v>12.58</v>
      </c>
      <c r="L25">
        <v>13.836</v>
      </c>
      <c r="M25">
        <v>12.914</v>
      </c>
      <c r="N25">
        <v>15.872</v>
      </c>
      <c r="O25">
        <f>IFERROR(AVERAGEIF(H25:N25,"&gt;0"),0)</f>
        <v>13.800400000000002</v>
      </c>
      <c r="P25">
        <v>21.72</v>
      </c>
      <c r="R25">
        <f t="shared" si="0"/>
        <v>3.2919999999999998</v>
      </c>
      <c r="S25">
        <f t="shared" si="1"/>
        <v>0.23854381032433838</v>
      </c>
      <c r="T25">
        <f t="shared" si="2"/>
        <v>7.9195999999999973</v>
      </c>
    </row>
    <row r="26" spans="1:20">
      <c r="A26">
        <v>45</v>
      </c>
      <c r="B26" t="s">
        <v>98</v>
      </c>
      <c r="C26" t="s">
        <v>23</v>
      </c>
      <c r="D26">
        <v>5700</v>
      </c>
      <c r="E26" t="s">
        <v>44</v>
      </c>
      <c r="F26">
        <v>25.643999999999998</v>
      </c>
      <c r="G26" t="s">
        <v>45</v>
      </c>
      <c r="H26">
        <v>18.8</v>
      </c>
      <c r="I26">
        <v>17.2</v>
      </c>
      <c r="J26">
        <v>16.739999999999998</v>
      </c>
      <c r="K26">
        <v>18.2</v>
      </c>
      <c r="L26">
        <v>17.27</v>
      </c>
      <c r="M26">
        <v>14.5</v>
      </c>
      <c r="N26">
        <v>19.183399999999999</v>
      </c>
      <c r="O26">
        <f>IFERROR(AVERAGEIF(H26:N26,"&gt;0"),0)</f>
        <v>17.413342857142855</v>
      </c>
      <c r="P26">
        <v>21.52</v>
      </c>
      <c r="R26">
        <f t="shared" si="0"/>
        <v>4.6833999999999989</v>
      </c>
      <c r="S26">
        <f t="shared" si="1"/>
        <v>0.26895467679136031</v>
      </c>
      <c r="T26">
        <f t="shared" si="2"/>
        <v>4.106657142857145</v>
      </c>
    </row>
    <row r="27" spans="1:20">
      <c r="A27">
        <v>153</v>
      </c>
      <c r="B27" t="s">
        <v>209</v>
      </c>
      <c r="C27" t="s">
        <v>42</v>
      </c>
      <c r="D27">
        <v>4000</v>
      </c>
      <c r="E27" t="s">
        <v>36</v>
      </c>
      <c r="F27">
        <v>4</v>
      </c>
      <c r="G27" t="s">
        <v>91</v>
      </c>
      <c r="H27">
        <v>8</v>
      </c>
      <c r="I27">
        <v>15.8</v>
      </c>
      <c r="J27">
        <v>12.34</v>
      </c>
      <c r="K27">
        <v>15.9</v>
      </c>
      <c r="L27">
        <v>10.32</v>
      </c>
      <c r="M27">
        <v>7.51</v>
      </c>
      <c r="N27">
        <v>7.4589999999999996</v>
      </c>
      <c r="O27">
        <f>IFERROR(AVERAGEIF(H27:N27,"&gt;0"),0)</f>
        <v>11.047000000000001</v>
      </c>
      <c r="P27">
        <v>20.8</v>
      </c>
      <c r="R27">
        <f t="shared" si="0"/>
        <v>8.4410000000000007</v>
      </c>
      <c r="S27">
        <f t="shared" si="1"/>
        <v>0.7640988503666154</v>
      </c>
      <c r="T27">
        <f t="shared" si="2"/>
        <v>9.7530000000000001</v>
      </c>
    </row>
    <row r="28" spans="1:20">
      <c r="A28">
        <v>40</v>
      </c>
      <c r="B28" t="s">
        <v>90</v>
      </c>
      <c r="C28" t="s">
        <v>14</v>
      </c>
      <c r="D28">
        <v>5900</v>
      </c>
      <c r="E28" t="s">
        <v>36</v>
      </c>
      <c r="F28">
        <v>17.84</v>
      </c>
      <c r="G28" t="s">
        <v>91</v>
      </c>
      <c r="H28">
        <v>20</v>
      </c>
      <c r="I28">
        <v>18</v>
      </c>
      <c r="J28">
        <v>13.32</v>
      </c>
      <c r="K28">
        <v>17</v>
      </c>
      <c r="L28">
        <v>16.48</v>
      </c>
      <c r="M28">
        <v>12.46</v>
      </c>
      <c r="N28">
        <v>12.19</v>
      </c>
      <c r="O28">
        <f>IFERROR(AVERAGEIF(H28:N28,"&gt;0"),0)</f>
        <v>15.635714285714284</v>
      </c>
      <c r="P28">
        <v>20.6</v>
      </c>
      <c r="R28">
        <f t="shared" si="0"/>
        <v>7.8100000000000005</v>
      </c>
      <c r="S28">
        <f t="shared" si="1"/>
        <v>0.49949748743718603</v>
      </c>
      <c r="T28">
        <f t="shared" si="2"/>
        <v>4.9642857142857171</v>
      </c>
    </row>
    <row r="29" spans="1:20">
      <c r="A29">
        <v>186</v>
      </c>
      <c r="B29" t="s">
        <v>243</v>
      </c>
      <c r="C29" t="s">
        <v>14</v>
      </c>
      <c r="D29">
        <v>3400</v>
      </c>
      <c r="E29" t="s">
        <v>24</v>
      </c>
      <c r="F29">
        <v>6.5250000000000004</v>
      </c>
      <c r="G29" t="s">
        <v>25</v>
      </c>
      <c r="H29">
        <v>7</v>
      </c>
      <c r="I29">
        <v>7.6</v>
      </c>
      <c r="J29">
        <v>10.34</v>
      </c>
      <c r="K29">
        <v>7.8</v>
      </c>
      <c r="L29">
        <v>7.87</v>
      </c>
      <c r="M29">
        <v>10.97</v>
      </c>
      <c r="N29">
        <v>3.8079999999999998</v>
      </c>
      <c r="O29">
        <f>IFERROR(AVERAGEIF(H29:N29,"&gt;0"),0)</f>
        <v>7.912571428571427</v>
      </c>
      <c r="P29">
        <v>20.5</v>
      </c>
      <c r="R29">
        <f t="shared" si="0"/>
        <v>7.1620000000000008</v>
      </c>
      <c r="S29">
        <f t="shared" si="1"/>
        <v>0.90514190799451177</v>
      </c>
      <c r="T29">
        <f t="shared" si="2"/>
        <v>12.587428571428573</v>
      </c>
    </row>
    <row r="30" spans="1:20">
      <c r="A30">
        <v>18</v>
      </c>
      <c r="B30" t="s">
        <v>58</v>
      </c>
      <c r="C30" t="s">
        <v>18</v>
      </c>
      <c r="D30">
        <v>7100</v>
      </c>
      <c r="E30" t="s">
        <v>52</v>
      </c>
      <c r="F30">
        <v>18.579999999999998</v>
      </c>
      <c r="G30" t="s">
        <v>59</v>
      </c>
      <c r="H30">
        <v>20.5</v>
      </c>
      <c r="I30">
        <v>23.3</v>
      </c>
      <c r="J30">
        <v>17.62</v>
      </c>
      <c r="K30">
        <v>23.7</v>
      </c>
      <c r="L30">
        <v>21.76</v>
      </c>
      <c r="M30">
        <v>21.37</v>
      </c>
      <c r="N30">
        <v>18.536000000000001</v>
      </c>
      <c r="O30">
        <f>IFERROR(AVERAGEIF(H30:N30,"&gt;0"),0)</f>
        <v>20.969428571428573</v>
      </c>
      <c r="P30">
        <v>19.899999999999999</v>
      </c>
      <c r="R30">
        <f t="shared" si="0"/>
        <v>6.0799999999999983</v>
      </c>
      <c r="S30">
        <f t="shared" si="1"/>
        <v>0.28994590764786821</v>
      </c>
      <c r="T30">
        <f t="shared" si="2"/>
        <v>1.0694285714285741</v>
      </c>
    </row>
    <row r="31" spans="1:20">
      <c r="A31">
        <v>6</v>
      </c>
      <c r="B31" t="s">
        <v>32</v>
      </c>
      <c r="C31" t="s">
        <v>23</v>
      </c>
      <c r="D31">
        <v>7700</v>
      </c>
      <c r="E31" t="s">
        <v>33</v>
      </c>
      <c r="F31">
        <v>23.608000000000001</v>
      </c>
      <c r="G31" t="s">
        <v>34</v>
      </c>
      <c r="H31">
        <v>21.9</v>
      </c>
      <c r="I31">
        <v>28.94</v>
      </c>
      <c r="J31">
        <v>23.3</v>
      </c>
      <c r="K31">
        <v>28.94</v>
      </c>
      <c r="L31">
        <v>21.814</v>
      </c>
      <c r="M31">
        <v>19.34</v>
      </c>
      <c r="N31">
        <v>21.991</v>
      </c>
      <c r="O31">
        <f>IFERROR(AVERAGEIF(H31:N31,"&gt;0"),0)</f>
        <v>23.746428571428574</v>
      </c>
      <c r="P31">
        <v>19.600000000000001</v>
      </c>
      <c r="R31">
        <f t="shared" si="0"/>
        <v>9.6000000000000014</v>
      </c>
      <c r="S31">
        <f t="shared" si="1"/>
        <v>0.40427131899533769</v>
      </c>
      <c r="T31">
        <f t="shared" si="2"/>
        <v>4.1464285714285722</v>
      </c>
    </row>
    <row r="32" spans="1:20">
      <c r="A32">
        <v>0</v>
      </c>
      <c r="B32" t="s">
        <v>13</v>
      </c>
      <c r="C32" t="s">
        <v>14</v>
      </c>
      <c r="D32">
        <v>8900</v>
      </c>
      <c r="E32" t="s">
        <v>15</v>
      </c>
      <c r="F32">
        <v>19.62</v>
      </c>
      <c r="G32" t="s">
        <v>16</v>
      </c>
      <c r="H32">
        <v>20</v>
      </c>
      <c r="I32">
        <v>25.6</v>
      </c>
      <c r="J32">
        <v>15.84</v>
      </c>
      <c r="K32">
        <v>22</v>
      </c>
      <c r="L32">
        <v>18.62</v>
      </c>
      <c r="M32">
        <v>18.36</v>
      </c>
      <c r="N32">
        <v>16.907</v>
      </c>
      <c r="O32">
        <f>IFERROR(AVERAGEIF(H32:N32,"&gt;0"),0)</f>
        <v>19.618142857142857</v>
      </c>
      <c r="P32">
        <v>19.100000000000001</v>
      </c>
      <c r="R32">
        <f t="shared" si="0"/>
        <v>9.7600000000000016</v>
      </c>
      <c r="S32">
        <f t="shared" si="1"/>
        <v>0.49749867105521867</v>
      </c>
      <c r="T32">
        <f t="shared" si="2"/>
        <v>0.51814285714285546</v>
      </c>
    </row>
    <row r="33" spans="1:20">
      <c r="A33">
        <v>28</v>
      </c>
      <c r="B33" t="s">
        <v>73</v>
      </c>
      <c r="C33" t="s">
        <v>23</v>
      </c>
      <c r="D33">
        <v>6500</v>
      </c>
      <c r="E33" t="s">
        <v>65</v>
      </c>
      <c r="F33">
        <v>17.295999999999999</v>
      </c>
      <c r="G33" t="s">
        <v>66</v>
      </c>
      <c r="H33">
        <v>15.6</v>
      </c>
      <c r="I33">
        <v>19.399999999999999</v>
      </c>
      <c r="J33">
        <v>19.100000000000001</v>
      </c>
      <c r="K33">
        <v>20.399999999999999</v>
      </c>
      <c r="L33">
        <v>19.667999999999999</v>
      </c>
      <c r="M33">
        <v>17.186</v>
      </c>
      <c r="N33">
        <v>18.866800000000001</v>
      </c>
      <c r="O33">
        <f>IFERROR(AVERAGEIF(H33:N33,"&gt;0"),0)</f>
        <v>18.602971428571433</v>
      </c>
      <c r="P33">
        <v>18.940000000000001</v>
      </c>
      <c r="R33">
        <f t="shared" si="0"/>
        <v>4.7999999999999989</v>
      </c>
      <c r="S33">
        <f t="shared" si="1"/>
        <v>0.25802329581756511</v>
      </c>
      <c r="T33">
        <f t="shared" si="2"/>
        <v>0.33702857142856857</v>
      </c>
    </row>
    <row r="34" spans="1:20">
      <c r="A34">
        <v>133</v>
      </c>
      <c r="B34" t="s">
        <v>189</v>
      </c>
      <c r="C34" t="s">
        <v>42</v>
      </c>
      <c r="D34">
        <v>4400</v>
      </c>
      <c r="E34" t="s">
        <v>27</v>
      </c>
      <c r="F34">
        <v>17.079999999999998</v>
      </c>
      <c r="G34" t="s">
        <v>105</v>
      </c>
      <c r="H34">
        <v>10.5</v>
      </c>
      <c r="I34">
        <v>19</v>
      </c>
      <c r="J34">
        <v>10.039999999999999</v>
      </c>
      <c r="K34">
        <v>19.5</v>
      </c>
      <c r="L34">
        <v>9.09</v>
      </c>
      <c r="M34">
        <v>9.2200000000000006</v>
      </c>
      <c r="N34">
        <v>8.9369999999999994</v>
      </c>
      <c r="O34">
        <f>IFERROR(AVERAGEIF(H34:N34,"&gt;0"),0)</f>
        <v>12.326714285714285</v>
      </c>
      <c r="P34">
        <v>18.899999999999999</v>
      </c>
      <c r="R34">
        <f t="shared" si="0"/>
        <v>10.563000000000001</v>
      </c>
      <c r="S34">
        <f t="shared" si="1"/>
        <v>0.85691935053947876</v>
      </c>
      <c r="T34">
        <f t="shared" si="2"/>
        <v>6.5732857142857135</v>
      </c>
    </row>
    <row r="35" spans="1:20">
      <c r="A35">
        <v>145</v>
      </c>
      <c r="B35" t="s">
        <v>201</v>
      </c>
      <c r="C35" t="s">
        <v>14</v>
      </c>
      <c r="D35">
        <v>4200</v>
      </c>
      <c r="E35" t="s">
        <v>76</v>
      </c>
      <c r="F35">
        <v>8.94</v>
      </c>
      <c r="G35" t="s">
        <v>141</v>
      </c>
      <c r="H35">
        <v>8</v>
      </c>
      <c r="I35">
        <v>6.2</v>
      </c>
      <c r="J35">
        <v>9.2200000000000006</v>
      </c>
      <c r="K35">
        <v>5.0999999999999996</v>
      </c>
      <c r="L35">
        <v>8.8800000000000008</v>
      </c>
      <c r="M35">
        <v>10.26</v>
      </c>
      <c r="N35">
        <v>9.1679999999999993</v>
      </c>
      <c r="O35">
        <f>IFERROR(AVERAGEIF(H35:N35,"&gt;0"),0)</f>
        <v>8.1182857142857152</v>
      </c>
      <c r="P35">
        <v>18.600000000000001</v>
      </c>
      <c r="R35">
        <f t="shared" si="0"/>
        <v>5.16</v>
      </c>
      <c r="S35">
        <f t="shared" si="1"/>
        <v>0.63560216794537894</v>
      </c>
      <c r="T35">
        <f t="shared" si="2"/>
        <v>10.481714285714286</v>
      </c>
    </row>
    <row r="36" spans="1:20">
      <c r="A36">
        <v>121</v>
      </c>
      <c r="B36" t="s">
        <v>177</v>
      </c>
      <c r="C36" t="s">
        <v>42</v>
      </c>
      <c r="D36">
        <v>4600</v>
      </c>
      <c r="E36" t="s">
        <v>33</v>
      </c>
      <c r="F36">
        <v>30.2</v>
      </c>
      <c r="G36" t="s">
        <v>49</v>
      </c>
      <c r="H36">
        <v>18</v>
      </c>
      <c r="I36">
        <v>11.8</v>
      </c>
      <c r="J36">
        <v>11.95</v>
      </c>
      <c r="K36">
        <v>11.9</v>
      </c>
      <c r="L36">
        <v>12.78</v>
      </c>
      <c r="M36">
        <v>11.79</v>
      </c>
      <c r="N36">
        <v>11.445</v>
      </c>
      <c r="O36">
        <f>IFERROR(AVERAGEIF(H36:N36,"&gt;0"),0)</f>
        <v>12.809285714285712</v>
      </c>
      <c r="P36">
        <v>18.5</v>
      </c>
      <c r="R36">
        <f t="shared" si="0"/>
        <v>6.5549999999999997</v>
      </c>
      <c r="S36">
        <f t="shared" si="1"/>
        <v>0.51173813639658738</v>
      </c>
      <c r="T36">
        <f t="shared" si="2"/>
        <v>5.6907142857142876</v>
      </c>
    </row>
    <row r="37" spans="1:20">
      <c r="A37">
        <v>138</v>
      </c>
      <c r="B37" t="s">
        <v>194</v>
      </c>
      <c r="C37" t="s">
        <v>14</v>
      </c>
      <c r="D37">
        <v>4300</v>
      </c>
      <c r="E37" t="s">
        <v>76</v>
      </c>
      <c r="F37">
        <v>12.22</v>
      </c>
      <c r="G37" t="s">
        <v>141</v>
      </c>
      <c r="H37">
        <v>21</v>
      </c>
      <c r="I37">
        <v>17.600000000000001</v>
      </c>
      <c r="J37">
        <v>12.28</v>
      </c>
      <c r="K37">
        <v>16.8</v>
      </c>
      <c r="L37">
        <v>12.91</v>
      </c>
      <c r="M37">
        <v>14.61</v>
      </c>
      <c r="N37">
        <v>11.672000000000001</v>
      </c>
      <c r="O37">
        <f>IFERROR(AVERAGEIF(H37:N37,"&gt;0"),0)</f>
        <v>15.267428571428571</v>
      </c>
      <c r="P37">
        <v>18.2</v>
      </c>
      <c r="R37">
        <f t="shared" si="0"/>
        <v>9.3279999999999994</v>
      </c>
      <c r="S37">
        <f t="shared" si="1"/>
        <v>0.61097387529006664</v>
      </c>
      <c r="T37">
        <f t="shared" si="2"/>
        <v>2.9325714285714284</v>
      </c>
    </row>
    <row r="38" spans="1:20">
      <c r="A38">
        <v>167</v>
      </c>
      <c r="B38" t="s">
        <v>224</v>
      </c>
      <c r="C38" t="s">
        <v>42</v>
      </c>
      <c r="D38">
        <v>3600</v>
      </c>
      <c r="E38" t="s">
        <v>84</v>
      </c>
      <c r="F38">
        <v>11.567</v>
      </c>
      <c r="G38" t="s">
        <v>95</v>
      </c>
      <c r="H38">
        <v>16</v>
      </c>
      <c r="I38">
        <v>18.600000000000001</v>
      </c>
      <c r="J38">
        <v>7.8</v>
      </c>
      <c r="K38">
        <v>17.3</v>
      </c>
      <c r="L38">
        <v>9.77</v>
      </c>
      <c r="M38">
        <v>9.67</v>
      </c>
      <c r="N38">
        <v>7.4850000000000003</v>
      </c>
      <c r="O38">
        <f>IFERROR(AVERAGEIF(H38:N38,"&gt;0"),0)</f>
        <v>12.375</v>
      </c>
      <c r="P38">
        <v>17.7</v>
      </c>
      <c r="R38">
        <f t="shared" si="0"/>
        <v>11.115000000000002</v>
      </c>
      <c r="S38">
        <f t="shared" si="1"/>
        <v>0.8981818181818183</v>
      </c>
      <c r="T38">
        <f t="shared" si="2"/>
        <v>5.3249999999999993</v>
      </c>
    </row>
    <row r="39" spans="1:20">
      <c r="A39">
        <v>123</v>
      </c>
      <c r="B39" t="s">
        <v>179</v>
      </c>
      <c r="C39" t="s">
        <v>18</v>
      </c>
      <c r="D39">
        <v>4600</v>
      </c>
      <c r="E39" t="s">
        <v>27</v>
      </c>
      <c r="F39">
        <v>8.1</v>
      </c>
      <c r="G39" t="s">
        <v>28</v>
      </c>
      <c r="H39">
        <v>7.5</v>
      </c>
      <c r="I39">
        <v>16</v>
      </c>
      <c r="J39">
        <v>8.4700000000000006</v>
      </c>
      <c r="K39">
        <v>15.6</v>
      </c>
      <c r="L39">
        <v>10.92</v>
      </c>
      <c r="M39">
        <v>9.17</v>
      </c>
      <c r="N39">
        <v>9.07</v>
      </c>
      <c r="O39">
        <f>IFERROR(AVERAGEIF(H39:N39,"&gt;0"),0)</f>
        <v>10.96142857142857</v>
      </c>
      <c r="P39">
        <v>17.5</v>
      </c>
      <c r="R39">
        <f t="shared" si="0"/>
        <v>8.5</v>
      </c>
      <c r="S39">
        <f t="shared" si="1"/>
        <v>0.77544637038967823</v>
      </c>
      <c r="T39">
        <f t="shared" si="2"/>
        <v>6.53857142857143</v>
      </c>
    </row>
    <row r="40" spans="1:20">
      <c r="A40">
        <v>52</v>
      </c>
      <c r="B40" t="s">
        <v>107</v>
      </c>
      <c r="C40" t="s">
        <v>18</v>
      </c>
      <c r="D40">
        <v>5400</v>
      </c>
      <c r="E40" t="s">
        <v>44</v>
      </c>
      <c r="F40">
        <v>11.967000000000001</v>
      </c>
      <c r="G40" t="s">
        <v>102</v>
      </c>
      <c r="H40">
        <v>6.5</v>
      </c>
      <c r="I40">
        <v>16.100000000000001</v>
      </c>
      <c r="J40">
        <v>11.36</v>
      </c>
      <c r="K40">
        <v>15.7</v>
      </c>
      <c r="L40">
        <v>13.78</v>
      </c>
      <c r="N40">
        <v>13.9834</v>
      </c>
      <c r="O40">
        <f>IFERROR(AVERAGEIF(H40:N40,"&gt;0"),0)</f>
        <v>12.9039</v>
      </c>
      <c r="P40">
        <v>17.399999999999999</v>
      </c>
      <c r="R40">
        <f t="shared" si="0"/>
        <v>9.6000000000000014</v>
      </c>
      <c r="S40">
        <f t="shared" si="1"/>
        <v>0.74396112803106051</v>
      </c>
      <c r="T40">
        <f t="shared" si="2"/>
        <v>4.4960999999999984</v>
      </c>
    </row>
    <row r="41" spans="1:20">
      <c r="A41">
        <v>19</v>
      </c>
      <c r="B41" t="s">
        <v>60</v>
      </c>
      <c r="C41" t="s">
        <v>14</v>
      </c>
      <c r="D41">
        <v>7000</v>
      </c>
      <c r="E41" t="s">
        <v>19</v>
      </c>
      <c r="F41">
        <v>25</v>
      </c>
      <c r="G41" t="s">
        <v>61</v>
      </c>
      <c r="H41">
        <v>23</v>
      </c>
      <c r="I41">
        <v>19.399999999999999</v>
      </c>
      <c r="J41">
        <v>18.12</v>
      </c>
      <c r="K41">
        <v>18.7</v>
      </c>
      <c r="L41">
        <v>17.34</v>
      </c>
      <c r="M41">
        <v>17.52</v>
      </c>
      <c r="N41">
        <v>15.954000000000001</v>
      </c>
      <c r="O41">
        <f>IFERROR(AVERAGEIF(H41:N41,"&gt;0"),0)</f>
        <v>18.576285714285714</v>
      </c>
      <c r="P41">
        <v>17.3</v>
      </c>
      <c r="R41">
        <f t="shared" si="0"/>
        <v>7.0459999999999994</v>
      </c>
      <c r="S41">
        <f t="shared" si="1"/>
        <v>0.37930079825276464</v>
      </c>
      <c r="T41">
        <f t="shared" si="2"/>
        <v>1.2762857142857129</v>
      </c>
    </row>
    <row r="42" spans="1:20">
      <c r="A42">
        <v>9</v>
      </c>
      <c r="B42" t="s">
        <v>40</v>
      </c>
      <c r="C42" t="s">
        <v>14</v>
      </c>
      <c r="D42">
        <v>7600</v>
      </c>
      <c r="E42" t="s">
        <v>24</v>
      </c>
      <c r="F42">
        <v>24.25</v>
      </c>
      <c r="G42" t="s">
        <v>25</v>
      </c>
      <c r="H42">
        <v>23</v>
      </c>
      <c r="I42">
        <v>19.8</v>
      </c>
      <c r="J42">
        <v>18.88</v>
      </c>
      <c r="K42">
        <v>19</v>
      </c>
      <c r="L42">
        <v>19.82</v>
      </c>
      <c r="M42">
        <v>15.42</v>
      </c>
      <c r="N42">
        <v>19.058</v>
      </c>
      <c r="O42">
        <f>IFERROR(AVERAGEIF(H42:N42,"&gt;0"),0)</f>
        <v>19.28257142857143</v>
      </c>
      <c r="P42">
        <v>17.2</v>
      </c>
      <c r="R42">
        <f t="shared" si="0"/>
        <v>7.58</v>
      </c>
      <c r="S42">
        <f t="shared" si="1"/>
        <v>0.39310109795670406</v>
      </c>
      <c r="T42">
        <f t="shared" si="2"/>
        <v>2.0825714285714305</v>
      </c>
    </row>
    <row r="43" spans="1:20">
      <c r="A43">
        <v>30</v>
      </c>
      <c r="B43" t="s">
        <v>75</v>
      </c>
      <c r="C43" t="s">
        <v>18</v>
      </c>
      <c r="D43">
        <v>6400</v>
      </c>
      <c r="E43" t="s">
        <v>76</v>
      </c>
      <c r="F43">
        <v>15.3</v>
      </c>
      <c r="G43" t="s">
        <v>77</v>
      </c>
      <c r="H43">
        <v>19</v>
      </c>
      <c r="I43">
        <v>17.600000000000001</v>
      </c>
      <c r="J43">
        <v>12.6</v>
      </c>
      <c r="K43">
        <v>18.600000000000001</v>
      </c>
      <c r="L43">
        <v>13.94</v>
      </c>
      <c r="M43">
        <v>18.41</v>
      </c>
      <c r="N43">
        <v>15.121</v>
      </c>
      <c r="O43">
        <f>IFERROR(AVERAGEIF(H43:N43,"&gt;0"),0)</f>
        <v>16.467285714285715</v>
      </c>
      <c r="P43">
        <v>17.100000000000001</v>
      </c>
      <c r="R43">
        <f t="shared" si="0"/>
        <v>6.4</v>
      </c>
      <c r="S43">
        <f t="shared" si="1"/>
        <v>0.38864935673326334</v>
      </c>
      <c r="T43">
        <f t="shared" si="2"/>
        <v>0.63271428571428601</v>
      </c>
    </row>
    <row r="44" spans="1:20">
      <c r="A44">
        <v>247</v>
      </c>
      <c r="B44" t="s">
        <v>304</v>
      </c>
      <c r="C44" t="s">
        <v>14</v>
      </c>
      <c r="D44">
        <v>3000</v>
      </c>
      <c r="E44" t="s">
        <v>36</v>
      </c>
      <c r="F44">
        <v>5.9</v>
      </c>
      <c r="G44" t="s">
        <v>91</v>
      </c>
      <c r="H44">
        <v>2.5</v>
      </c>
      <c r="L44">
        <v>6.5</v>
      </c>
      <c r="M44">
        <v>8.11</v>
      </c>
      <c r="N44">
        <v>1.123</v>
      </c>
      <c r="O44">
        <f>IFERROR(AVERAGEIF(H44:N44,"&gt;0"),0)</f>
        <v>4.5582500000000001</v>
      </c>
      <c r="P44">
        <v>16.7</v>
      </c>
      <c r="R44">
        <f t="shared" si="0"/>
        <v>6.9869999999999992</v>
      </c>
      <c r="S44">
        <f t="shared" si="1"/>
        <v>1.5328250973509567</v>
      </c>
      <c r="T44">
        <f t="shared" si="2"/>
        <v>12.141749999999998</v>
      </c>
    </row>
    <row r="45" spans="1:20">
      <c r="A45">
        <v>213</v>
      </c>
      <c r="B45" t="s">
        <v>270</v>
      </c>
      <c r="C45" t="s">
        <v>14</v>
      </c>
      <c r="D45">
        <v>3100</v>
      </c>
      <c r="E45" t="s">
        <v>15</v>
      </c>
      <c r="F45">
        <v>5.38</v>
      </c>
      <c r="G45" t="s">
        <v>82</v>
      </c>
      <c r="H45">
        <v>5</v>
      </c>
      <c r="I45">
        <v>3.2</v>
      </c>
      <c r="J45">
        <v>5</v>
      </c>
      <c r="K45">
        <v>2.6</v>
      </c>
      <c r="L45">
        <v>6.51</v>
      </c>
      <c r="M45">
        <v>12.19</v>
      </c>
      <c r="N45">
        <v>6.0250000000000004</v>
      </c>
      <c r="O45">
        <f>IFERROR(AVERAGEIF(H45:N45,"&gt;0"),0)</f>
        <v>5.7892857142857137</v>
      </c>
      <c r="P45">
        <v>16.600000000000001</v>
      </c>
      <c r="R45">
        <f t="shared" si="0"/>
        <v>9.59</v>
      </c>
      <c r="S45">
        <f t="shared" si="1"/>
        <v>1.656508328192474</v>
      </c>
      <c r="T45">
        <f t="shared" si="2"/>
        <v>10.810714285714287</v>
      </c>
    </row>
    <row r="46" spans="1:20">
      <c r="A46">
        <v>54</v>
      </c>
      <c r="B46" t="s">
        <v>109</v>
      </c>
      <c r="C46" t="s">
        <v>23</v>
      </c>
      <c r="D46">
        <v>5300</v>
      </c>
      <c r="E46" t="s">
        <v>30</v>
      </c>
      <c r="F46">
        <v>16.908000000000001</v>
      </c>
      <c r="G46" t="s">
        <v>31</v>
      </c>
      <c r="H46">
        <v>18.600000000000001</v>
      </c>
      <c r="I46">
        <v>17.04</v>
      </c>
      <c r="J46">
        <v>15.06</v>
      </c>
      <c r="K46">
        <v>18.04</v>
      </c>
      <c r="L46">
        <v>16.012</v>
      </c>
      <c r="M46">
        <v>16.878</v>
      </c>
      <c r="N46">
        <v>15.6258</v>
      </c>
      <c r="O46">
        <f>IFERROR(AVERAGEIF(H46:N46,"&gt;0"),0)</f>
        <v>16.750828571428574</v>
      </c>
      <c r="P46">
        <v>16.28</v>
      </c>
      <c r="R46">
        <f t="shared" si="0"/>
        <v>3.5400000000000009</v>
      </c>
      <c r="S46">
        <f t="shared" si="1"/>
        <v>0.21133282959137203</v>
      </c>
      <c r="T46">
        <f t="shared" si="2"/>
        <v>0.47082857142857293</v>
      </c>
    </row>
    <row r="47" spans="1:20">
      <c r="A47">
        <v>59</v>
      </c>
      <c r="B47" t="s">
        <v>114</v>
      </c>
      <c r="C47" t="s">
        <v>14</v>
      </c>
      <c r="D47">
        <v>5200</v>
      </c>
      <c r="E47" t="s">
        <v>52</v>
      </c>
      <c r="F47">
        <v>10.56</v>
      </c>
      <c r="G47" t="s">
        <v>53</v>
      </c>
      <c r="H47">
        <v>10</v>
      </c>
      <c r="I47">
        <v>12.4</v>
      </c>
      <c r="J47">
        <v>12.95</v>
      </c>
      <c r="K47">
        <v>11.3</v>
      </c>
      <c r="L47">
        <v>12.76</v>
      </c>
      <c r="M47">
        <v>15.32</v>
      </c>
      <c r="N47">
        <v>12.95</v>
      </c>
      <c r="O47">
        <f>IFERROR(AVERAGEIF(H47:N47,"&gt;0"),0)</f>
        <v>12.525714285714285</v>
      </c>
      <c r="P47">
        <v>16</v>
      </c>
      <c r="R47">
        <f t="shared" si="0"/>
        <v>5.32</v>
      </c>
      <c r="S47">
        <f t="shared" si="1"/>
        <v>0.42472627737226282</v>
      </c>
      <c r="T47">
        <f t="shared" si="2"/>
        <v>3.4742857142857151</v>
      </c>
    </row>
    <row r="48" spans="1:20">
      <c r="A48">
        <v>266</v>
      </c>
      <c r="B48" t="s">
        <v>323</v>
      </c>
      <c r="C48" t="s">
        <v>14</v>
      </c>
      <c r="D48">
        <v>3000</v>
      </c>
      <c r="E48" t="s">
        <v>19</v>
      </c>
      <c r="F48">
        <v>3.68</v>
      </c>
      <c r="G48" t="s">
        <v>61</v>
      </c>
      <c r="H48">
        <v>6.5</v>
      </c>
      <c r="I48">
        <v>8</v>
      </c>
      <c r="J48">
        <v>9.19</v>
      </c>
      <c r="K48">
        <v>8</v>
      </c>
      <c r="L48">
        <v>9.2100000000000009</v>
      </c>
      <c r="M48">
        <v>8.43</v>
      </c>
      <c r="N48">
        <v>4.556</v>
      </c>
      <c r="O48">
        <f>IFERROR(AVERAGEIF(H48:N48,"&gt;0"),0)</f>
        <v>7.6979999999999995</v>
      </c>
      <c r="P48">
        <v>16</v>
      </c>
      <c r="R48">
        <f t="shared" si="0"/>
        <v>4.6540000000000008</v>
      </c>
      <c r="S48">
        <f t="shared" si="1"/>
        <v>0.60457261626396486</v>
      </c>
      <c r="T48">
        <f t="shared" si="2"/>
        <v>8.3019999999999996</v>
      </c>
    </row>
    <row r="49" spans="1:20">
      <c r="A49">
        <v>141</v>
      </c>
      <c r="B49" t="s">
        <v>197</v>
      </c>
      <c r="C49" t="s">
        <v>42</v>
      </c>
      <c r="D49">
        <v>4300</v>
      </c>
      <c r="E49" t="s">
        <v>44</v>
      </c>
      <c r="F49">
        <v>12.64</v>
      </c>
      <c r="G49" t="s">
        <v>102</v>
      </c>
      <c r="H49">
        <v>16</v>
      </c>
      <c r="I49">
        <v>14</v>
      </c>
      <c r="J49">
        <v>8.42</v>
      </c>
      <c r="K49">
        <v>15</v>
      </c>
      <c r="L49">
        <v>9.6300000000000008</v>
      </c>
      <c r="M49">
        <v>9.61</v>
      </c>
      <c r="N49">
        <v>9.7929999999999993</v>
      </c>
      <c r="O49">
        <f>IFERROR(AVERAGEIF(H49:N49,"&gt;0"),0)</f>
        <v>11.779</v>
      </c>
      <c r="P49">
        <v>15.2</v>
      </c>
      <c r="R49">
        <f t="shared" si="0"/>
        <v>7.58</v>
      </c>
      <c r="S49">
        <f t="shared" si="1"/>
        <v>0.64351812547754483</v>
      </c>
      <c r="T49">
        <f t="shared" si="2"/>
        <v>3.4209999999999994</v>
      </c>
    </row>
    <row r="50" spans="1:20">
      <c r="A50">
        <v>53</v>
      </c>
      <c r="B50" t="s">
        <v>108</v>
      </c>
      <c r="C50" t="s">
        <v>14</v>
      </c>
      <c r="D50">
        <v>5400</v>
      </c>
      <c r="E50" t="s">
        <v>44</v>
      </c>
      <c r="F50">
        <v>7.633</v>
      </c>
      <c r="G50" t="s">
        <v>102</v>
      </c>
      <c r="H50">
        <v>10</v>
      </c>
      <c r="I50">
        <v>10</v>
      </c>
      <c r="J50">
        <v>7.95</v>
      </c>
      <c r="K50">
        <v>9.1</v>
      </c>
      <c r="L50">
        <v>10.06</v>
      </c>
      <c r="M50">
        <v>11.29</v>
      </c>
      <c r="N50">
        <v>12.037000000000001</v>
      </c>
      <c r="O50">
        <f>IFERROR(AVERAGEIF(H50:N50,"&gt;0"),0)</f>
        <v>10.062428571428571</v>
      </c>
      <c r="P50">
        <v>14.8</v>
      </c>
      <c r="R50">
        <f t="shared" si="0"/>
        <v>4.0870000000000006</v>
      </c>
      <c r="S50">
        <f t="shared" si="1"/>
        <v>0.40616437383761383</v>
      </c>
      <c r="T50">
        <f t="shared" si="2"/>
        <v>4.7375714285714299</v>
      </c>
    </row>
    <row r="51" spans="1:20">
      <c r="A51">
        <v>50</v>
      </c>
      <c r="B51" t="s">
        <v>104</v>
      </c>
      <c r="C51" t="s">
        <v>23</v>
      </c>
      <c r="D51">
        <v>5400</v>
      </c>
      <c r="E51" t="s">
        <v>27</v>
      </c>
      <c r="F51">
        <v>22.905000000000001</v>
      </c>
      <c r="G51" t="s">
        <v>105</v>
      </c>
      <c r="H51">
        <v>14</v>
      </c>
      <c r="I51">
        <v>17.52</v>
      </c>
      <c r="J51">
        <v>14.76</v>
      </c>
      <c r="K51">
        <v>18.52</v>
      </c>
      <c r="L51">
        <v>14.27</v>
      </c>
      <c r="M51">
        <v>14.292</v>
      </c>
      <c r="N51">
        <v>14.396800000000001</v>
      </c>
      <c r="O51">
        <f>IFERROR(AVERAGEIF(H51:N51,"&gt;0"),0)</f>
        <v>15.394114285714284</v>
      </c>
      <c r="P51">
        <v>14.72</v>
      </c>
      <c r="R51">
        <f t="shared" si="0"/>
        <v>4.5199999999999996</v>
      </c>
      <c r="S51">
        <f t="shared" si="1"/>
        <v>0.29361871141846418</v>
      </c>
      <c r="T51">
        <f t="shared" si="2"/>
        <v>0.67411428571428367</v>
      </c>
    </row>
    <row r="52" spans="1:20">
      <c r="A52">
        <v>323</v>
      </c>
      <c r="B52" t="s">
        <v>380</v>
      </c>
      <c r="C52" t="s">
        <v>14</v>
      </c>
      <c r="D52">
        <v>3000</v>
      </c>
      <c r="E52" t="s">
        <v>30</v>
      </c>
      <c r="F52">
        <v>1.833</v>
      </c>
      <c r="G52" t="s">
        <v>31</v>
      </c>
      <c r="H52">
        <v>2</v>
      </c>
      <c r="I52">
        <v>1.8</v>
      </c>
      <c r="J52">
        <v>5.05</v>
      </c>
      <c r="K52">
        <v>1.9</v>
      </c>
      <c r="L52">
        <v>4.1500000000000004</v>
      </c>
      <c r="M52">
        <v>3.57</v>
      </c>
      <c r="N52">
        <v>5.806</v>
      </c>
      <c r="O52">
        <f>IFERROR(AVERAGEIF(H52:N52,"&gt;0"),0)</f>
        <v>3.468</v>
      </c>
      <c r="P52">
        <v>14.7</v>
      </c>
      <c r="R52">
        <f t="shared" si="0"/>
        <v>4.0060000000000002</v>
      </c>
      <c r="S52">
        <f t="shared" si="1"/>
        <v>1.1551326412918108</v>
      </c>
      <c r="T52">
        <f t="shared" si="2"/>
        <v>11.231999999999999</v>
      </c>
    </row>
    <row r="53" spans="1:20">
      <c r="A53">
        <v>91</v>
      </c>
      <c r="B53" t="s">
        <v>147</v>
      </c>
      <c r="C53" t="s">
        <v>23</v>
      </c>
      <c r="D53">
        <v>5000</v>
      </c>
      <c r="E53" t="s">
        <v>19</v>
      </c>
      <c r="F53">
        <v>0</v>
      </c>
      <c r="G53" t="s">
        <v>20</v>
      </c>
      <c r="O53">
        <f>IFERROR(AVERAGEIF(H53:N53,"&gt;0"),0)</f>
        <v>0</v>
      </c>
      <c r="P53">
        <v>14.62</v>
      </c>
      <c r="R53">
        <f t="shared" si="0"/>
        <v>0</v>
      </c>
      <c r="S53">
        <f t="shared" si="1"/>
        <v>0</v>
      </c>
      <c r="T53">
        <f t="shared" si="2"/>
        <v>14.62</v>
      </c>
    </row>
    <row r="54" spans="1:20">
      <c r="A54">
        <v>185</v>
      </c>
      <c r="B54" t="s">
        <v>242</v>
      </c>
      <c r="C54" t="s">
        <v>14</v>
      </c>
      <c r="D54">
        <v>3400</v>
      </c>
      <c r="E54" t="s">
        <v>33</v>
      </c>
      <c r="F54">
        <v>7.7</v>
      </c>
      <c r="G54" t="s">
        <v>49</v>
      </c>
      <c r="H54">
        <v>8</v>
      </c>
      <c r="I54">
        <v>8.6</v>
      </c>
      <c r="J54">
        <v>6.17</v>
      </c>
      <c r="K54">
        <v>7.3</v>
      </c>
      <c r="L54">
        <v>8.5399999999999991</v>
      </c>
      <c r="M54">
        <v>11.86</v>
      </c>
      <c r="N54">
        <v>7.1829999999999998</v>
      </c>
      <c r="O54">
        <f>IFERROR(AVERAGEIF(H54:N54,"&gt;0"),0)</f>
        <v>8.2361428571428572</v>
      </c>
      <c r="P54">
        <v>14.5</v>
      </c>
      <c r="R54">
        <f t="shared" si="0"/>
        <v>5.6899999999999995</v>
      </c>
      <c r="S54">
        <f t="shared" si="1"/>
        <v>0.69085737082198662</v>
      </c>
      <c r="T54">
        <f t="shared" si="2"/>
        <v>6.2638571428571428</v>
      </c>
    </row>
    <row r="55" spans="1:20">
      <c r="A55">
        <v>125</v>
      </c>
      <c r="B55" t="s">
        <v>181</v>
      </c>
      <c r="C55" t="s">
        <v>18</v>
      </c>
      <c r="D55">
        <v>4600</v>
      </c>
      <c r="E55" t="s">
        <v>44</v>
      </c>
      <c r="F55">
        <v>14.66</v>
      </c>
      <c r="G55" t="s">
        <v>45</v>
      </c>
      <c r="H55">
        <v>12</v>
      </c>
      <c r="I55">
        <v>16.600000000000001</v>
      </c>
      <c r="J55">
        <v>13.99</v>
      </c>
      <c r="K55">
        <v>16.8</v>
      </c>
      <c r="L55">
        <v>14.14</v>
      </c>
      <c r="M55">
        <v>17.7</v>
      </c>
      <c r="N55">
        <v>12.864000000000001</v>
      </c>
      <c r="O55">
        <f>IFERROR(AVERAGEIF(H55:N55,"&gt;0"),0)</f>
        <v>14.870571428571429</v>
      </c>
      <c r="P55">
        <v>14.3</v>
      </c>
      <c r="R55">
        <f t="shared" si="0"/>
        <v>5.6999999999999993</v>
      </c>
      <c r="S55">
        <f t="shared" si="1"/>
        <v>0.3833073952389186</v>
      </c>
      <c r="T55">
        <f t="shared" si="2"/>
        <v>0.57057142857142829</v>
      </c>
    </row>
    <row r="56" spans="1:20">
      <c r="A56">
        <v>10</v>
      </c>
      <c r="B56" t="s">
        <v>41</v>
      </c>
      <c r="C56" t="s">
        <v>42</v>
      </c>
      <c r="D56">
        <v>7600</v>
      </c>
      <c r="E56" t="s">
        <v>24</v>
      </c>
      <c r="F56">
        <v>21.875</v>
      </c>
      <c r="G56" t="s">
        <v>25</v>
      </c>
      <c r="H56">
        <v>21.5</v>
      </c>
      <c r="I56">
        <v>23.4</v>
      </c>
      <c r="J56">
        <v>17.52</v>
      </c>
      <c r="K56">
        <v>20.7</v>
      </c>
      <c r="L56">
        <v>17.41</v>
      </c>
      <c r="M56">
        <v>14.16</v>
      </c>
      <c r="N56">
        <v>16.68</v>
      </c>
      <c r="O56">
        <f>IFERROR(AVERAGEIF(H56:N56,"&gt;0"),0)</f>
        <v>18.767142857142858</v>
      </c>
      <c r="P56">
        <v>14</v>
      </c>
      <c r="R56">
        <f t="shared" si="0"/>
        <v>9.2399999999999984</v>
      </c>
      <c r="S56">
        <f t="shared" si="1"/>
        <v>0.49234985156428396</v>
      </c>
      <c r="T56">
        <f t="shared" si="2"/>
        <v>4.7671428571428578</v>
      </c>
    </row>
    <row r="57" spans="1:20">
      <c r="A57">
        <v>47</v>
      </c>
      <c r="B57" t="s">
        <v>100</v>
      </c>
      <c r="C57" t="s">
        <v>18</v>
      </c>
      <c r="D57">
        <v>5700</v>
      </c>
      <c r="E57" t="s">
        <v>44</v>
      </c>
      <c r="F57">
        <v>10.199999999999999</v>
      </c>
      <c r="G57" t="s">
        <v>45</v>
      </c>
      <c r="H57">
        <v>11.5</v>
      </c>
      <c r="I57">
        <v>11.7</v>
      </c>
      <c r="J57">
        <v>10.23</v>
      </c>
      <c r="K57">
        <v>11.1</v>
      </c>
      <c r="L57">
        <v>8.44</v>
      </c>
      <c r="M57">
        <v>6.52</v>
      </c>
      <c r="N57">
        <v>12.445600000000001</v>
      </c>
      <c r="O57">
        <f>IFERROR(AVERAGEIF(H57:N57,"&gt;0"),0)</f>
        <v>10.276514285714285</v>
      </c>
      <c r="P57">
        <v>13.9</v>
      </c>
      <c r="R57">
        <f t="shared" si="0"/>
        <v>5.9256000000000011</v>
      </c>
      <c r="S57">
        <f t="shared" si="1"/>
        <v>0.57661575075484195</v>
      </c>
      <c r="T57">
        <f t="shared" si="2"/>
        <v>3.6234857142857155</v>
      </c>
    </row>
    <row r="58" spans="1:20">
      <c r="A58">
        <v>66</v>
      </c>
      <c r="B58" t="s">
        <v>121</v>
      </c>
      <c r="C58" t="s">
        <v>14</v>
      </c>
      <c r="D58">
        <v>5100</v>
      </c>
      <c r="E58" t="s">
        <v>56</v>
      </c>
      <c r="F58">
        <v>13.14</v>
      </c>
      <c r="G58" t="s">
        <v>97</v>
      </c>
      <c r="H58">
        <v>11</v>
      </c>
      <c r="I58">
        <v>17.399999999999999</v>
      </c>
      <c r="J58">
        <v>11.72</v>
      </c>
      <c r="K58">
        <v>16.7</v>
      </c>
      <c r="L58">
        <v>12.33</v>
      </c>
      <c r="M58">
        <v>12.48</v>
      </c>
      <c r="N58">
        <v>10.420999999999999</v>
      </c>
      <c r="O58">
        <f>IFERROR(AVERAGEIF(H58:N58,"&gt;0"),0)</f>
        <v>13.150142857142855</v>
      </c>
      <c r="P58">
        <v>13.8</v>
      </c>
      <c r="R58">
        <f t="shared" si="0"/>
        <v>6.9789999999999992</v>
      </c>
      <c r="S58">
        <f t="shared" si="1"/>
        <v>0.53071666793408001</v>
      </c>
      <c r="T58">
        <f t="shared" si="2"/>
        <v>0.64985714285714558</v>
      </c>
    </row>
    <row r="59" spans="1:20">
      <c r="A59">
        <v>92</v>
      </c>
      <c r="B59" t="s">
        <v>148</v>
      </c>
      <c r="C59" t="s">
        <v>42</v>
      </c>
      <c r="D59">
        <v>5000</v>
      </c>
      <c r="E59" t="s">
        <v>30</v>
      </c>
      <c r="F59">
        <v>14.56</v>
      </c>
      <c r="G59" t="s">
        <v>31</v>
      </c>
      <c r="H59">
        <v>18</v>
      </c>
      <c r="I59">
        <v>16.399999999999999</v>
      </c>
      <c r="J59">
        <v>12.17</v>
      </c>
      <c r="K59">
        <v>15.2</v>
      </c>
      <c r="L59">
        <v>12.14</v>
      </c>
      <c r="M59">
        <v>12.06</v>
      </c>
      <c r="N59">
        <v>12.72</v>
      </c>
      <c r="O59">
        <f>IFERROR(AVERAGEIF(H59:N59,"&gt;0"),0)</f>
        <v>14.098571428571429</v>
      </c>
      <c r="P59">
        <v>13.8</v>
      </c>
      <c r="R59">
        <f t="shared" si="0"/>
        <v>5.9399999999999995</v>
      </c>
      <c r="S59">
        <f t="shared" si="1"/>
        <v>0.42131928260208729</v>
      </c>
      <c r="T59">
        <f t="shared" si="2"/>
        <v>0.29857142857142804</v>
      </c>
    </row>
    <row r="60" spans="1:20">
      <c r="A60">
        <v>253</v>
      </c>
      <c r="B60" t="s">
        <v>310</v>
      </c>
      <c r="C60" t="s">
        <v>18</v>
      </c>
      <c r="D60">
        <v>3000</v>
      </c>
      <c r="E60" t="s">
        <v>84</v>
      </c>
      <c r="F60">
        <v>6.3</v>
      </c>
      <c r="G60" t="s">
        <v>95</v>
      </c>
      <c r="H60">
        <v>3.5</v>
      </c>
      <c r="I60">
        <v>8.6</v>
      </c>
      <c r="J60">
        <v>6.6</v>
      </c>
      <c r="K60">
        <v>10</v>
      </c>
      <c r="L60">
        <v>6.64</v>
      </c>
      <c r="M60">
        <v>12.25</v>
      </c>
      <c r="N60">
        <v>6.3520000000000003</v>
      </c>
      <c r="O60">
        <f>IFERROR(AVERAGEIF(H60:N60,"&gt;0"),0)</f>
        <v>7.7059999999999986</v>
      </c>
      <c r="P60">
        <v>13.2</v>
      </c>
      <c r="R60">
        <f t="shared" si="0"/>
        <v>8.75</v>
      </c>
      <c r="S60">
        <f t="shared" si="1"/>
        <v>1.135478847651181</v>
      </c>
      <c r="T60">
        <f t="shared" si="2"/>
        <v>5.4940000000000007</v>
      </c>
    </row>
    <row r="61" spans="1:20">
      <c r="A61">
        <v>116</v>
      </c>
      <c r="B61" t="s">
        <v>172</v>
      </c>
      <c r="C61" t="s">
        <v>42</v>
      </c>
      <c r="D61">
        <v>4900</v>
      </c>
      <c r="E61" t="s">
        <v>44</v>
      </c>
      <c r="F61">
        <v>17.64</v>
      </c>
      <c r="G61" t="s">
        <v>45</v>
      </c>
      <c r="H61">
        <v>18</v>
      </c>
      <c r="I61">
        <v>20.6</v>
      </c>
      <c r="J61">
        <v>14.45</v>
      </c>
      <c r="K61">
        <v>19.3</v>
      </c>
      <c r="L61">
        <v>12.91</v>
      </c>
      <c r="M61">
        <v>9.69</v>
      </c>
      <c r="N61">
        <v>10.202</v>
      </c>
      <c r="O61">
        <f>IFERROR(AVERAGEIF(H61:N61,"&gt;0"),0)</f>
        <v>15.021714285714284</v>
      </c>
      <c r="P61">
        <v>13</v>
      </c>
      <c r="R61">
        <f t="shared" si="0"/>
        <v>10.910000000000002</v>
      </c>
      <c r="S61">
        <f t="shared" si="1"/>
        <v>0.72628195374315296</v>
      </c>
      <c r="T61">
        <f t="shared" si="2"/>
        <v>2.0217142857142836</v>
      </c>
    </row>
    <row r="62" spans="1:20">
      <c r="A62">
        <v>25</v>
      </c>
      <c r="B62" t="s">
        <v>70</v>
      </c>
      <c r="C62" t="s">
        <v>23</v>
      </c>
      <c r="D62">
        <v>6600</v>
      </c>
      <c r="E62" t="s">
        <v>27</v>
      </c>
      <c r="F62">
        <v>13.792</v>
      </c>
      <c r="G62" t="s">
        <v>28</v>
      </c>
      <c r="H62">
        <v>18</v>
      </c>
      <c r="I62">
        <v>15.9</v>
      </c>
      <c r="J62">
        <v>16.64</v>
      </c>
      <c r="K62">
        <v>17.899999999999999</v>
      </c>
      <c r="L62">
        <v>17.564</v>
      </c>
      <c r="M62">
        <v>15.496</v>
      </c>
      <c r="N62">
        <v>18.152999999999999</v>
      </c>
      <c r="O62">
        <f>IFERROR(AVERAGEIF(H62:N62,"&gt;0"),0)</f>
        <v>17.093285714285713</v>
      </c>
      <c r="P62">
        <v>12.6</v>
      </c>
      <c r="R62">
        <f t="shared" si="0"/>
        <v>2.6569999999999983</v>
      </c>
      <c r="S62">
        <f t="shared" si="1"/>
        <v>0.15544115066066033</v>
      </c>
      <c r="T62">
        <f t="shared" si="2"/>
        <v>4.4932857142857134</v>
      </c>
    </row>
    <row r="63" spans="1:20">
      <c r="A63">
        <v>202</v>
      </c>
      <c r="B63" t="s">
        <v>259</v>
      </c>
      <c r="C63" t="s">
        <v>42</v>
      </c>
      <c r="D63">
        <v>3200</v>
      </c>
      <c r="E63" t="s">
        <v>33</v>
      </c>
      <c r="F63">
        <v>13.35</v>
      </c>
      <c r="G63" t="s">
        <v>49</v>
      </c>
      <c r="H63">
        <v>8.5</v>
      </c>
      <c r="I63">
        <v>14</v>
      </c>
      <c r="J63">
        <v>6.79</v>
      </c>
      <c r="K63">
        <v>13</v>
      </c>
      <c r="L63">
        <v>7.22</v>
      </c>
      <c r="M63">
        <v>5.15</v>
      </c>
      <c r="N63">
        <v>4.0869999999999997</v>
      </c>
      <c r="O63">
        <f>IFERROR(AVERAGEIF(H63:N63,"&gt;0"),0)</f>
        <v>8.3924285714285709</v>
      </c>
      <c r="P63">
        <v>12.5</v>
      </c>
      <c r="R63">
        <f t="shared" si="0"/>
        <v>9.9130000000000003</v>
      </c>
      <c r="S63">
        <f t="shared" si="1"/>
        <v>1.1811837200197457</v>
      </c>
      <c r="T63">
        <f t="shared" si="2"/>
        <v>4.1075714285714291</v>
      </c>
    </row>
    <row r="64" spans="1:20">
      <c r="A64">
        <v>22</v>
      </c>
      <c r="B64" t="s">
        <v>64</v>
      </c>
      <c r="C64" t="s">
        <v>18</v>
      </c>
      <c r="D64">
        <v>6900</v>
      </c>
      <c r="E64" t="s">
        <v>65</v>
      </c>
      <c r="F64">
        <v>9.9670000000000005</v>
      </c>
      <c r="G64" t="s">
        <v>66</v>
      </c>
      <c r="H64">
        <v>17</v>
      </c>
      <c r="I64">
        <v>15.2</v>
      </c>
      <c r="J64">
        <v>16.170000000000002</v>
      </c>
      <c r="K64">
        <v>15.9</v>
      </c>
      <c r="L64">
        <v>15.67</v>
      </c>
      <c r="M64">
        <v>14.7</v>
      </c>
      <c r="N64">
        <v>7.97</v>
      </c>
      <c r="O64">
        <f>IFERROR(AVERAGEIF(H64:N64,"&gt;0"),0)</f>
        <v>14.658571428571431</v>
      </c>
      <c r="P64">
        <v>12.4</v>
      </c>
      <c r="R64">
        <f t="shared" si="0"/>
        <v>9.0300000000000011</v>
      </c>
      <c r="S64">
        <f t="shared" si="1"/>
        <v>0.61602183023097157</v>
      </c>
      <c r="T64">
        <f t="shared" si="2"/>
        <v>2.2585714285714307</v>
      </c>
    </row>
    <row r="65" spans="1:20">
      <c r="A65">
        <v>38</v>
      </c>
      <c r="B65" t="s">
        <v>88</v>
      </c>
      <c r="C65" t="s">
        <v>23</v>
      </c>
      <c r="D65">
        <v>6000</v>
      </c>
      <c r="E65" t="s">
        <v>15</v>
      </c>
      <c r="F65">
        <v>16.928000000000001</v>
      </c>
      <c r="G65" t="s">
        <v>82</v>
      </c>
      <c r="H65">
        <v>18.2</v>
      </c>
      <c r="I65">
        <v>17.34</v>
      </c>
      <c r="J65">
        <v>18.079999999999998</v>
      </c>
      <c r="K65">
        <v>18.34</v>
      </c>
      <c r="L65">
        <v>17.21</v>
      </c>
      <c r="M65">
        <v>18.155999999999999</v>
      </c>
      <c r="N65">
        <v>19.821000000000002</v>
      </c>
      <c r="O65">
        <f>IFERROR(AVERAGEIF(H65:N65,"&gt;0"),0)</f>
        <v>18.163857142857143</v>
      </c>
      <c r="P65">
        <v>12.4</v>
      </c>
      <c r="R65">
        <f t="shared" si="0"/>
        <v>2.6110000000000007</v>
      </c>
      <c r="S65">
        <f t="shared" si="1"/>
        <v>0.14374700150219827</v>
      </c>
      <c r="T65">
        <f t="shared" si="2"/>
        <v>5.7638571428571428</v>
      </c>
    </row>
    <row r="66" spans="1:20">
      <c r="A66">
        <v>300</v>
      </c>
      <c r="B66" t="s">
        <v>357</v>
      </c>
      <c r="C66" t="s">
        <v>14</v>
      </c>
      <c r="D66">
        <v>3000</v>
      </c>
      <c r="E66" t="s">
        <v>65</v>
      </c>
      <c r="F66">
        <v>0.66</v>
      </c>
      <c r="G66" t="s">
        <v>66</v>
      </c>
      <c r="I66">
        <v>3.3</v>
      </c>
      <c r="K66">
        <v>2.7</v>
      </c>
      <c r="M66">
        <v>0.32</v>
      </c>
      <c r="N66">
        <v>3.847</v>
      </c>
      <c r="O66">
        <f>IFERROR(AVERAGEIF(H66:N66,"&gt;0"),0)</f>
        <v>2.54175</v>
      </c>
      <c r="P66">
        <v>12.3</v>
      </c>
      <c r="R66">
        <f t="shared" si="0"/>
        <v>3.5270000000000001</v>
      </c>
      <c r="S66">
        <f t="shared" si="1"/>
        <v>1.3876266351922888</v>
      </c>
      <c r="T66">
        <f t="shared" si="2"/>
        <v>9.7582500000000003</v>
      </c>
    </row>
    <row r="67" spans="1:20">
      <c r="A67">
        <v>120</v>
      </c>
      <c r="B67" t="s">
        <v>176</v>
      </c>
      <c r="C67" t="s">
        <v>18</v>
      </c>
      <c r="D67">
        <v>4700</v>
      </c>
      <c r="E67" t="s">
        <v>33</v>
      </c>
      <c r="F67">
        <v>15.06</v>
      </c>
      <c r="G67" t="s">
        <v>49</v>
      </c>
      <c r="H67">
        <v>17.5</v>
      </c>
      <c r="I67">
        <v>13.5</v>
      </c>
      <c r="J67">
        <v>10.17</v>
      </c>
      <c r="K67">
        <v>13</v>
      </c>
      <c r="L67">
        <v>12.88</v>
      </c>
      <c r="M67">
        <v>9.6300000000000008</v>
      </c>
      <c r="N67">
        <v>14.465999999999999</v>
      </c>
      <c r="O67">
        <f>IFERROR(AVERAGEIF(H67:N67,"&gt;0"),0)</f>
        <v>13.020857142857141</v>
      </c>
      <c r="P67">
        <v>12.1</v>
      </c>
      <c r="R67">
        <f t="shared" ref="R67:R130" si="3">MAX(H67:N67)-MIN(H67:N67)</f>
        <v>7.8699999999999992</v>
      </c>
      <c r="S67">
        <f t="shared" ref="S67:S130" si="4">IFERROR(R67/O67,0)</f>
        <v>0.60441489478419241</v>
      </c>
      <c r="T67">
        <f t="shared" ref="T67:T130" si="5">ABS(O67-P67)</f>
        <v>0.92085714285714104</v>
      </c>
    </row>
    <row r="68" spans="1:20">
      <c r="A68">
        <v>117</v>
      </c>
      <c r="B68" t="s">
        <v>173</v>
      </c>
      <c r="C68" t="s">
        <v>42</v>
      </c>
      <c r="D68">
        <v>4800</v>
      </c>
      <c r="E68" t="s">
        <v>52</v>
      </c>
      <c r="F68">
        <v>12.66</v>
      </c>
      <c r="G68" t="s">
        <v>59</v>
      </c>
      <c r="H68">
        <v>16</v>
      </c>
      <c r="I68">
        <v>19.399999999999999</v>
      </c>
      <c r="J68">
        <v>12.25</v>
      </c>
      <c r="K68">
        <v>18.7</v>
      </c>
      <c r="L68">
        <v>12.51</v>
      </c>
      <c r="M68">
        <v>14.14</v>
      </c>
      <c r="N68">
        <v>13.494</v>
      </c>
      <c r="O68">
        <f>IFERROR(AVERAGEIF(H68:N68,"&gt;0"),0)</f>
        <v>15.213428571428571</v>
      </c>
      <c r="P68">
        <v>11.9</v>
      </c>
      <c r="R68">
        <f t="shared" si="3"/>
        <v>7.1499999999999986</v>
      </c>
      <c r="S68">
        <f t="shared" si="4"/>
        <v>0.46997952936315657</v>
      </c>
      <c r="T68">
        <f t="shared" si="5"/>
        <v>3.3134285714285703</v>
      </c>
    </row>
    <row r="69" spans="1:20">
      <c r="A69">
        <v>245</v>
      </c>
      <c r="B69" t="s">
        <v>302</v>
      </c>
      <c r="C69" t="s">
        <v>18</v>
      </c>
      <c r="D69">
        <v>3000</v>
      </c>
      <c r="E69" t="s">
        <v>76</v>
      </c>
      <c r="F69">
        <v>1.2</v>
      </c>
      <c r="G69" t="s">
        <v>141</v>
      </c>
      <c r="J69">
        <v>3.27</v>
      </c>
      <c r="M69">
        <v>0.34</v>
      </c>
      <c r="O69">
        <f>IFERROR(AVERAGEIF(H69:N69,"&gt;0"),0)</f>
        <v>1.8049999999999999</v>
      </c>
      <c r="P69">
        <v>11.9</v>
      </c>
      <c r="R69">
        <f t="shared" si="3"/>
        <v>2.93</v>
      </c>
      <c r="S69">
        <f t="shared" si="4"/>
        <v>1.6232686980609419</v>
      </c>
      <c r="T69">
        <f t="shared" si="5"/>
        <v>10.095000000000001</v>
      </c>
    </row>
    <row r="70" spans="1:20">
      <c r="A70">
        <v>336</v>
      </c>
      <c r="B70" t="s">
        <v>393</v>
      </c>
      <c r="C70" t="s">
        <v>14</v>
      </c>
      <c r="D70">
        <v>3000</v>
      </c>
      <c r="E70" t="s">
        <v>76</v>
      </c>
      <c r="F70">
        <v>3.62</v>
      </c>
      <c r="G70" t="s">
        <v>141</v>
      </c>
      <c r="H70">
        <v>4</v>
      </c>
      <c r="J70">
        <v>3.46</v>
      </c>
      <c r="L70">
        <v>3.91</v>
      </c>
      <c r="M70">
        <v>4.09</v>
      </c>
      <c r="O70">
        <f>IFERROR(AVERAGEIF(H70:N70,"&gt;0"),0)</f>
        <v>3.8650000000000002</v>
      </c>
      <c r="P70">
        <v>11.8</v>
      </c>
      <c r="R70">
        <f t="shared" si="3"/>
        <v>0.62999999999999989</v>
      </c>
      <c r="S70">
        <f t="shared" si="4"/>
        <v>0.16300129366106075</v>
      </c>
      <c r="T70">
        <f t="shared" si="5"/>
        <v>7.9350000000000005</v>
      </c>
    </row>
    <row r="71" spans="1:20">
      <c r="A71">
        <v>140</v>
      </c>
      <c r="B71" t="s">
        <v>196</v>
      </c>
      <c r="C71" t="s">
        <v>14</v>
      </c>
      <c r="D71">
        <v>4300</v>
      </c>
      <c r="E71" t="s">
        <v>76</v>
      </c>
      <c r="F71">
        <v>8.86</v>
      </c>
      <c r="G71" t="s">
        <v>77</v>
      </c>
      <c r="H71">
        <v>13</v>
      </c>
      <c r="I71">
        <v>0.6</v>
      </c>
      <c r="J71">
        <v>11.12</v>
      </c>
      <c r="K71">
        <v>3.3</v>
      </c>
      <c r="L71">
        <v>13.05</v>
      </c>
      <c r="M71">
        <v>11.78</v>
      </c>
      <c r="N71">
        <v>11.188000000000001</v>
      </c>
      <c r="O71">
        <f>IFERROR(AVERAGEIF(H71:N71,"&gt;0"),0)</f>
        <v>9.1482857142857146</v>
      </c>
      <c r="P71">
        <v>11.2</v>
      </c>
      <c r="R71">
        <f t="shared" si="3"/>
        <v>12.450000000000001</v>
      </c>
      <c r="S71">
        <f t="shared" si="4"/>
        <v>1.3609107092663733</v>
      </c>
      <c r="T71">
        <f t="shared" si="5"/>
        <v>2.0517142857142847</v>
      </c>
    </row>
    <row r="72" spans="1:20">
      <c r="A72">
        <v>41</v>
      </c>
      <c r="B72" t="s">
        <v>92</v>
      </c>
      <c r="C72" t="s">
        <v>14</v>
      </c>
      <c r="D72">
        <v>5800</v>
      </c>
      <c r="E72" t="s">
        <v>33</v>
      </c>
      <c r="F72">
        <v>18.28</v>
      </c>
      <c r="G72" t="s">
        <v>34</v>
      </c>
      <c r="H72">
        <v>18</v>
      </c>
      <c r="I72">
        <v>18.600000000000001</v>
      </c>
      <c r="J72">
        <v>14.79</v>
      </c>
      <c r="K72">
        <v>17.3</v>
      </c>
      <c r="L72">
        <v>12.63</v>
      </c>
      <c r="M72">
        <v>13.85</v>
      </c>
      <c r="N72">
        <v>14.554</v>
      </c>
      <c r="O72">
        <f>IFERROR(AVERAGEIF(H72:N72,"&gt;0"),0)</f>
        <v>15.674857142857141</v>
      </c>
      <c r="P72">
        <v>11</v>
      </c>
      <c r="R72">
        <f t="shared" si="3"/>
        <v>5.9700000000000006</v>
      </c>
      <c r="S72">
        <f t="shared" si="4"/>
        <v>0.38086471510335029</v>
      </c>
      <c r="T72">
        <f t="shared" si="5"/>
        <v>4.6748571428571406</v>
      </c>
    </row>
    <row r="73" spans="1:20">
      <c r="A73">
        <v>107</v>
      </c>
      <c r="B73" t="s">
        <v>163</v>
      </c>
      <c r="C73" t="s">
        <v>14</v>
      </c>
      <c r="D73">
        <v>5000</v>
      </c>
      <c r="E73" t="s">
        <v>36</v>
      </c>
      <c r="F73">
        <v>18.600000000000001</v>
      </c>
      <c r="G73" t="s">
        <v>91</v>
      </c>
      <c r="H73">
        <v>18.5</v>
      </c>
      <c r="I73">
        <v>18.8</v>
      </c>
      <c r="J73">
        <v>13.25</v>
      </c>
      <c r="K73">
        <v>17.399999999999999</v>
      </c>
      <c r="L73">
        <v>11.46</v>
      </c>
      <c r="M73">
        <v>12.75</v>
      </c>
      <c r="N73">
        <v>11.86</v>
      </c>
      <c r="O73">
        <f>IFERROR(AVERAGEIF(H73:N73,"&gt;0"),0)</f>
        <v>14.86</v>
      </c>
      <c r="P73">
        <v>11</v>
      </c>
      <c r="R73">
        <f t="shared" si="3"/>
        <v>7.34</v>
      </c>
      <c r="S73">
        <f t="shared" si="4"/>
        <v>0.4939434724091521</v>
      </c>
      <c r="T73">
        <f t="shared" si="5"/>
        <v>3.8599999999999994</v>
      </c>
    </row>
    <row r="74" spans="1:20">
      <c r="A74">
        <v>34</v>
      </c>
      <c r="B74" t="s">
        <v>81</v>
      </c>
      <c r="C74" t="s">
        <v>14</v>
      </c>
      <c r="D74">
        <v>6200</v>
      </c>
      <c r="E74" t="s">
        <v>15</v>
      </c>
      <c r="F74">
        <v>14.3</v>
      </c>
      <c r="G74" t="s">
        <v>82</v>
      </c>
      <c r="H74">
        <v>18</v>
      </c>
      <c r="I74">
        <v>12.6</v>
      </c>
      <c r="J74">
        <v>13.41</v>
      </c>
      <c r="K74">
        <v>11.3</v>
      </c>
      <c r="L74">
        <v>15.84</v>
      </c>
      <c r="M74">
        <v>13.95</v>
      </c>
      <c r="N74">
        <v>15.598000000000001</v>
      </c>
      <c r="O74">
        <f>IFERROR(AVERAGEIF(H74:N74,"&gt;0"),0)</f>
        <v>14.385428571428573</v>
      </c>
      <c r="P74">
        <v>10.9</v>
      </c>
      <c r="R74">
        <f t="shared" si="3"/>
        <v>6.6999999999999993</v>
      </c>
      <c r="S74">
        <f t="shared" si="4"/>
        <v>0.46574907148106209</v>
      </c>
      <c r="T74">
        <f t="shared" si="5"/>
        <v>3.4854285714285727</v>
      </c>
    </row>
    <row r="75" spans="1:20">
      <c r="A75">
        <v>192</v>
      </c>
      <c r="B75" t="s">
        <v>249</v>
      </c>
      <c r="C75" t="s">
        <v>14</v>
      </c>
      <c r="D75">
        <v>3300</v>
      </c>
      <c r="E75" t="s">
        <v>33</v>
      </c>
      <c r="F75">
        <v>2.95</v>
      </c>
      <c r="G75" t="s">
        <v>49</v>
      </c>
      <c r="I75">
        <v>1.6</v>
      </c>
      <c r="K75">
        <v>1.8</v>
      </c>
      <c r="L75">
        <v>5.91</v>
      </c>
      <c r="M75">
        <v>1.68</v>
      </c>
      <c r="N75">
        <v>3.6760000000000002</v>
      </c>
      <c r="O75">
        <f>IFERROR(AVERAGEIF(H75:N75,"&gt;0"),0)</f>
        <v>2.9332000000000003</v>
      </c>
      <c r="P75">
        <v>10.8</v>
      </c>
      <c r="R75">
        <f t="shared" si="3"/>
        <v>4.3100000000000005</v>
      </c>
      <c r="S75">
        <f t="shared" si="4"/>
        <v>1.4693849720441838</v>
      </c>
      <c r="T75">
        <f t="shared" si="5"/>
        <v>7.8668000000000005</v>
      </c>
    </row>
    <row r="76" spans="1:20">
      <c r="A76">
        <v>194</v>
      </c>
      <c r="B76" t="s">
        <v>251</v>
      </c>
      <c r="C76" t="s">
        <v>18</v>
      </c>
      <c r="D76">
        <v>3300</v>
      </c>
      <c r="E76" t="s">
        <v>52</v>
      </c>
      <c r="F76">
        <v>12.96</v>
      </c>
      <c r="G76" t="s">
        <v>53</v>
      </c>
      <c r="I76">
        <v>5.5</v>
      </c>
      <c r="J76">
        <v>6.08</v>
      </c>
      <c r="K76">
        <v>5.8</v>
      </c>
      <c r="L76">
        <v>9.65</v>
      </c>
      <c r="M76">
        <v>6.34</v>
      </c>
      <c r="N76">
        <v>5.0060000000000002</v>
      </c>
      <c r="O76">
        <f>IFERROR(AVERAGEIF(H76:N76,"&gt;0"),0)</f>
        <v>6.3960000000000008</v>
      </c>
      <c r="P76">
        <v>10.8</v>
      </c>
      <c r="R76">
        <f t="shared" si="3"/>
        <v>4.6440000000000001</v>
      </c>
      <c r="S76">
        <f t="shared" si="4"/>
        <v>0.72607879924953089</v>
      </c>
      <c r="T76">
        <f t="shared" si="5"/>
        <v>4.4039999999999999</v>
      </c>
    </row>
    <row r="77" spans="1:20">
      <c r="A77">
        <v>23</v>
      </c>
      <c r="B77" t="s">
        <v>67</v>
      </c>
      <c r="C77" t="s">
        <v>23</v>
      </c>
      <c r="D77">
        <v>6800</v>
      </c>
      <c r="E77" t="s">
        <v>15</v>
      </c>
      <c r="F77">
        <v>20.135999999999999</v>
      </c>
      <c r="G77" t="s">
        <v>16</v>
      </c>
      <c r="H77">
        <v>18.3</v>
      </c>
      <c r="I77">
        <v>17.5</v>
      </c>
      <c r="J77">
        <v>15.83</v>
      </c>
      <c r="K77">
        <v>18.5</v>
      </c>
      <c r="L77">
        <v>20.256</v>
      </c>
      <c r="M77">
        <v>22.95</v>
      </c>
      <c r="N77">
        <v>17.4116</v>
      </c>
      <c r="O77">
        <f>IFERROR(AVERAGEIF(H77:N77,"&gt;0"),0)</f>
        <v>18.678228571428573</v>
      </c>
      <c r="P77">
        <v>10.76</v>
      </c>
      <c r="R77">
        <f t="shared" si="3"/>
        <v>7.1199999999999992</v>
      </c>
      <c r="S77">
        <f t="shared" si="4"/>
        <v>0.38119246548311397</v>
      </c>
      <c r="T77">
        <f t="shared" si="5"/>
        <v>7.9182285714285729</v>
      </c>
    </row>
    <row r="78" spans="1:20">
      <c r="A78">
        <v>130</v>
      </c>
      <c r="B78" t="s">
        <v>186</v>
      </c>
      <c r="C78" t="s">
        <v>18</v>
      </c>
      <c r="D78">
        <v>4500</v>
      </c>
      <c r="E78" t="s">
        <v>27</v>
      </c>
      <c r="F78">
        <v>6.08</v>
      </c>
      <c r="G78" t="s">
        <v>28</v>
      </c>
      <c r="H78">
        <v>13.5</v>
      </c>
      <c r="I78">
        <v>5.0999999999999996</v>
      </c>
      <c r="J78">
        <v>10.06</v>
      </c>
      <c r="K78">
        <v>5.2</v>
      </c>
      <c r="L78">
        <v>11.34</v>
      </c>
      <c r="M78">
        <v>12.17</v>
      </c>
      <c r="N78">
        <v>9.3773999999999997</v>
      </c>
      <c r="O78">
        <f>IFERROR(AVERAGEIF(H78:N78,"&gt;0"),0)</f>
        <v>9.5353428571428562</v>
      </c>
      <c r="P78">
        <v>10.6</v>
      </c>
      <c r="R78">
        <f t="shared" si="3"/>
        <v>8.4</v>
      </c>
      <c r="S78">
        <f t="shared" si="4"/>
        <v>0.88093318990702274</v>
      </c>
      <c r="T78">
        <f t="shared" si="5"/>
        <v>1.0646571428571434</v>
      </c>
    </row>
    <row r="79" spans="1:20">
      <c r="A79">
        <v>417</v>
      </c>
      <c r="B79" t="s">
        <v>473</v>
      </c>
      <c r="C79" t="s">
        <v>42</v>
      </c>
      <c r="D79">
        <v>2500</v>
      </c>
      <c r="E79" t="s">
        <v>44</v>
      </c>
      <c r="F79">
        <v>1.25</v>
      </c>
      <c r="G79" t="s">
        <v>102</v>
      </c>
      <c r="M79">
        <v>0.03</v>
      </c>
      <c r="N79">
        <v>2.609</v>
      </c>
      <c r="O79">
        <f>IFERROR(AVERAGEIF(H79:N79,"&gt;0"),0)</f>
        <v>1.3194999999999999</v>
      </c>
      <c r="P79">
        <v>10.4</v>
      </c>
      <c r="R79">
        <f t="shared" si="3"/>
        <v>2.5790000000000002</v>
      </c>
      <c r="S79">
        <f t="shared" si="4"/>
        <v>1.9545282303902995</v>
      </c>
      <c r="T79">
        <f t="shared" si="5"/>
        <v>9.0805000000000007</v>
      </c>
    </row>
    <row r="80" spans="1:20">
      <c r="A80">
        <v>139</v>
      </c>
      <c r="B80" t="s">
        <v>195</v>
      </c>
      <c r="C80" t="s">
        <v>18</v>
      </c>
      <c r="D80">
        <v>4300</v>
      </c>
      <c r="E80" t="s">
        <v>15</v>
      </c>
      <c r="F80">
        <v>10.44</v>
      </c>
      <c r="G80" t="s">
        <v>16</v>
      </c>
      <c r="H80">
        <v>7.5</v>
      </c>
      <c r="I80">
        <v>11</v>
      </c>
      <c r="J80">
        <v>10.99</v>
      </c>
      <c r="K80">
        <v>11</v>
      </c>
      <c r="L80">
        <v>9.19</v>
      </c>
      <c r="M80">
        <v>9.67</v>
      </c>
      <c r="N80">
        <v>12.548999999999999</v>
      </c>
      <c r="O80">
        <f>IFERROR(AVERAGEIF(H80:N80,"&gt;0"),0)</f>
        <v>10.271285714285714</v>
      </c>
      <c r="P80">
        <v>10.3</v>
      </c>
      <c r="R80">
        <f t="shared" si="3"/>
        <v>5.0489999999999995</v>
      </c>
      <c r="S80">
        <f t="shared" si="4"/>
        <v>0.49156455583526887</v>
      </c>
      <c r="T80">
        <f t="shared" si="5"/>
        <v>2.8714285714286802E-2</v>
      </c>
    </row>
    <row r="81" spans="1:20">
      <c r="A81">
        <v>294</v>
      </c>
      <c r="B81" t="s">
        <v>351</v>
      </c>
      <c r="C81" t="s">
        <v>18</v>
      </c>
      <c r="D81">
        <v>3000</v>
      </c>
      <c r="E81" t="s">
        <v>33</v>
      </c>
      <c r="F81">
        <v>1.18</v>
      </c>
      <c r="G81" t="s">
        <v>49</v>
      </c>
      <c r="I81">
        <v>3</v>
      </c>
      <c r="J81">
        <v>2.04</v>
      </c>
      <c r="K81">
        <v>3.1</v>
      </c>
      <c r="M81">
        <v>0.38</v>
      </c>
      <c r="N81">
        <v>2.14</v>
      </c>
      <c r="O81">
        <f>IFERROR(AVERAGEIF(H81:N81,"&gt;0"),0)</f>
        <v>2.1320000000000006</v>
      </c>
      <c r="P81">
        <v>10.3</v>
      </c>
      <c r="R81">
        <f t="shared" si="3"/>
        <v>2.72</v>
      </c>
      <c r="S81">
        <f t="shared" si="4"/>
        <v>1.2757973733583488</v>
      </c>
      <c r="T81">
        <f t="shared" si="5"/>
        <v>8.1679999999999993</v>
      </c>
    </row>
    <row r="82" spans="1:20">
      <c r="A82">
        <v>67</v>
      </c>
      <c r="B82" t="s">
        <v>122</v>
      </c>
      <c r="C82" t="s">
        <v>23</v>
      </c>
      <c r="D82">
        <v>5100</v>
      </c>
      <c r="E82" t="s">
        <v>56</v>
      </c>
      <c r="F82">
        <v>14.811999999999999</v>
      </c>
      <c r="G82" t="s">
        <v>97</v>
      </c>
      <c r="H82">
        <v>13.2</v>
      </c>
      <c r="I82">
        <v>14.2</v>
      </c>
      <c r="J82">
        <v>11.41</v>
      </c>
      <c r="K82">
        <v>15.2</v>
      </c>
      <c r="L82">
        <v>12.794</v>
      </c>
      <c r="M82">
        <v>13.202</v>
      </c>
      <c r="N82">
        <v>15.651400000000001</v>
      </c>
      <c r="O82">
        <f>IFERROR(AVERAGEIF(H82:N82,"&gt;0"),0)</f>
        <v>13.665342857142857</v>
      </c>
      <c r="P82">
        <v>9.94</v>
      </c>
      <c r="R82">
        <f t="shared" si="3"/>
        <v>4.2414000000000005</v>
      </c>
      <c r="S82">
        <f t="shared" si="4"/>
        <v>0.31037640579819231</v>
      </c>
      <c r="T82">
        <f t="shared" si="5"/>
        <v>3.7253428571428575</v>
      </c>
    </row>
    <row r="83" spans="1:20">
      <c r="A83">
        <v>155</v>
      </c>
      <c r="B83" t="s">
        <v>211</v>
      </c>
      <c r="C83" t="s">
        <v>18</v>
      </c>
      <c r="D83">
        <v>4000</v>
      </c>
      <c r="E83" t="s">
        <v>52</v>
      </c>
      <c r="F83">
        <v>8.66</v>
      </c>
      <c r="G83" t="s">
        <v>53</v>
      </c>
      <c r="H83">
        <v>9.5</v>
      </c>
      <c r="I83">
        <v>5</v>
      </c>
      <c r="J83">
        <v>12.42</v>
      </c>
      <c r="K83">
        <v>4.9000000000000004</v>
      </c>
      <c r="L83">
        <v>10.199999999999999</v>
      </c>
      <c r="M83">
        <v>9.33</v>
      </c>
      <c r="N83">
        <v>12.9544</v>
      </c>
      <c r="O83">
        <f>IFERROR(AVERAGEIF(H83:N83,"&gt;0"),0)</f>
        <v>9.186342857142856</v>
      </c>
      <c r="P83">
        <v>9.9</v>
      </c>
      <c r="R83">
        <f t="shared" si="3"/>
        <v>8.0543999999999993</v>
      </c>
      <c r="S83">
        <f t="shared" si="4"/>
        <v>0.87677981600014931</v>
      </c>
      <c r="T83">
        <f t="shared" si="5"/>
        <v>0.71365714285714432</v>
      </c>
    </row>
    <row r="84" spans="1:20">
      <c r="A84">
        <v>168</v>
      </c>
      <c r="B84" t="s">
        <v>225</v>
      </c>
      <c r="C84" t="s">
        <v>14</v>
      </c>
      <c r="D84">
        <v>3600</v>
      </c>
      <c r="E84" t="s">
        <v>52</v>
      </c>
      <c r="F84">
        <v>9</v>
      </c>
      <c r="G84" t="s">
        <v>59</v>
      </c>
      <c r="H84">
        <v>8</v>
      </c>
      <c r="I84">
        <v>13.4</v>
      </c>
      <c r="J84">
        <v>8.33</v>
      </c>
      <c r="K84">
        <v>12.7</v>
      </c>
      <c r="L84">
        <v>9.8699999999999992</v>
      </c>
      <c r="M84">
        <v>14.28</v>
      </c>
      <c r="N84">
        <v>7.8869999999999996</v>
      </c>
      <c r="O84">
        <f>IFERROR(AVERAGEIF(H84:N84,"&gt;0"),0)</f>
        <v>10.638142857142855</v>
      </c>
      <c r="P84">
        <v>9.9</v>
      </c>
      <c r="R84">
        <f t="shared" si="3"/>
        <v>6.3929999999999998</v>
      </c>
      <c r="S84">
        <f t="shared" si="4"/>
        <v>0.60095075671102649</v>
      </c>
      <c r="T84">
        <f t="shared" si="5"/>
        <v>0.73814285714285433</v>
      </c>
    </row>
    <row r="85" spans="1:20">
      <c r="A85">
        <v>364</v>
      </c>
      <c r="B85" t="s">
        <v>421</v>
      </c>
      <c r="C85" t="s">
        <v>14</v>
      </c>
      <c r="D85">
        <v>3000</v>
      </c>
      <c r="E85" t="s">
        <v>33</v>
      </c>
      <c r="F85">
        <v>0</v>
      </c>
      <c r="G85" t="s">
        <v>34</v>
      </c>
      <c r="I85">
        <v>5.4</v>
      </c>
      <c r="K85">
        <v>4.7</v>
      </c>
      <c r="M85">
        <v>2.4700000000000002</v>
      </c>
      <c r="O85">
        <f>IFERROR(AVERAGEIF(H85:N85,"&gt;0"),0)</f>
        <v>4.1900000000000004</v>
      </c>
      <c r="P85">
        <v>9.9</v>
      </c>
      <c r="R85">
        <f t="shared" si="3"/>
        <v>2.93</v>
      </c>
      <c r="S85">
        <f t="shared" si="4"/>
        <v>0.69928400954653935</v>
      </c>
      <c r="T85">
        <f t="shared" si="5"/>
        <v>5.71</v>
      </c>
    </row>
    <row r="86" spans="1:20">
      <c r="A86">
        <v>195</v>
      </c>
      <c r="B86" t="s">
        <v>252</v>
      </c>
      <c r="C86" t="s">
        <v>18</v>
      </c>
      <c r="D86">
        <v>3300</v>
      </c>
      <c r="E86" t="s">
        <v>56</v>
      </c>
      <c r="F86">
        <v>9.24</v>
      </c>
      <c r="G86" t="s">
        <v>97</v>
      </c>
      <c r="H86">
        <v>7.5</v>
      </c>
      <c r="I86">
        <v>3</v>
      </c>
      <c r="J86">
        <v>7.01</v>
      </c>
      <c r="K86">
        <v>3.9</v>
      </c>
      <c r="L86">
        <v>8.2100000000000009</v>
      </c>
      <c r="M86">
        <v>7.38</v>
      </c>
      <c r="N86">
        <v>3.5910000000000002</v>
      </c>
      <c r="O86">
        <f>IFERROR(AVERAGEIF(H86:N86,"&gt;0"),0)</f>
        <v>5.7987142857142855</v>
      </c>
      <c r="P86">
        <v>9.8000000000000007</v>
      </c>
      <c r="R86">
        <f t="shared" si="3"/>
        <v>5.2100000000000009</v>
      </c>
      <c r="S86">
        <f t="shared" si="4"/>
        <v>0.89847503141090412</v>
      </c>
      <c r="T86">
        <f t="shared" si="5"/>
        <v>4.0012857142857152</v>
      </c>
    </row>
    <row r="87" spans="1:20">
      <c r="A87">
        <v>327</v>
      </c>
      <c r="B87" t="s">
        <v>384</v>
      </c>
      <c r="C87" t="s">
        <v>18</v>
      </c>
      <c r="D87">
        <v>3000</v>
      </c>
      <c r="E87" t="s">
        <v>52</v>
      </c>
      <c r="F87">
        <v>2.16</v>
      </c>
      <c r="G87" t="s">
        <v>59</v>
      </c>
      <c r="H87">
        <v>2.5</v>
      </c>
      <c r="I87">
        <v>5.0999999999999996</v>
      </c>
      <c r="J87">
        <v>4.53</v>
      </c>
      <c r="K87">
        <v>5.7</v>
      </c>
      <c r="L87">
        <v>3.07</v>
      </c>
      <c r="M87">
        <v>3.53</v>
      </c>
      <c r="N87">
        <v>4.9400000000000004</v>
      </c>
      <c r="O87">
        <f>IFERROR(AVERAGEIF(H87:N87,"&gt;0"),0)</f>
        <v>4.1957142857142857</v>
      </c>
      <c r="P87">
        <v>9.6999999999999993</v>
      </c>
      <c r="R87">
        <f t="shared" si="3"/>
        <v>3.2</v>
      </c>
      <c r="S87">
        <f t="shared" si="4"/>
        <v>0.76268300987402116</v>
      </c>
      <c r="T87">
        <f t="shared" si="5"/>
        <v>5.5042857142857136</v>
      </c>
    </row>
    <row r="88" spans="1:20">
      <c r="A88">
        <v>135</v>
      </c>
      <c r="B88" t="s">
        <v>191</v>
      </c>
      <c r="C88" t="s">
        <v>14</v>
      </c>
      <c r="D88">
        <v>4400</v>
      </c>
      <c r="E88" t="s">
        <v>15</v>
      </c>
      <c r="F88">
        <v>11.14</v>
      </c>
      <c r="G88" t="s">
        <v>16</v>
      </c>
      <c r="H88">
        <v>9.5</v>
      </c>
      <c r="I88">
        <v>16.2</v>
      </c>
      <c r="J88">
        <v>9.98</v>
      </c>
      <c r="K88">
        <v>15.1</v>
      </c>
      <c r="L88">
        <v>11.57</v>
      </c>
      <c r="M88">
        <v>12.34</v>
      </c>
      <c r="N88">
        <v>4.1420000000000003</v>
      </c>
      <c r="O88">
        <f>IFERROR(AVERAGEIF(H88:N88,"&gt;0"),0)</f>
        <v>11.261714285714286</v>
      </c>
      <c r="P88">
        <v>9.4</v>
      </c>
      <c r="R88">
        <f t="shared" si="3"/>
        <v>12.058</v>
      </c>
      <c r="S88">
        <f t="shared" si="4"/>
        <v>1.0707073269738177</v>
      </c>
      <c r="T88">
        <f t="shared" si="5"/>
        <v>1.8617142857142852</v>
      </c>
    </row>
    <row r="89" spans="1:20">
      <c r="A89">
        <v>201</v>
      </c>
      <c r="B89" t="s">
        <v>258</v>
      </c>
      <c r="C89" t="s">
        <v>14</v>
      </c>
      <c r="D89">
        <v>3200</v>
      </c>
      <c r="E89" t="s">
        <v>15</v>
      </c>
      <c r="F89">
        <v>3.46</v>
      </c>
      <c r="G89" t="s">
        <v>82</v>
      </c>
      <c r="H89">
        <v>2</v>
      </c>
      <c r="I89">
        <v>3.2</v>
      </c>
      <c r="J89">
        <v>5.01</v>
      </c>
      <c r="K89">
        <v>2.6</v>
      </c>
      <c r="L89">
        <v>4.3899999999999997</v>
      </c>
      <c r="M89">
        <v>0.59</v>
      </c>
      <c r="N89">
        <v>3.5070000000000001</v>
      </c>
      <c r="O89">
        <f>IFERROR(AVERAGEIF(H89:N89,"&gt;0"),0)</f>
        <v>3.0424285714285717</v>
      </c>
      <c r="P89">
        <v>9</v>
      </c>
      <c r="R89">
        <f t="shared" si="3"/>
        <v>4.42</v>
      </c>
      <c r="S89">
        <f t="shared" si="4"/>
        <v>1.4527867774803962</v>
      </c>
      <c r="T89">
        <f t="shared" si="5"/>
        <v>5.9575714285714287</v>
      </c>
    </row>
    <row r="90" spans="1:20">
      <c r="A90">
        <v>1</v>
      </c>
      <c r="B90" t="s">
        <v>17</v>
      </c>
      <c r="C90" t="s">
        <v>18</v>
      </c>
      <c r="D90">
        <v>8500</v>
      </c>
      <c r="E90" t="s">
        <v>19</v>
      </c>
      <c r="F90">
        <v>27.632999999999999</v>
      </c>
      <c r="G90" t="s">
        <v>20</v>
      </c>
      <c r="H90">
        <v>21</v>
      </c>
      <c r="I90">
        <v>24.3</v>
      </c>
      <c r="J90">
        <v>17.760000000000002</v>
      </c>
      <c r="K90">
        <v>24.6</v>
      </c>
      <c r="L90">
        <v>20.98</v>
      </c>
      <c r="M90">
        <v>22.13</v>
      </c>
      <c r="N90">
        <v>20.024999999999999</v>
      </c>
      <c r="O90">
        <f>IFERROR(AVERAGEIF(H90:N90,"&gt;0"),0)</f>
        <v>21.54214285714286</v>
      </c>
      <c r="P90">
        <v>8.8000000000000007</v>
      </c>
      <c r="R90">
        <f t="shared" si="3"/>
        <v>6.84</v>
      </c>
      <c r="S90">
        <f t="shared" si="4"/>
        <v>0.31751715905699784</v>
      </c>
      <c r="T90">
        <f t="shared" si="5"/>
        <v>12.742142857142859</v>
      </c>
    </row>
    <row r="91" spans="1:20">
      <c r="A91">
        <v>43</v>
      </c>
      <c r="B91" t="s">
        <v>94</v>
      </c>
      <c r="C91" t="s">
        <v>23</v>
      </c>
      <c r="D91">
        <v>5800</v>
      </c>
      <c r="E91" t="s">
        <v>84</v>
      </c>
      <c r="F91">
        <v>19.5</v>
      </c>
      <c r="G91" t="s">
        <v>95</v>
      </c>
      <c r="H91">
        <v>19.3</v>
      </c>
      <c r="I91">
        <v>18.72</v>
      </c>
      <c r="J91">
        <v>16.54</v>
      </c>
      <c r="K91">
        <v>19.72</v>
      </c>
      <c r="L91">
        <v>16.254000000000001</v>
      </c>
      <c r="M91">
        <v>17.643999999999998</v>
      </c>
      <c r="N91">
        <v>15.292400000000001</v>
      </c>
      <c r="O91">
        <f>IFERROR(AVERAGEIF(H91:N91,"&gt;0"),0)</f>
        <v>17.638628571428573</v>
      </c>
      <c r="P91">
        <v>8.76</v>
      </c>
      <c r="R91">
        <f t="shared" si="3"/>
        <v>4.4275999999999982</v>
      </c>
      <c r="S91">
        <f t="shared" si="4"/>
        <v>0.25101724785859597</v>
      </c>
      <c r="T91">
        <f t="shared" si="5"/>
        <v>8.8786285714285729</v>
      </c>
    </row>
    <row r="92" spans="1:20">
      <c r="A92">
        <v>218</v>
      </c>
      <c r="B92" t="s">
        <v>275</v>
      </c>
      <c r="C92" t="s">
        <v>14</v>
      </c>
      <c r="D92">
        <v>3100</v>
      </c>
      <c r="E92" t="s">
        <v>84</v>
      </c>
      <c r="F92">
        <v>4.625</v>
      </c>
      <c r="G92" t="s">
        <v>95</v>
      </c>
      <c r="H92">
        <v>4.5</v>
      </c>
      <c r="I92">
        <v>5.6</v>
      </c>
      <c r="J92">
        <v>7.09</v>
      </c>
      <c r="K92">
        <v>4.8</v>
      </c>
      <c r="L92">
        <v>3</v>
      </c>
      <c r="M92">
        <v>3.2</v>
      </c>
      <c r="N92">
        <v>3.8740000000000001</v>
      </c>
      <c r="O92">
        <f>IFERROR(AVERAGEIF(H92:N92,"&gt;0"),0)</f>
        <v>4.580571428571429</v>
      </c>
      <c r="P92">
        <v>8.6999999999999993</v>
      </c>
      <c r="R92">
        <f t="shared" si="3"/>
        <v>4.09</v>
      </c>
      <c r="S92">
        <f t="shared" si="4"/>
        <v>0.89290169660678631</v>
      </c>
      <c r="T92">
        <f t="shared" si="5"/>
        <v>4.1194285714285703</v>
      </c>
    </row>
    <row r="93" spans="1:20">
      <c r="A93">
        <v>319</v>
      </c>
      <c r="B93" t="s">
        <v>376</v>
      </c>
      <c r="C93" t="s">
        <v>14</v>
      </c>
      <c r="D93">
        <v>3000</v>
      </c>
      <c r="E93" t="s">
        <v>44</v>
      </c>
      <c r="F93">
        <v>6.88</v>
      </c>
      <c r="G93" t="s">
        <v>102</v>
      </c>
      <c r="H93">
        <v>5</v>
      </c>
      <c r="I93">
        <v>7.4</v>
      </c>
      <c r="J93">
        <v>6.63</v>
      </c>
      <c r="K93">
        <v>7.7</v>
      </c>
      <c r="L93">
        <v>5.21</v>
      </c>
      <c r="M93">
        <v>8.4600000000000009</v>
      </c>
      <c r="N93">
        <v>5.4530000000000003</v>
      </c>
      <c r="O93">
        <f>IFERROR(AVERAGEIF(H93:N93,"&gt;0"),0)</f>
        <v>6.550428571428573</v>
      </c>
      <c r="P93">
        <v>8.6999999999999993</v>
      </c>
      <c r="R93">
        <f t="shared" si="3"/>
        <v>3.4600000000000009</v>
      </c>
      <c r="S93">
        <f t="shared" si="4"/>
        <v>0.5282097136501428</v>
      </c>
      <c r="T93">
        <f t="shared" si="5"/>
        <v>2.1495714285714262</v>
      </c>
    </row>
    <row r="94" spans="1:20">
      <c r="A94">
        <v>132</v>
      </c>
      <c r="B94" t="s">
        <v>188</v>
      </c>
      <c r="C94" t="s">
        <v>18</v>
      </c>
      <c r="D94">
        <v>4500</v>
      </c>
      <c r="E94" t="s">
        <v>27</v>
      </c>
      <c r="F94">
        <v>11.26</v>
      </c>
      <c r="G94" t="s">
        <v>105</v>
      </c>
      <c r="H94">
        <v>8.5</v>
      </c>
      <c r="I94">
        <v>9</v>
      </c>
      <c r="J94">
        <v>9.5399999999999991</v>
      </c>
      <c r="K94">
        <v>9</v>
      </c>
      <c r="L94">
        <v>11.62</v>
      </c>
      <c r="M94">
        <v>9.82</v>
      </c>
      <c r="N94">
        <v>9.1140000000000008</v>
      </c>
      <c r="O94">
        <f>IFERROR(AVERAGEIF(H94:N94,"&gt;0"),0)</f>
        <v>9.5134285714285713</v>
      </c>
      <c r="P94">
        <v>8.6</v>
      </c>
      <c r="R94">
        <f t="shared" si="3"/>
        <v>3.1199999999999992</v>
      </c>
      <c r="S94">
        <f t="shared" si="4"/>
        <v>0.32795747364627437</v>
      </c>
      <c r="T94">
        <f t="shared" si="5"/>
        <v>0.9134285714285717</v>
      </c>
    </row>
    <row r="95" spans="1:20">
      <c r="A95">
        <v>309</v>
      </c>
      <c r="B95" t="s">
        <v>366</v>
      </c>
      <c r="C95" t="s">
        <v>14</v>
      </c>
      <c r="D95">
        <v>3000</v>
      </c>
      <c r="E95" t="s">
        <v>84</v>
      </c>
      <c r="F95">
        <v>4.8</v>
      </c>
      <c r="G95" t="s">
        <v>95</v>
      </c>
      <c r="H95">
        <v>4.5</v>
      </c>
      <c r="I95">
        <v>5.4</v>
      </c>
      <c r="J95">
        <v>4.55</v>
      </c>
      <c r="K95">
        <v>4.7</v>
      </c>
      <c r="L95">
        <v>7.76</v>
      </c>
      <c r="M95">
        <v>6.98</v>
      </c>
      <c r="N95">
        <v>7.42</v>
      </c>
      <c r="O95">
        <f>IFERROR(AVERAGEIF(H95:N95,"&gt;0"),0)</f>
        <v>5.9014285714285721</v>
      </c>
      <c r="P95">
        <v>8.4</v>
      </c>
      <c r="R95">
        <f t="shared" si="3"/>
        <v>3.26</v>
      </c>
      <c r="S95">
        <f t="shared" si="4"/>
        <v>0.5524086177680948</v>
      </c>
      <c r="T95">
        <f t="shared" si="5"/>
        <v>2.4985714285714282</v>
      </c>
    </row>
    <row r="96" spans="1:20">
      <c r="A96">
        <v>370</v>
      </c>
      <c r="B96" t="s">
        <v>427</v>
      </c>
      <c r="C96" t="s">
        <v>42</v>
      </c>
      <c r="D96">
        <v>2900</v>
      </c>
      <c r="E96" t="s">
        <v>15</v>
      </c>
      <c r="F96">
        <v>6.28</v>
      </c>
      <c r="G96" t="s">
        <v>82</v>
      </c>
      <c r="H96">
        <v>7</v>
      </c>
      <c r="I96">
        <v>10.8</v>
      </c>
      <c r="J96">
        <v>6.06</v>
      </c>
      <c r="K96">
        <v>10.4</v>
      </c>
      <c r="L96">
        <v>9.4700000000000006</v>
      </c>
      <c r="M96">
        <v>10.42</v>
      </c>
      <c r="N96">
        <v>8.4309999999999992</v>
      </c>
      <c r="O96">
        <f>IFERROR(AVERAGEIF(H96:N96,"&gt;0"),0)</f>
        <v>8.9401428571428561</v>
      </c>
      <c r="P96">
        <v>8.3000000000000007</v>
      </c>
      <c r="R96">
        <f t="shared" si="3"/>
        <v>4.7400000000000011</v>
      </c>
      <c r="S96">
        <f t="shared" si="4"/>
        <v>0.53019287004042781</v>
      </c>
      <c r="T96">
        <f t="shared" si="5"/>
        <v>0.64014285714285535</v>
      </c>
    </row>
    <row r="97" spans="1:20">
      <c r="A97">
        <v>124</v>
      </c>
      <c r="B97" t="s">
        <v>180</v>
      </c>
      <c r="C97" t="s">
        <v>18</v>
      </c>
      <c r="D97">
        <v>4600</v>
      </c>
      <c r="E97" t="s">
        <v>76</v>
      </c>
      <c r="F97">
        <v>14.46</v>
      </c>
      <c r="G97" t="s">
        <v>141</v>
      </c>
      <c r="H97">
        <v>15</v>
      </c>
      <c r="I97">
        <v>12</v>
      </c>
      <c r="J97">
        <v>13.04</v>
      </c>
      <c r="K97">
        <v>12.3</v>
      </c>
      <c r="L97">
        <v>14.31</v>
      </c>
      <c r="M97">
        <v>14.55</v>
      </c>
      <c r="N97">
        <v>14.58</v>
      </c>
      <c r="O97">
        <f>IFERROR(AVERAGEIF(H97:N97,"&gt;0"),0)</f>
        <v>13.682857142857143</v>
      </c>
      <c r="P97">
        <v>8</v>
      </c>
      <c r="R97">
        <f t="shared" si="3"/>
        <v>3</v>
      </c>
      <c r="S97">
        <f t="shared" si="4"/>
        <v>0.21925245353936104</v>
      </c>
      <c r="T97">
        <f t="shared" si="5"/>
        <v>5.6828571428571433</v>
      </c>
    </row>
    <row r="98" spans="1:20">
      <c r="A98">
        <v>172</v>
      </c>
      <c r="B98" t="s">
        <v>229</v>
      </c>
      <c r="C98" t="s">
        <v>14</v>
      </c>
      <c r="D98">
        <v>3600</v>
      </c>
      <c r="E98" t="s">
        <v>56</v>
      </c>
      <c r="F98">
        <v>9.1199999999999992</v>
      </c>
      <c r="G98" t="s">
        <v>97</v>
      </c>
      <c r="H98">
        <v>7</v>
      </c>
      <c r="I98">
        <v>10.5</v>
      </c>
      <c r="J98">
        <v>7.52</v>
      </c>
      <c r="K98">
        <v>10.4</v>
      </c>
      <c r="L98">
        <v>10.47</v>
      </c>
      <c r="M98">
        <v>10.83</v>
      </c>
      <c r="N98">
        <v>8.1983999999999995</v>
      </c>
      <c r="O98">
        <f>IFERROR(AVERAGEIF(H98:N98,"&gt;0"),0)</f>
        <v>9.2740571428571421</v>
      </c>
      <c r="P98">
        <v>8</v>
      </c>
      <c r="R98">
        <f t="shared" si="3"/>
        <v>3.83</v>
      </c>
      <c r="S98">
        <f t="shared" si="4"/>
        <v>0.41297998718391093</v>
      </c>
      <c r="T98">
        <f t="shared" si="5"/>
        <v>1.2740571428571421</v>
      </c>
    </row>
    <row r="99" spans="1:20">
      <c r="A99">
        <v>252</v>
      </c>
      <c r="B99" t="s">
        <v>309</v>
      </c>
      <c r="C99" t="s">
        <v>18</v>
      </c>
      <c r="D99">
        <v>3000</v>
      </c>
      <c r="E99" t="s">
        <v>36</v>
      </c>
      <c r="F99">
        <v>0.33300000000000002</v>
      </c>
      <c r="G99" t="s">
        <v>91</v>
      </c>
      <c r="H99">
        <v>4</v>
      </c>
      <c r="I99">
        <v>3.5</v>
      </c>
      <c r="J99">
        <v>6.85</v>
      </c>
      <c r="K99">
        <v>3.7</v>
      </c>
      <c r="L99">
        <v>9.82</v>
      </c>
      <c r="M99">
        <v>3.15</v>
      </c>
      <c r="N99">
        <v>7.992</v>
      </c>
      <c r="O99">
        <f>IFERROR(AVERAGEIF(H99:N99,"&gt;0"),0)</f>
        <v>5.573142857142857</v>
      </c>
      <c r="P99">
        <v>7.9</v>
      </c>
      <c r="R99">
        <f t="shared" si="3"/>
        <v>6.67</v>
      </c>
      <c r="S99">
        <f t="shared" si="4"/>
        <v>1.1968112375679278</v>
      </c>
      <c r="T99">
        <f t="shared" si="5"/>
        <v>2.3268571428571434</v>
      </c>
    </row>
    <row r="100" spans="1:20">
      <c r="A100">
        <v>444</v>
      </c>
      <c r="B100" t="s">
        <v>500</v>
      </c>
      <c r="C100" t="s">
        <v>42</v>
      </c>
      <c r="D100">
        <v>2500</v>
      </c>
      <c r="E100" t="s">
        <v>56</v>
      </c>
      <c r="F100">
        <v>3.46</v>
      </c>
      <c r="G100" t="s">
        <v>97</v>
      </c>
      <c r="H100">
        <v>6</v>
      </c>
      <c r="I100">
        <v>2.6</v>
      </c>
      <c r="J100">
        <v>4.0599999999999996</v>
      </c>
      <c r="K100">
        <v>3.3</v>
      </c>
      <c r="L100">
        <v>8.43</v>
      </c>
      <c r="M100">
        <v>5.47</v>
      </c>
      <c r="N100">
        <v>4.4420000000000002</v>
      </c>
      <c r="O100">
        <f>IFERROR(AVERAGEIF(H100:N100,"&gt;0"),0)</f>
        <v>4.9002857142857144</v>
      </c>
      <c r="P100">
        <v>7.9</v>
      </c>
      <c r="R100">
        <f t="shared" si="3"/>
        <v>5.83</v>
      </c>
      <c r="S100">
        <f t="shared" si="4"/>
        <v>1.1897265465570521</v>
      </c>
      <c r="T100">
        <f t="shared" si="5"/>
        <v>2.999714285714286</v>
      </c>
    </row>
    <row r="101" spans="1:20">
      <c r="A101">
        <v>27</v>
      </c>
      <c r="B101" t="s">
        <v>72</v>
      </c>
      <c r="C101" t="s">
        <v>14</v>
      </c>
      <c r="D101">
        <v>6500</v>
      </c>
      <c r="E101" t="s">
        <v>30</v>
      </c>
      <c r="F101">
        <v>19.22</v>
      </c>
      <c r="G101" t="s">
        <v>31</v>
      </c>
      <c r="H101">
        <v>20</v>
      </c>
      <c r="I101">
        <v>18.399999999999999</v>
      </c>
      <c r="J101">
        <v>15.58</v>
      </c>
      <c r="K101">
        <v>17.2</v>
      </c>
      <c r="L101">
        <v>16.72</v>
      </c>
      <c r="M101">
        <v>15.64</v>
      </c>
      <c r="N101">
        <v>14.840999999999999</v>
      </c>
      <c r="O101">
        <f>IFERROR(AVERAGEIF(H101:N101,"&gt;0"),0)</f>
        <v>16.911571428571428</v>
      </c>
      <c r="P101">
        <v>7.8</v>
      </c>
      <c r="R101">
        <f t="shared" si="3"/>
        <v>5.1590000000000007</v>
      </c>
      <c r="S101">
        <f t="shared" si="4"/>
        <v>0.30505739941375731</v>
      </c>
      <c r="T101">
        <f t="shared" si="5"/>
        <v>9.1115714285714269</v>
      </c>
    </row>
    <row r="102" spans="1:20">
      <c r="A102">
        <v>11</v>
      </c>
      <c r="B102" t="s">
        <v>43</v>
      </c>
      <c r="C102" t="s">
        <v>14</v>
      </c>
      <c r="D102">
        <v>7600</v>
      </c>
      <c r="E102" t="s">
        <v>44</v>
      </c>
      <c r="F102">
        <v>20.3</v>
      </c>
      <c r="G102" t="s">
        <v>45</v>
      </c>
      <c r="H102">
        <v>23</v>
      </c>
      <c r="I102">
        <v>19.7</v>
      </c>
      <c r="J102">
        <v>17.73</v>
      </c>
      <c r="K102">
        <v>17.899999999999999</v>
      </c>
      <c r="L102">
        <v>18.34</v>
      </c>
      <c r="M102">
        <v>14.17</v>
      </c>
      <c r="N102">
        <v>16.795000000000002</v>
      </c>
      <c r="O102">
        <f>IFERROR(AVERAGEIF(H102:N102,"&gt;0"),0)</f>
        <v>18.23357142857143</v>
      </c>
      <c r="P102">
        <v>7.6</v>
      </c>
      <c r="R102">
        <f t="shared" si="3"/>
        <v>8.83</v>
      </c>
      <c r="S102">
        <f t="shared" si="4"/>
        <v>0.48427155560778778</v>
      </c>
      <c r="T102">
        <f t="shared" si="5"/>
        <v>10.633571428571431</v>
      </c>
    </row>
    <row r="103" spans="1:20">
      <c r="A103">
        <v>60</v>
      </c>
      <c r="B103" t="s">
        <v>115</v>
      </c>
      <c r="C103" t="s">
        <v>14</v>
      </c>
      <c r="D103">
        <v>5200</v>
      </c>
      <c r="E103" t="s">
        <v>84</v>
      </c>
      <c r="F103">
        <v>14.15</v>
      </c>
      <c r="G103" t="s">
        <v>95</v>
      </c>
      <c r="H103">
        <v>17</v>
      </c>
      <c r="I103">
        <v>9.5</v>
      </c>
      <c r="J103">
        <v>11.19</v>
      </c>
      <c r="K103">
        <v>8.9</v>
      </c>
      <c r="L103">
        <v>11.86</v>
      </c>
      <c r="M103">
        <v>12.6</v>
      </c>
      <c r="N103">
        <v>11.9778</v>
      </c>
      <c r="O103">
        <f>IFERROR(AVERAGEIF(H103:N103,"&gt;0"),0)</f>
        <v>11.861114285714285</v>
      </c>
      <c r="P103">
        <v>7.4</v>
      </c>
      <c r="R103">
        <f t="shared" si="3"/>
        <v>8.1</v>
      </c>
      <c r="S103">
        <f t="shared" si="4"/>
        <v>0.68290379848677196</v>
      </c>
      <c r="T103">
        <f t="shared" si="5"/>
        <v>4.4611142857142845</v>
      </c>
    </row>
    <row r="104" spans="1:20">
      <c r="A104">
        <v>96</v>
      </c>
      <c r="B104" t="s">
        <v>152</v>
      </c>
      <c r="C104" t="s">
        <v>18</v>
      </c>
      <c r="D104">
        <v>5000</v>
      </c>
      <c r="E104" t="s">
        <v>19</v>
      </c>
      <c r="F104">
        <v>12.95</v>
      </c>
      <c r="G104" t="s">
        <v>61</v>
      </c>
      <c r="H104">
        <v>4.5</v>
      </c>
      <c r="I104">
        <v>15.9</v>
      </c>
      <c r="J104">
        <v>11</v>
      </c>
      <c r="K104">
        <v>16.600000000000001</v>
      </c>
      <c r="L104">
        <v>8.49</v>
      </c>
      <c r="M104">
        <v>7.8</v>
      </c>
      <c r="N104">
        <v>8.2167999999999992</v>
      </c>
      <c r="O104">
        <f>IFERROR(AVERAGEIF(H104:N104,"&gt;0"),0)</f>
        <v>10.358114285714285</v>
      </c>
      <c r="P104">
        <v>7.4</v>
      </c>
      <c r="R104">
        <f t="shared" si="3"/>
        <v>12.100000000000001</v>
      </c>
      <c r="S104">
        <f t="shared" si="4"/>
        <v>1.1681662961267083</v>
      </c>
      <c r="T104">
        <f t="shared" si="5"/>
        <v>2.9581142857142844</v>
      </c>
    </row>
    <row r="105" spans="1:20">
      <c r="A105">
        <v>154</v>
      </c>
      <c r="B105" t="s">
        <v>210</v>
      </c>
      <c r="C105" t="s">
        <v>14</v>
      </c>
      <c r="D105">
        <v>4000</v>
      </c>
      <c r="E105" t="s">
        <v>52</v>
      </c>
      <c r="F105">
        <v>8.8800000000000008</v>
      </c>
      <c r="G105" t="s">
        <v>59</v>
      </c>
      <c r="H105">
        <v>5</v>
      </c>
      <c r="I105">
        <v>4.2</v>
      </c>
      <c r="J105">
        <v>7.75</v>
      </c>
      <c r="K105">
        <v>4.0999999999999996</v>
      </c>
      <c r="L105">
        <v>4.4800000000000004</v>
      </c>
      <c r="M105">
        <v>8.8000000000000007</v>
      </c>
      <c r="N105">
        <v>9.6969999999999992</v>
      </c>
      <c r="O105">
        <f>IFERROR(AVERAGEIF(H105:N105,"&gt;0"),0)</f>
        <v>6.2895714285714286</v>
      </c>
      <c r="P105">
        <v>7.4</v>
      </c>
      <c r="R105">
        <f t="shared" si="3"/>
        <v>5.5969999999999995</v>
      </c>
      <c r="S105">
        <f t="shared" si="4"/>
        <v>0.88988575192495512</v>
      </c>
      <c r="T105">
        <f t="shared" si="5"/>
        <v>1.1104285714285718</v>
      </c>
    </row>
    <row r="106" spans="1:20">
      <c r="A106">
        <v>42</v>
      </c>
      <c r="B106" t="s">
        <v>93</v>
      </c>
      <c r="C106" t="s">
        <v>18</v>
      </c>
      <c r="D106">
        <v>5800</v>
      </c>
      <c r="E106" t="s">
        <v>24</v>
      </c>
      <c r="F106">
        <v>20.45</v>
      </c>
      <c r="G106" t="s">
        <v>25</v>
      </c>
      <c r="H106">
        <v>21.5</v>
      </c>
      <c r="I106">
        <v>19.7</v>
      </c>
      <c r="J106">
        <v>16.36</v>
      </c>
      <c r="K106">
        <v>22.2</v>
      </c>
      <c r="L106">
        <v>15.05</v>
      </c>
      <c r="M106">
        <v>12.87</v>
      </c>
      <c r="N106">
        <v>14.707000000000001</v>
      </c>
      <c r="O106">
        <f>IFERROR(AVERAGEIF(H106:N106,"&gt;0"),0)</f>
        <v>17.483857142857143</v>
      </c>
      <c r="P106">
        <v>6.9</v>
      </c>
      <c r="R106">
        <f t="shared" si="3"/>
        <v>9.33</v>
      </c>
      <c r="S106">
        <f t="shared" si="4"/>
        <v>0.53363510830398653</v>
      </c>
      <c r="T106">
        <f t="shared" si="5"/>
        <v>10.583857142857143</v>
      </c>
    </row>
    <row r="107" spans="1:20">
      <c r="A107">
        <v>301</v>
      </c>
      <c r="B107" t="s">
        <v>358</v>
      </c>
      <c r="C107" t="s">
        <v>18</v>
      </c>
      <c r="D107">
        <v>3000</v>
      </c>
      <c r="E107" t="s">
        <v>36</v>
      </c>
      <c r="F107">
        <v>3.7</v>
      </c>
      <c r="G107" t="s">
        <v>91</v>
      </c>
      <c r="H107">
        <v>3.5</v>
      </c>
      <c r="I107">
        <v>5.4</v>
      </c>
      <c r="J107">
        <v>9.8800000000000008</v>
      </c>
      <c r="K107">
        <v>5.5</v>
      </c>
      <c r="L107">
        <v>8.84</v>
      </c>
      <c r="N107">
        <v>5.7610000000000001</v>
      </c>
      <c r="O107">
        <f>IFERROR(AVERAGEIF(H107:N107,"&gt;0"),0)</f>
        <v>6.4801666666666682</v>
      </c>
      <c r="P107">
        <v>6.8</v>
      </c>
      <c r="R107">
        <f t="shared" si="3"/>
        <v>6.3800000000000008</v>
      </c>
      <c r="S107">
        <f t="shared" si="4"/>
        <v>0.98454257863738059</v>
      </c>
      <c r="T107">
        <f t="shared" si="5"/>
        <v>0.31983333333333164</v>
      </c>
    </row>
    <row r="108" spans="1:20">
      <c r="A108">
        <v>374</v>
      </c>
      <c r="B108" t="s">
        <v>431</v>
      </c>
      <c r="C108" t="s">
        <v>42</v>
      </c>
      <c r="D108">
        <v>2800</v>
      </c>
      <c r="E108" t="s">
        <v>76</v>
      </c>
      <c r="F108">
        <v>3.28</v>
      </c>
      <c r="G108" t="s">
        <v>77</v>
      </c>
      <c r="H108">
        <v>2</v>
      </c>
      <c r="I108">
        <v>6.4</v>
      </c>
      <c r="J108">
        <v>3.42</v>
      </c>
      <c r="K108">
        <v>6.2</v>
      </c>
      <c r="L108">
        <v>3.18</v>
      </c>
      <c r="M108">
        <v>2.4900000000000002</v>
      </c>
      <c r="N108">
        <v>3.3</v>
      </c>
      <c r="O108">
        <f>IFERROR(AVERAGEIF(H108:N108,"&gt;0"),0)</f>
        <v>3.8557142857142854</v>
      </c>
      <c r="P108">
        <v>6.4</v>
      </c>
      <c r="R108">
        <f t="shared" si="3"/>
        <v>4.4000000000000004</v>
      </c>
      <c r="S108">
        <f t="shared" si="4"/>
        <v>1.141163393849574</v>
      </c>
      <c r="T108">
        <f t="shared" si="5"/>
        <v>2.5442857142857149</v>
      </c>
    </row>
    <row r="109" spans="1:20">
      <c r="A109">
        <v>149</v>
      </c>
      <c r="B109" t="s">
        <v>205</v>
      </c>
      <c r="C109" t="s">
        <v>18</v>
      </c>
      <c r="D109">
        <v>4200</v>
      </c>
      <c r="E109" t="s">
        <v>27</v>
      </c>
      <c r="F109">
        <v>10.86</v>
      </c>
      <c r="G109" t="s">
        <v>105</v>
      </c>
      <c r="H109">
        <v>6.5</v>
      </c>
      <c r="I109">
        <v>12.3</v>
      </c>
      <c r="J109">
        <v>10.050000000000001</v>
      </c>
      <c r="K109">
        <v>12.5</v>
      </c>
      <c r="L109">
        <v>7.04</v>
      </c>
      <c r="M109">
        <v>7.44</v>
      </c>
      <c r="N109">
        <v>11.805</v>
      </c>
      <c r="O109">
        <f>IFERROR(AVERAGEIF(H109:N109,"&gt;0"),0)</f>
        <v>9.6621428571428556</v>
      </c>
      <c r="P109">
        <v>6.1</v>
      </c>
      <c r="R109">
        <f t="shared" si="3"/>
        <v>6</v>
      </c>
      <c r="S109">
        <f t="shared" si="4"/>
        <v>0.6209802616988247</v>
      </c>
      <c r="T109">
        <f t="shared" si="5"/>
        <v>3.5621428571428559</v>
      </c>
    </row>
    <row r="110" spans="1:20">
      <c r="A110">
        <v>379</v>
      </c>
      <c r="B110" t="s">
        <v>436</v>
      </c>
      <c r="C110" t="s">
        <v>42</v>
      </c>
      <c r="D110">
        <v>2700</v>
      </c>
      <c r="E110" t="s">
        <v>76</v>
      </c>
      <c r="F110">
        <v>12.367000000000001</v>
      </c>
      <c r="G110" t="s">
        <v>77</v>
      </c>
      <c r="H110">
        <v>5</v>
      </c>
      <c r="I110">
        <v>2.8</v>
      </c>
      <c r="J110">
        <v>11.54</v>
      </c>
      <c r="K110">
        <v>2.4</v>
      </c>
      <c r="L110">
        <v>8.64</v>
      </c>
      <c r="M110">
        <v>7.12</v>
      </c>
      <c r="N110">
        <v>6.7389999999999999</v>
      </c>
      <c r="O110">
        <f>IFERROR(AVERAGEIF(H110:N110,"&gt;0"),0)</f>
        <v>6.3198571428571428</v>
      </c>
      <c r="P110">
        <v>6</v>
      </c>
      <c r="R110">
        <f t="shared" si="3"/>
        <v>9.1399999999999988</v>
      </c>
      <c r="S110">
        <f t="shared" si="4"/>
        <v>1.4462352223151516</v>
      </c>
      <c r="T110">
        <f t="shared" si="5"/>
        <v>0.31985714285714284</v>
      </c>
    </row>
    <row r="111" spans="1:20">
      <c r="A111">
        <v>373</v>
      </c>
      <c r="B111" t="s">
        <v>430</v>
      </c>
      <c r="C111" t="s">
        <v>42</v>
      </c>
      <c r="D111">
        <v>2800</v>
      </c>
      <c r="E111" t="s">
        <v>15</v>
      </c>
      <c r="F111">
        <v>9.68</v>
      </c>
      <c r="G111" t="s">
        <v>16</v>
      </c>
      <c r="H111">
        <v>14</v>
      </c>
      <c r="I111">
        <v>17.600000000000001</v>
      </c>
      <c r="J111">
        <v>7.96</v>
      </c>
      <c r="K111">
        <v>16.8</v>
      </c>
      <c r="L111">
        <v>10.19</v>
      </c>
      <c r="M111">
        <v>8.75</v>
      </c>
      <c r="N111">
        <v>9.2249999999999996</v>
      </c>
      <c r="O111">
        <f>IFERROR(AVERAGEIF(H111:N111,"&gt;0"),0)</f>
        <v>12.074999999999999</v>
      </c>
      <c r="P111">
        <v>5.9</v>
      </c>
      <c r="R111">
        <f t="shared" si="3"/>
        <v>9.64</v>
      </c>
      <c r="S111">
        <f t="shared" si="4"/>
        <v>0.79834368530020716</v>
      </c>
      <c r="T111">
        <f t="shared" si="5"/>
        <v>6.1749999999999989</v>
      </c>
    </row>
    <row r="112" spans="1:20">
      <c r="A112">
        <v>386</v>
      </c>
      <c r="B112" t="s">
        <v>443</v>
      </c>
      <c r="C112" t="s">
        <v>42</v>
      </c>
      <c r="D112">
        <v>2500</v>
      </c>
      <c r="E112" t="s">
        <v>24</v>
      </c>
      <c r="F112">
        <v>4.2249999999999996</v>
      </c>
      <c r="G112" t="s">
        <v>25</v>
      </c>
      <c r="H112">
        <v>2</v>
      </c>
      <c r="I112">
        <v>7.2</v>
      </c>
      <c r="J112">
        <v>4.45</v>
      </c>
      <c r="K112">
        <v>6.6</v>
      </c>
      <c r="L112">
        <v>5.29</v>
      </c>
      <c r="M112">
        <v>3.8</v>
      </c>
      <c r="N112">
        <v>4.109</v>
      </c>
      <c r="O112">
        <f>IFERROR(AVERAGEIF(H112:N112,"&gt;0"),0)</f>
        <v>4.778428571428571</v>
      </c>
      <c r="P112">
        <v>5.9</v>
      </c>
      <c r="R112">
        <f t="shared" si="3"/>
        <v>5.2</v>
      </c>
      <c r="S112">
        <f t="shared" si="4"/>
        <v>1.0882238631947145</v>
      </c>
      <c r="T112">
        <f t="shared" si="5"/>
        <v>1.1215714285714293</v>
      </c>
    </row>
    <row r="113" spans="1:20">
      <c r="A113">
        <v>16</v>
      </c>
      <c r="B113" t="s">
        <v>54</v>
      </c>
      <c r="C113" t="s">
        <v>14</v>
      </c>
      <c r="D113">
        <v>7300</v>
      </c>
      <c r="E113" t="s">
        <v>33</v>
      </c>
      <c r="F113">
        <v>17.48</v>
      </c>
      <c r="G113" t="s">
        <v>34</v>
      </c>
      <c r="H113">
        <v>18.5</v>
      </c>
      <c r="I113">
        <v>21</v>
      </c>
      <c r="J113">
        <v>18.14</v>
      </c>
      <c r="K113">
        <v>18.8</v>
      </c>
      <c r="L113">
        <v>17.940000000000001</v>
      </c>
      <c r="M113">
        <v>15.03</v>
      </c>
      <c r="N113">
        <v>19.344000000000001</v>
      </c>
      <c r="O113">
        <f>IFERROR(AVERAGEIF(H113:N113,"&gt;0"),0)</f>
        <v>18.393428571428569</v>
      </c>
      <c r="P113">
        <v>5.8</v>
      </c>
      <c r="R113">
        <f t="shared" si="3"/>
        <v>5.9700000000000006</v>
      </c>
      <c r="S113">
        <f t="shared" si="4"/>
        <v>0.32457244046786904</v>
      </c>
      <c r="T113">
        <f t="shared" si="5"/>
        <v>12.593428571428568</v>
      </c>
    </row>
    <row r="114" spans="1:20">
      <c r="A114">
        <v>203</v>
      </c>
      <c r="B114" t="s">
        <v>260</v>
      </c>
      <c r="C114" t="s">
        <v>14</v>
      </c>
      <c r="D114">
        <v>3200</v>
      </c>
      <c r="E114" t="s">
        <v>44</v>
      </c>
      <c r="F114">
        <v>7.52</v>
      </c>
      <c r="G114" t="s">
        <v>45</v>
      </c>
      <c r="H114">
        <v>6.5</v>
      </c>
      <c r="I114">
        <v>10.3</v>
      </c>
      <c r="J114">
        <v>7.13</v>
      </c>
      <c r="K114">
        <v>10.3</v>
      </c>
      <c r="L114">
        <v>7.22</v>
      </c>
      <c r="M114">
        <v>5.97</v>
      </c>
      <c r="N114">
        <v>5.6989999999999998</v>
      </c>
      <c r="O114">
        <f>IFERROR(AVERAGEIF(H114:N114,"&gt;0"),0)</f>
        <v>7.5884285714285715</v>
      </c>
      <c r="P114">
        <v>5.8</v>
      </c>
      <c r="R114">
        <f t="shared" si="3"/>
        <v>4.6010000000000009</v>
      </c>
      <c r="S114">
        <f t="shared" si="4"/>
        <v>0.60631789002052006</v>
      </c>
      <c r="T114">
        <f t="shared" si="5"/>
        <v>1.7884285714285717</v>
      </c>
    </row>
    <row r="115" spans="1:20">
      <c r="A115">
        <v>178</v>
      </c>
      <c r="B115" t="s">
        <v>235</v>
      </c>
      <c r="C115" t="s">
        <v>18</v>
      </c>
      <c r="D115">
        <v>3500</v>
      </c>
      <c r="E115" t="s">
        <v>15</v>
      </c>
      <c r="F115">
        <v>10.84</v>
      </c>
      <c r="G115" t="s">
        <v>82</v>
      </c>
      <c r="H115">
        <v>4.5</v>
      </c>
      <c r="I115">
        <v>9.3000000000000007</v>
      </c>
      <c r="J115">
        <v>12.12</v>
      </c>
      <c r="K115">
        <v>8.6999999999999993</v>
      </c>
      <c r="L115">
        <v>4.6500000000000004</v>
      </c>
      <c r="M115">
        <v>4.38</v>
      </c>
      <c r="N115">
        <v>8.5540000000000003</v>
      </c>
      <c r="O115">
        <f>IFERROR(AVERAGEIF(H115:N115,"&gt;0"),0)</f>
        <v>7.4577142857142871</v>
      </c>
      <c r="P115">
        <v>5.6</v>
      </c>
      <c r="R115">
        <f t="shared" si="3"/>
        <v>7.7399999999999993</v>
      </c>
      <c r="S115">
        <f t="shared" si="4"/>
        <v>1.0378515056317521</v>
      </c>
      <c r="T115">
        <f t="shared" si="5"/>
        <v>1.8577142857142874</v>
      </c>
    </row>
    <row r="116" spans="1:20">
      <c r="A116">
        <v>122</v>
      </c>
      <c r="B116" t="s">
        <v>178</v>
      </c>
      <c r="C116" t="s">
        <v>18</v>
      </c>
      <c r="D116">
        <v>4600</v>
      </c>
      <c r="E116" t="s">
        <v>19</v>
      </c>
      <c r="F116">
        <v>13.52</v>
      </c>
      <c r="G116" t="s">
        <v>61</v>
      </c>
      <c r="H116">
        <v>14.5</v>
      </c>
      <c r="I116">
        <v>6.8</v>
      </c>
      <c r="J116">
        <v>13.18</v>
      </c>
      <c r="K116">
        <v>7.5</v>
      </c>
      <c r="L116">
        <v>9.8000000000000007</v>
      </c>
      <c r="M116">
        <v>12.23</v>
      </c>
      <c r="N116">
        <v>12.986000000000001</v>
      </c>
      <c r="O116">
        <f>IFERROR(AVERAGEIF(H116:N116,"&gt;0"),0)</f>
        <v>10.999428571428572</v>
      </c>
      <c r="P116">
        <v>5.5</v>
      </c>
      <c r="R116">
        <f t="shared" si="3"/>
        <v>7.7</v>
      </c>
      <c r="S116">
        <f t="shared" si="4"/>
        <v>0.70003636552548187</v>
      </c>
      <c r="T116">
        <f t="shared" si="5"/>
        <v>5.499428571428572</v>
      </c>
    </row>
    <row r="117" spans="1:20">
      <c r="A117">
        <v>2</v>
      </c>
      <c r="B117" t="s">
        <v>21</v>
      </c>
      <c r="C117" t="s">
        <v>14</v>
      </c>
      <c r="D117">
        <v>8300</v>
      </c>
      <c r="E117" t="s">
        <v>19</v>
      </c>
      <c r="F117">
        <v>22.46</v>
      </c>
      <c r="G117" t="s">
        <v>20</v>
      </c>
      <c r="H117">
        <v>19.5</v>
      </c>
      <c r="I117">
        <v>26</v>
      </c>
      <c r="J117">
        <v>16.05</v>
      </c>
      <c r="K117">
        <v>24.1</v>
      </c>
      <c r="L117">
        <v>16.600000000000001</v>
      </c>
      <c r="M117">
        <v>14.58</v>
      </c>
      <c r="N117">
        <v>14.528</v>
      </c>
      <c r="O117">
        <f>IFERROR(AVERAGEIF(H117:N117,"&gt;0"),0)</f>
        <v>18.765428571428572</v>
      </c>
      <c r="P117">
        <v>5.4</v>
      </c>
      <c r="R117">
        <f t="shared" si="3"/>
        <v>11.472</v>
      </c>
      <c r="S117">
        <f t="shared" si="4"/>
        <v>0.61133695701822499</v>
      </c>
      <c r="T117">
        <f t="shared" si="5"/>
        <v>13.365428571428572</v>
      </c>
    </row>
    <row r="118" spans="1:20">
      <c r="A118">
        <v>217</v>
      </c>
      <c r="B118" t="s">
        <v>274</v>
      </c>
      <c r="C118" t="s">
        <v>42</v>
      </c>
      <c r="D118">
        <v>3100</v>
      </c>
      <c r="E118" t="s">
        <v>33</v>
      </c>
      <c r="F118">
        <v>9.92</v>
      </c>
      <c r="G118" t="s">
        <v>34</v>
      </c>
      <c r="H118">
        <v>8</v>
      </c>
      <c r="I118">
        <v>15.8</v>
      </c>
      <c r="J118">
        <v>7.75</v>
      </c>
      <c r="K118">
        <v>14.9</v>
      </c>
      <c r="L118">
        <v>9.93</v>
      </c>
      <c r="M118">
        <v>8.44</v>
      </c>
      <c r="N118">
        <v>7.3479999999999999</v>
      </c>
      <c r="O118">
        <f>IFERROR(AVERAGEIF(H118:N118,"&gt;0"),0)</f>
        <v>10.309714285714287</v>
      </c>
      <c r="P118">
        <v>5.4</v>
      </c>
      <c r="R118">
        <f t="shared" si="3"/>
        <v>8.4520000000000017</v>
      </c>
      <c r="S118">
        <f t="shared" si="4"/>
        <v>0.81980933377674314</v>
      </c>
      <c r="T118">
        <f t="shared" si="5"/>
        <v>4.909714285714287</v>
      </c>
    </row>
    <row r="119" spans="1:20">
      <c r="A119">
        <v>150</v>
      </c>
      <c r="B119" t="s">
        <v>206</v>
      </c>
      <c r="C119" t="s">
        <v>14</v>
      </c>
      <c r="D119">
        <v>4100</v>
      </c>
      <c r="E119" t="s">
        <v>65</v>
      </c>
      <c r="F119">
        <v>12.36</v>
      </c>
      <c r="G119" t="s">
        <v>66</v>
      </c>
      <c r="H119">
        <v>9</v>
      </c>
      <c r="I119">
        <v>8.5</v>
      </c>
      <c r="J119">
        <v>11.22</v>
      </c>
      <c r="K119">
        <v>8.3000000000000007</v>
      </c>
      <c r="L119">
        <v>10.19</v>
      </c>
      <c r="M119">
        <v>10.45</v>
      </c>
      <c r="N119">
        <v>7.8250000000000002</v>
      </c>
      <c r="O119">
        <f>IFERROR(AVERAGEIF(H119:N119,"&gt;0"),0)</f>
        <v>9.3550000000000004</v>
      </c>
      <c r="P119">
        <v>5.3</v>
      </c>
      <c r="R119">
        <f t="shared" si="3"/>
        <v>3.3950000000000005</v>
      </c>
      <c r="S119">
        <f t="shared" si="4"/>
        <v>0.36290753607696424</v>
      </c>
      <c r="T119">
        <f t="shared" si="5"/>
        <v>4.0550000000000006</v>
      </c>
    </row>
    <row r="120" spans="1:20">
      <c r="A120">
        <v>196</v>
      </c>
      <c r="B120" t="s">
        <v>253</v>
      </c>
      <c r="C120" t="s">
        <v>14</v>
      </c>
      <c r="D120">
        <v>3300</v>
      </c>
      <c r="E120" t="s">
        <v>44</v>
      </c>
      <c r="F120">
        <v>7.7919999999999998</v>
      </c>
      <c r="G120" t="s">
        <v>102</v>
      </c>
      <c r="H120">
        <v>5</v>
      </c>
      <c r="I120">
        <v>2.8</v>
      </c>
      <c r="J120">
        <v>5.0999999999999996</v>
      </c>
      <c r="K120">
        <v>2.4</v>
      </c>
      <c r="L120">
        <v>2.7</v>
      </c>
      <c r="M120">
        <v>3</v>
      </c>
      <c r="N120">
        <v>1.0649999999999999</v>
      </c>
      <c r="O120">
        <f>IFERROR(AVERAGEIF(H120:N120,"&gt;0"),0)</f>
        <v>3.1521428571428571</v>
      </c>
      <c r="P120">
        <v>5.0999999999999996</v>
      </c>
      <c r="R120">
        <f t="shared" si="3"/>
        <v>4.0350000000000001</v>
      </c>
      <c r="S120">
        <f t="shared" si="4"/>
        <v>1.2800815771583958</v>
      </c>
      <c r="T120">
        <f t="shared" si="5"/>
        <v>1.9478571428571425</v>
      </c>
    </row>
    <row r="121" spans="1:20">
      <c r="A121">
        <v>68</v>
      </c>
      <c r="B121" t="s">
        <v>123</v>
      </c>
      <c r="C121" t="s">
        <v>23</v>
      </c>
      <c r="D121">
        <v>5000</v>
      </c>
      <c r="E121" t="s">
        <v>19</v>
      </c>
      <c r="F121">
        <v>6.7</v>
      </c>
      <c r="G121" t="s">
        <v>20</v>
      </c>
      <c r="I121">
        <v>13.88</v>
      </c>
      <c r="J121">
        <v>13.53</v>
      </c>
      <c r="L121">
        <v>15.337999999999999</v>
      </c>
      <c r="M121">
        <v>17.795999999999999</v>
      </c>
      <c r="O121">
        <f>IFERROR(AVERAGEIF(H121:N121,"&gt;0"),0)</f>
        <v>15.135999999999999</v>
      </c>
      <c r="P121">
        <v>4.9400000000000004</v>
      </c>
      <c r="R121">
        <f t="shared" si="3"/>
        <v>4.266</v>
      </c>
      <c r="S121">
        <f t="shared" si="4"/>
        <v>0.28184460887949264</v>
      </c>
      <c r="T121">
        <f t="shared" si="5"/>
        <v>10.195999999999998</v>
      </c>
    </row>
    <row r="122" spans="1:20">
      <c r="A122">
        <v>216</v>
      </c>
      <c r="B122" t="s">
        <v>273</v>
      </c>
      <c r="C122" t="s">
        <v>14</v>
      </c>
      <c r="D122">
        <v>3100</v>
      </c>
      <c r="E122" t="s">
        <v>15</v>
      </c>
      <c r="F122">
        <v>6.4249999999999998</v>
      </c>
      <c r="G122" t="s">
        <v>82</v>
      </c>
      <c r="H122">
        <v>8.5</v>
      </c>
      <c r="I122">
        <v>6.6</v>
      </c>
      <c r="J122">
        <v>4.4800000000000004</v>
      </c>
      <c r="K122">
        <v>6.3</v>
      </c>
      <c r="L122">
        <v>4.05</v>
      </c>
      <c r="M122">
        <v>3.17</v>
      </c>
      <c r="N122">
        <v>4.4523999999999999</v>
      </c>
      <c r="O122">
        <f>IFERROR(AVERAGEIF(H122:N122,"&gt;0"),0)</f>
        <v>5.3646285714285709</v>
      </c>
      <c r="P122">
        <v>4.9000000000000004</v>
      </c>
      <c r="R122">
        <f t="shared" si="3"/>
        <v>5.33</v>
      </c>
      <c r="S122">
        <f t="shared" si="4"/>
        <v>0.99354501975905685</v>
      </c>
      <c r="T122">
        <f t="shared" si="5"/>
        <v>0.4646285714285705</v>
      </c>
    </row>
    <row r="123" spans="1:20">
      <c r="A123">
        <v>279</v>
      </c>
      <c r="B123" t="s">
        <v>336</v>
      </c>
      <c r="C123" t="s">
        <v>14</v>
      </c>
      <c r="D123">
        <v>3000</v>
      </c>
      <c r="E123" t="s">
        <v>24</v>
      </c>
      <c r="F123">
        <v>8.3000000000000007</v>
      </c>
      <c r="G123" t="s">
        <v>25</v>
      </c>
      <c r="L123">
        <v>6.94</v>
      </c>
      <c r="M123">
        <v>8.61</v>
      </c>
      <c r="O123">
        <f>IFERROR(AVERAGEIF(H123:N123,"&gt;0"),0)</f>
        <v>7.7750000000000004</v>
      </c>
      <c r="P123">
        <v>4.9000000000000004</v>
      </c>
      <c r="R123">
        <f t="shared" si="3"/>
        <v>1.669999999999999</v>
      </c>
      <c r="S123">
        <f t="shared" si="4"/>
        <v>0.21479099678456579</v>
      </c>
      <c r="T123">
        <f t="shared" si="5"/>
        <v>2.875</v>
      </c>
    </row>
    <row r="124" spans="1:20">
      <c r="A124">
        <v>335</v>
      </c>
      <c r="B124" t="s">
        <v>392</v>
      </c>
      <c r="C124" t="s">
        <v>14</v>
      </c>
      <c r="D124">
        <v>3000</v>
      </c>
      <c r="E124" t="s">
        <v>30</v>
      </c>
      <c r="F124">
        <v>2.2999999999999998</v>
      </c>
      <c r="G124" t="s">
        <v>31</v>
      </c>
      <c r="H124">
        <v>2</v>
      </c>
      <c r="I124">
        <v>1.4</v>
      </c>
      <c r="K124">
        <v>1.7</v>
      </c>
      <c r="L124">
        <v>3.37</v>
      </c>
      <c r="M124">
        <v>3.36</v>
      </c>
      <c r="N124">
        <v>2.36</v>
      </c>
      <c r="O124">
        <f>IFERROR(AVERAGEIF(H124:N124,"&gt;0"),0)</f>
        <v>2.3649999999999998</v>
      </c>
      <c r="P124">
        <v>4.5999999999999996</v>
      </c>
      <c r="R124">
        <f t="shared" si="3"/>
        <v>1.9700000000000002</v>
      </c>
      <c r="S124">
        <f t="shared" si="4"/>
        <v>0.83298097251585645</v>
      </c>
      <c r="T124">
        <f t="shared" si="5"/>
        <v>2.2349999999999999</v>
      </c>
    </row>
    <row r="125" spans="1:20">
      <c r="A125">
        <v>377</v>
      </c>
      <c r="B125" t="s">
        <v>434</v>
      </c>
      <c r="C125" t="s">
        <v>42</v>
      </c>
      <c r="D125">
        <v>2700</v>
      </c>
      <c r="E125" t="s">
        <v>27</v>
      </c>
      <c r="F125">
        <v>6.02</v>
      </c>
      <c r="G125" t="s">
        <v>28</v>
      </c>
      <c r="H125">
        <v>4.5</v>
      </c>
      <c r="I125">
        <v>12</v>
      </c>
      <c r="J125">
        <v>5.61</v>
      </c>
      <c r="K125">
        <v>12</v>
      </c>
      <c r="L125">
        <v>7.72</v>
      </c>
      <c r="M125">
        <v>9.49</v>
      </c>
      <c r="N125">
        <v>8.0820000000000007</v>
      </c>
      <c r="O125">
        <f>IFERROR(AVERAGEIF(H125:N125,"&gt;0"),0)</f>
        <v>8.4860000000000007</v>
      </c>
      <c r="P125">
        <v>4.4000000000000004</v>
      </c>
      <c r="R125">
        <f t="shared" si="3"/>
        <v>7.5</v>
      </c>
      <c r="S125">
        <f t="shared" si="4"/>
        <v>0.88380862597218945</v>
      </c>
      <c r="T125">
        <f t="shared" si="5"/>
        <v>4.0860000000000003</v>
      </c>
    </row>
    <row r="126" spans="1:20">
      <c r="A126">
        <v>429</v>
      </c>
      <c r="B126" t="s">
        <v>485</v>
      </c>
      <c r="C126" t="s">
        <v>42</v>
      </c>
      <c r="D126">
        <v>2500</v>
      </c>
      <c r="E126" t="s">
        <v>30</v>
      </c>
      <c r="F126">
        <v>1.84</v>
      </c>
      <c r="G126" t="s">
        <v>31</v>
      </c>
      <c r="H126">
        <v>2</v>
      </c>
      <c r="J126">
        <v>4.17</v>
      </c>
      <c r="L126">
        <v>1.03</v>
      </c>
      <c r="M126">
        <v>1.1299999999999999</v>
      </c>
      <c r="N126">
        <v>3.6419999999999999</v>
      </c>
      <c r="O126">
        <f>IFERROR(AVERAGEIF(H126:N126,"&gt;0"),0)</f>
        <v>2.3944000000000001</v>
      </c>
      <c r="P126">
        <v>4.3</v>
      </c>
      <c r="R126">
        <f t="shared" si="3"/>
        <v>3.1399999999999997</v>
      </c>
      <c r="S126">
        <f t="shared" si="4"/>
        <v>1.3113932509188104</v>
      </c>
      <c r="T126">
        <f t="shared" si="5"/>
        <v>1.9055999999999997</v>
      </c>
    </row>
    <row r="127" spans="1:20">
      <c r="A127">
        <v>169</v>
      </c>
      <c r="B127" t="s">
        <v>226</v>
      </c>
      <c r="C127" t="s">
        <v>18</v>
      </c>
      <c r="D127">
        <v>3600</v>
      </c>
      <c r="E127" t="s">
        <v>56</v>
      </c>
      <c r="F127">
        <v>7.24</v>
      </c>
      <c r="G127" t="s">
        <v>97</v>
      </c>
      <c r="H127">
        <v>12</v>
      </c>
      <c r="I127">
        <v>5.0999999999999996</v>
      </c>
      <c r="J127">
        <v>7.49</v>
      </c>
      <c r="K127">
        <v>5.6</v>
      </c>
      <c r="L127">
        <v>8.09</v>
      </c>
      <c r="M127">
        <v>2.57</v>
      </c>
      <c r="N127">
        <v>10.269</v>
      </c>
      <c r="O127">
        <f>IFERROR(AVERAGEIF(H127:N127,"&gt;0"),0)</f>
        <v>7.3027142857142859</v>
      </c>
      <c r="P127">
        <v>4.2</v>
      </c>
      <c r="R127">
        <f t="shared" si="3"/>
        <v>9.43</v>
      </c>
      <c r="S127">
        <f t="shared" si="4"/>
        <v>1.2913006905455897</v>
      </c>
      <c r="T127">
        <f t="shared" si="5"/>
        <v>3.1027142857142858</v>
      </c>
    </row>
    <row r="128" spans="1:20">
      <c r="A128">
        <v>180</v>
      </c>
      <c r="B128" t="s">
        <v>237</v>
      </c>
      <c r="C128" t="s">
        <v>18</v>
      </c>
      <c r="D128">
        <v>3500</v>
      </c>
      <c r="E128" t="s">
        <v>76</v>
      </c>
      <c r="F128">
        <v>4.8600000000000003</v>
      </c>
      <c r="G128" t="s">
        <v>77</v>
      </c>
      <c r="J128">
        <v>3.45</v>
      </c>
      <c r="L128">
        <v>3.54</v>
      </c>
      <c r="M128">
        <v>3.83</v>
      </c>
      <c r="N128">
        <v>1.1830000000000001</v>
      </c>
      <c r="O128">
        <f>IFERROR(AVERAGEIF(H128:N128,"&gt;0"),0)</f>
        <v>3.00075</v>
      </c>
      <c r="P128">
        <v>4.2</v>
      </c>
      <c r="R128">
        <f t="shared" si="3"/>
        <v>2.6470000000000002</v>
      </c>
      <c r="S128">
        <f t="shared" si="4"/>
        <v>0.88211280513205037</v>
      </c>
      <c r="T128">
        <f t="shared" si="5"/>
        <v>1.1992500000000001</v>
      </c>
    </row>
    <row r="129" spans="1:20">
      <c r="A129">
        <v>289</v>
      </c>
      <c r="B129" t="s">
        <v>346</v>
      </c>
      <c r="C129" t="s">
        <v>14</v>
      </c>
      <c r="D129">
        <v>3000</v>
      </c>
      <c r="E129" t="s">
        <v>56</v>
      </c>
      <c r="F129">
        <v>4.76</v>
      </c>
      <c r="G129" t="s">
        <v>97</v>
      </c>
      <c r="H129">
        <v>4</v>
      </c>
      <c r="J129">
        <v>4.29</v>
      </c>
      <c r="K129">
        <v>1.7</v>
      </c>
      <c r="L129">
        <v>7.89</v>
      </c>
      <c r="M129">
        <v>7.64</v>
      </c>
      <c r="N129">
        <v>3.302</v>
      </c>
      <c r="O129">
        <f>IFERROR(AVERAGEIF(H129:N129,"&gt;0"),0)</f>
        <v>4.8036666666666665</v>
      </c>
      <c r="P129">
        <v>4.2</v>
      </c>
      <c r="R129">
        <f t="shared" si="3"/>
        <v>6.1899999999999995</v>
      </c>
      <c r="S129">
        <f t="shared" si="4"/>
        <v>1.2885989868850183</v>
      </c>
      <c r="T129">
        <f t="shared" si="5"/>
        <v>0.60366666666666635</v>
      </c>
    </row>
    <row r="130" spans="1:20">
      <c r="A130">
        <v>33</v>
      </c>
      <c r="B130" t="s">
        <v>80</v>
      </c>
      <c r="C130" t="s">
        <v>18</v>
      </c>
      <c r="D130">
        <v>6300</v>
      </c>
      <c r="E130" t="s">
        <v>33</v>
      </c>
      <c r="F130">
        <v>9.06</v>
      </c>
      <c r="G130" t="s">
        <v>34</v>
      </c>
      <c r="H130">
        <v>16</v>
      </c>
      <c r="I130">
        <v>28.5</v>
      </c>
      <c r="J130">
        <v>15.76</v>
      </c>
      <c r="K130">
        <v>27.9</v>
      </c>
      <c r="L130">
        <v>16.54</v>
      </c>
      <c r="M130">
        <v>20.72</v>
      </c>
      <c r="N130">
        <v>16.111999999999998</v>
      </c>
      <c r="O130">
        <f>IFERROR(AVERAGEIF(H130:N130,"&gt;0"),0)</f>
        <v>20.218857142857139</v>
      </c>
      <c r="P130">
        <v>4</v>
      </c>
      <c r="R130">
        <f t="shared" si="3"/>
        <v>12.74</v>
      </c>
      <c r="S130">
        <f t="shared" si="4"/>
        <v>0.63010485261283677</v>
      </c>
      <c r="T130">
        <f t="shared" si="5"/>
        <v>16.218857142857139</v>
      </c>
    </row>
    <row r="131" spans="1:20">
      <c r="A131">
        <v>236</v>
      </c>
      <c r="B131" t="s">
        <v>293</v>
      </c>
      <c r="C131" t="s">
        <v>18</v>
      </c>
      <c r="D131">
        <v>3000</v>
      </c>
      <c r="E131" t="s">
        <v>33</v>
      </c>
      <c r="F131">
        <v>1.64</v>
      </c>
      <c r="G131" t="s">
        <v>34</v>
      </c>
      <c r="I131">
        <v>0.5</v>
      </c>
      <c r="J131">
        <v>3.3</v>
      </c>
      <c r="K131">
        <v>0.4</v>
      </c>
      <c r="L131">
        <v>1.74</v>
      </c>
      <c r="M131">
        <v>1.25</v>
      </c>
      <c r="N131">
        <v>1.7230000000000001</v>
      </c>
      <c r="O131">
        <f>IFERROR(AVERAGEIF(H131:N131,"&gt;0"),0)</f>
        <v>1.4855</v>
      </c>
      <c r="P131">
        <v>4</v>
      </c>
      <c r="R131">
        <f t="shared" ref="R131:R194" si="6">MAX(H131:N131)-MIN(H131:N131)</f>
        <v>2.9</v>
      </c>
      <c r="S131">
        <f t="shared" ref="S131:S194" si="7">IFERROR(R131/O131,0)</f>
        <v>1.9522046449007067</v>
      </c>
      <c r="T131">
        <f t="shared" ref="T131:T194" si="8">ABS(O131-P131)</f>
        <v>2.5145</v>
      </c>
    </row>
    <row r="132" spans="1:20">
      <c r="A132">
        <v>157</v>
      </c>
      <c r="B132" t="s">
        <v>213</v>
      </c>
      <c r="C132" t="s">
        <v>18</v>
      </c>
      <c r="D132">
        <v>4000</v>
      </c>
      <c r="E132" t="s">
        <v>30</v>
      </c>
      <c r="F132">
        <v>1.54</v>
      </c>
      <c r="G132" t="s">
        <v>31</v>
      </c>
      <c r="H132">
        <v>12.5</v>
      </c>
      <c r="I132">
        <v>5.6</v>
      </c>
      <c r="J132">
        <v>10.32</v>
      </c>
      <c r="K132">
        <v>5.7</v>
      </c>
      <c r="L132">
        <v>12.2</v>
      </c>
      <c r="M132">
        <v>10.31</v>
      </c>
      <c r="N132">
        <v>12.234</v>
      </c>
      <c r="O132">
        <f>IFERROR(AVERAGEIF(H132:N132,"&gt;0"),0)</f>
        <v>9.8377142857142861</v>
      </c>
      <c r="P132">
        <v>3.9</v>
      </c>
      <c r="R132">
        <f t="shared" si="6"/>
        <v>6.9</v>
      </c>
      <c r="S132">
        <f t="shared" si="7"/>
        <v>0.70138243494423791</v>
      </c>
      <c r="T132">
        <f t="shared" si="8"/>
        <v>5.9377142857142857</v>
      </c>
    </row>
    <row r="133" spans="1:20">
      <c r="A133">
        <v>212</v>
      </c>
      <c r="B133" t="s">
        <v>269</v>
      </c>
      <c r="C133" t="s">
        <v>14</v>
      </c>
      <c r="D133">
        <v>3100</v>
      </c>
      <c r="E133" t="s">
        <v>15</v>
      </c>
      <c r="F133">
        <v>6.08</v>
      </c>
      <c r="G133" t="s">
        <v>16</v>
      </c>
      <c r="H133">
        <v>5</v>
      </c>
      <c r="I133">
        <v>7.2</v>
      </c>
      <c r="J133">
        <v>4.57</v>
      </c>
      <c r="K133">
        <v>6.6</v>
      </c>
      <c r="L133">
        <v>8.4600000000000009</v>
      </c>
      <c r="M133">
        <v>11.87</v>
      </c>
      <c r="O133">
        <f>IFERROR(AVERAGEIF(H133:N133,"&gt;0"),0)</f>
        <v>7.2833333333333323</v>
      </c>
      <c r="P133">
        <v>3.8</v>
      </c>
      <c r="R133">
        <f t="shared" si="6"/>
        <v>7.2999999999999989</v>
      </c>
      <c r="S133">
        <f t="shared" si="7"/>
        <v>1.0022883295194507</v>
      </c>
      <c r="T133">
        <f t="shared" si="8"/>
        <v>3.4833333333333325</v>
      </c>
    </row>
    <row r="134" spans="1:20">
      <c r="A134">
        <v>227</v>
      </c>
      <c r="B134" t="s">
        <v>284</v>
      </c>
      <c r="C134" t="s">
        <v>14</v>
      </c>
      <c r="D134">
        <v>3000</v>
      </c>
      <c r="E134" t="s">
        <v>27</v>
      </c>
      <c r="F134">
        <v>0.78</v>
      </c>
      <c r="G134" t="s">
        <v>28</v>
      </c>
      <c r="H134">
        <v>2.5</v>
      </c>
      <c r="I134">
        <v>5.6</v>
      </c>
      <c r="J134">
        <v>2.85</v>
      </c>
      <c r="K134">
        <v>5.8</v>
      </c>
      <c r="M134">
        <v>0.11</v>
      </c>
      <c r="N134">
        <v>2.2050000000000001</v>
      </c>
      <c r="O134">
        <f>IFERROR(AVERAGEIF(H134:N134,"&gt;0"),0)</f>
        <v>3.1774999999999998</v>
      </c>
      <c r="P134">
        <v>3.8</v>
      </c>
      <c r="R134">
        <f t="shared" si="6"/>
        <v>5.6899999999999995</v>
      </c>
      <c r="S134">
        <f t="shared" si="7"/>
        <v>1.7907159716758458</v>
      </c>
      <c r="T134">
        <f t="shared" si="8"/>
        <v>0.62250000000000005</v>
      </c>
    </row>
    <row r="135" spans="1:20">
      <c r="A135">
        <v>278</v>
      </c>
      <c r="B135" t="s">
        <v>335</v>
      </c>
      <c r="C135" t="s">
        <v>14</v>
      </c>
      <c r="D135">
        <v>3000</v>
      </c>
      <c r="E135" t="s">
        <v>76</v>
      </c>
      <c r="F135">
        <v>1.0249999999999999</v>
      </c>
      <c r="G135" t="s">
        <v>77</v>
      </c>
      <c r="I135">
        <v>7.4</v>
      </c>
      <c r="J135">
        <v>4.38</v>
      </c>
      <c r="K135">
        <v>6.7</v>
      </c>
      <c r="L135">
        <v>6.69</v>
      </c>
      <c r="M135">
        <v>0.56999999999999995</v>
      </c>
      <c r="O135">
        <f>IFERROR(AVERAGEIF(H135:N135,"&gt;0"),0)</f>
        <v>5.1480000000000006</v>
      </c>
      <c r="P135">
        <v>3.8</v>
      </c>
      <c r="R135">
        <f t="shared" si="6"/>
        <v>6.83</v>
      </c>
      <c r="S135">
        <f t="shared" si="7"/>
        <v>1.3267288267288266</v>
      </c>
      <c r="T135">
        <f t="shared" si="8"/>
        <v>1.3480000000000008</v>
      </c>
    </row>
    <row r="136" spans="1:20">
      <c r="A136">
        <v>129</v>
      </c>
      <c r="B136" t="s">
        <v>185</v>
      </c>
      <c r="C136" t="s">
        <v>18</v>
      </c>
      <c r="D136">
        <v>4500</v>
      </c>
      <c r="E136" t="s">
        <v>30</v>
      </c>
      <c r="F136">
        <v>2.1800000000000002</v>
      </c>
      <c r="G136" t="s">
        <v>31</v>
      </c>
      <c r="H136">
        <v>4</v>
      </c>
      <c r="I136">
        <v>12.1</v>
      </c>
      <c r="J136">
        <v>7.64</v>
      </c>
      <c r="K136">
        <v>12.8</v>
      </c>
      <c r="L136">
        <v>5.99</v>
      </c>
      <c r="M136">
        <v>5.88</v>
      </c>
      <c r="N136">
        <v>5.6769999999999996</v>
      </c>
      <c r="O136">
        <f>IFERROR(AVERAGEIF(H136:N136,"&gt;0"),0)</f>
        <v>7.7267142857142872</v>
      </c>
      <c r="P136">
        <v>3.5</v>
      </c>
      <c r="R136">
        <f t="shared" si="6"/>
        <v>8.8000000000000007</v>
      </c>
      <c r="S136">
        <f t="shared" si="7"/>
        <v>1.1389058368924139</v>
      </c>
      <c r="T136">
        <f t="shared" si="8"/>
        <v>4.2267142857142872</v>
      </c>
    </row>
    <row r="137" spans="1:20">
      <c r="A137">
        <v>181</v>
      </c>
      <c r="B137" t="s">
        <v>238</v>
      </c>
      <c r="C137" t="s">
        <v>14</v>
      </c>
      <c r="D137">
        <v>3500</v>
      </c>
      <c r="E137" t="s">
        <v>33</v>
      </c>
      <c r="F137">
        <v>7.7</v>
      </c>
      <c r="G137" t="s">
        <v>34</v>
      </c>
      <c r="H137">
        <v>7</v>
      </c>
      <c r="I137">
        <v>11.6</v>
      </c>
      <c r="J137">
        <v>9.3800000000000008</v>
      </c>
      <c r="K137">
        <v>10.8</v>
      </c>
      <c r="L137">
        <v>9.52</v>
      </c>
      <c r="M137">
        <v>10.98</v>
      </c>
      <c r="N137">
        <v>4.8099999999999996</v>
      </c>
      <c r="O137">
        <f>IFERROR(AVERAGEIF(H137:N137,"&gt;0"),0)</f>
        <v>9.1557142857142857</v>
      </c>
      <c r="P137">
        <v>3.5</v>
      </c>
      <c r="R137">
        <f t="shared" si="6"/>
        <v>6.79</v>
      </c>
      <c r="S137">
        <f t="shared" si="7"/>
        <v>0.74161335621781865</v>
      </c>
      <c r="T137">
        <f t="shared" si="8"/>
        <v>5.6557142857142857</v>
      </c>
    </row>
    <row r="138" spans="1:20">
      <c r="A138">
        <v>188</v>
      </c>
      <c r="B138" t="s">
        <v>245</v>
      </c>
      <c r="C138" t="s">
        <v>18</v>
      </c>
      <c r="D138">
        <v>3400</v>
      </c>
      <c r="E138" t="s">
        <v>84</v>
      </c>
      <c r="F138">
        <v>13.75</v>
      </c>
      <c r="G138" t="s">
        <v>95</v>
      </c>
      <c r="H138">
        <v>13</v>
      </c>
      <c r="I138">
        <v>12.6</v>
      </c>
      <c r="J138">
        <v>7.52</v>
      </c>
      <c r="K138">
        <v>13.2</v>
      </c>
      <c r="L138">
        <v>8.06</v>
      </c>
      <c r="M138">
        <v>3</v>
      </c>
      <c r="N138">
        <v>6.1764000000000001</v>
      </c>
      <c r="O138">
        <f>IFERROR(AVERAGEIF(H138:N138,"&gt;0"),0)</f>
        <v>9.079485714285715</v>
      </c>
      <c r="P138">
        <v>3.5</v>
      </c>
      <c r="R138">
        <f t="shared" si="6"/>
        <v>10.199999999999999</v>
      </c>
      <c r="S138">
        <f t="shared" si="7"/>
        <v>1.1234116469781168</v>
      </c>
      <c r="T138">
        <f t="shared" si="8"/>
        <v>5.579485714285715</v>
      </c>
    </row>
    <row r="139" spans="1:20">
      <c r="A139">
        <v>235</v>
      </c>
      <c r="B139" t="s">
        <v>292</v>
      </c>
      <c r="C139" t="s">
        <v>14</v>
      </c>
      <c r="D139">
        <v>3000</v>
      </c>
      <c r="E139" t="s">
        <v>27</v>
      </c>
      <c r="F139">
        <v>7.02</v>
      </c>
      <c r="G139" t="s">
        <v>105</v>
      </c>
      <c r="H139">
        <v>8</v>
      </c>
      <c r="I139">
        <v>7.9</v>
      </c>
      <c r="J139">
        <v>6.31</v>
      </c>
      <c r="K139">
        <v>7</v>
      </c>
      <c r="L139">
        <v>7.09</v>
      </c>
      <c r="M139">
        <v>11.06</v>
      </c>
      <c r="N139">
        <v>5.149</v>
      </c>
      <c r="O139">
        <f>IFERROR(AVERAGEIF(H139:N139,"&gt;0"),0)</f>
        <v>7.5012857142857143</v>
      </c>
      <c r="P139">
        <v>3.5</v>
      </c>
      <c r="R139">
        <f t="shared" si="6"/>
        <v>5.9110000000000005</v>
      </c>
      <c r="S139">
        <f t="shared" si="7"/>
        <v>0.78799824791940432</v>
      </c>
      <c r="T139">
        <f t="shared" si="8"/>
        <v>4.0012857142857143</v>
      </c>
    </row>
    <row r="140" spans="1:20">
      <c r="A140">
        <v>437</v>
      </c>
      <c r="B140" t="s">
        <v>493</v>
      </c>
      <c r="C140" t="s">
        <v>42</v>
      </c>
      <c r="D140">
        <v>2500</v>
      </c>
      <c r="E140" t="s">
        <v>30</v>
      </c>
      <c r="F140">
        <v>0</v>
      </c>
      <c r="G140" t="s">
        <v>31</v>
      </c>
      <c r="O140">
        <f>IFERROR(AVERAGEIF(H140:N140,"&gt;0"),0)</f>
        <v>0</v>
      </c>
      <c r="P140">
        <v>3.5</v>
      </c>
      <c r="R140">
        <f t="shared" si="6"/>
        <v>0</v>
      </c>
      <c r="S140">
        <f t="shared" si="7"/>
        <v>0</v>
      </c>
      <c r="T140">
        <f t="shared" si="8"/>
        <v>3.5</v>
      </c>
    </row>
    <row r="141" spans="1:20">
      <c r="A141">
        <v>164</v>
      </c>
      <c r="B141" t="s">
        <v>221</v>
      </c>
      <c r="C141" t="s">
        <v>18</v>
      </c>
      <c r="D141">
        <v>3800</v>
      </c>
      <c r="E141" t="s">
        <v>84</v>
      </c>
      <c r="F141">
        <v>10.050000000000001</v>
      </c>
      <c r="G141" t="s">
        <v>95</v>
      </c>
      <c r="H141">
        <v>6</v>
      </c>
      <c r="I141">
        <v>5.5</v>
      </c>
      <c r="J141">
        <v>9.09</v>
      </c>
      <c r="K141">
        <v>5.7</v>
      </c>
      <c r="L141">
        <v>7.07</v>
      </c>
      <c r="M141">
        <v>9.2799999999999994</v>
      </c>
      <c r="N141">
        <v>10.704000000000001</v>
      </c>
      <c r="O141">
        <f>IFERROR(AVERAGEIF(H141:N141,"&gt;0"),0)</f>
        <v>7.620571428571429</v>
      </c>
      <c r="P141">
        <v>3</v>
      </c>
      <c r="R141">
        <f t="shared" si="6"/>
        <v>5.2040000000000006</v>
      </c>
      <c r="S141">
        <f t="shared" si="7"/>
        <v>0.68288842231553692</v>
      </c>
      <c r="T141">
        <f t="shared" si="8"/>
        <v>4.620571428571429</v>
      </c>
    </row>
    <row r="142" spans="1:20">
      <c r="A142">
        <v>100</v>
      </c>
      <c r="B142" t="s">
        <v>156</v>
      </c>
      <c r="C142" t="s">
        <v>23</v>
      </c>
      <c r="D142">
        <v>5000</v>
      </c>
      <c r="E142" t="s">
        <v>84</v>
      </c>
      <c r="F142">
        <v>-0.5</v>
      </c>
      <c r="G142" t="s">
        <v>95</v>
      </c>
      <c r="N142">
        <v>1.1584000000000001</v>
      </c>
      <c r="O142">
        <f>IFERROR(AVERAGEIF(H142:N142,"&gt;0"),0)</f>
        <v>1.1584000000000001</v>
      </c>
      <c r="P142">
        <v>2.92</v>
      </c>
      <c r="R142">
        <f t="shared" si="6"/>
        <v>0</v>
      </c>
      <c r="S142">
        <f t="shared" si="7"/>
        <v>0</v>
      </c>
      <c r="T142">
        <f t="shared" si="8"/>
        <v>1.7615999999999998</v>
      </c>
    </row>
    <row r="143" spans="1:20">
      <c r="A143">
        <v>147</v>
      </c>
      <c r="B143" t="s">
        <v>203</v>
      </c>
      <c r="C143" t="s">
        <v>18</v>
      </c>
      <c r="D143">
        <v>4200</v>
      </c>
      <c r="E143" t="s">
        <v>19</v>
      </c>
      <c r="F143">
        <v>13.36</v>
      </c>
      <c r="G143" t="s">
        <v>61</v>
      </c>
      <c r="H143">
        <v>11.5</v>
      </c>
      <c r="I143">
        <v>7.1</v>
      </c>
      <c r="J143">
        <v>8.2100000000000009</v>
      </c>
      <c r="K143">
        <v>7.3</v>
      </c>
      <c r="L143">
        <v>5.55</v>
      </c>
      <c r="M143">
        <v>4.9400000000000004</v>
      </c>
      <c r="N143">
        <v>6.8242000000000003</v>
      </c>
      <c r="O143">
        <f>IFERROR(AVERAGEIF(H143:N143,"&gt;0"),0)</f>
        <v>7.3463142857142847</v>
      </c>
      <c r="P143">
        <v>2.7</v>
      </c>
      <c r="R143">
        <f t="shared" si="6"/>
        <v>6.56</v>
      </c>
      <c r="S143">
        <f t="shared" si="7"/>
        <v>0.89296479089611513</v>
      </c>
      <c r="T143">
        <f t="shared" si="8"/>
        <v>4.6463142857142845</v>
      </c>
    </row>
    <row r="144" spans="1:20">
      <c r="A144">
        <v>250</v>
      </c>
      <c r="B144" t="s">
        <v>307</v>
      </c>
      <c r="C144" t="s">
        <v>18</v>
      </c>
      <c r="D144">
        <v>3000</v>
      </c>
      <c r="E144" t="s">
        <v>65</v>
      </c>
      <c r="F144">
        <v>6.1</v>
      </c>
      <c r="G144" t="s">
        <v>66</v>
      </c>
      <c r="I144">
        <v>2.6</v>
      </c>
      <c r="K144">
        <v>2.7</v>
      </c>
      <c r="L144">
        <v>4.1100000000000003</v>
      </c>
      <c r="N144">
        <v>7.524</v>
      </c>
      <c r="O144">
        <f>IFERROR(AVERAGEIF(H144:N144,"&gt;0"),0)</f>
        <v>4.2335000000000003</v>
      </c>
      <c r="P144">
        <v>2.7</v>
      </c>
      <c r="R144">
        <f t="shared" si="6"/>
        <v>4.9239999999999995</v>
      </c>
      <c r="S144">
        <f t="shared" si="7"/>
        <v>1.1631038148104405</v>
      </c>
      <c r="T144">
        <f t="shared" si="8"/>
        <v>1.5335000000000001</v>
      </c>
    </row>
    <row r="145" spans="1:20">
      <c r="A145">
        <v>264</v>
      </c>
      <c r="B145" t="s">
        <v>321</v>
      </c>
      <c r="C145" t="s">
        <v>18</v>
      </c>
      <c r="D145">
        <v>3000</v>
      </c>
      <c r="E145" t="s">
        <v>27</v>
      </c>
      <c r="F145">
        <v>0</v>
      </c>
      <c r="G145" t="s">
        <v>105</v>
      </c>
      <c r="I145">
        <v>1</v>
      </c>
      <c r="K145">
        <v>0.7</v>
      </c>
      <c r="L145">
        <v>2.42</v>
      </c>
      <c r="N145">
        <v>1.073</v>
      </c>
      <c r="O145">
        <f>IFERROR(AVERAGEIF(H145:N145,"&gt;0"),0)</f>
        <v>1.2982499999999999</v>
      </c>
      <c r="P145">
        <v>2.7</v>
      </c>
      <c r="R145">
        <f t="shared" si="6"/>
        <v>1.72</v>
      </c>
      <c r="S145">
        <f t="shared" si="7"/>
        <v>1.3248603889851724</v>
      </c>
      <c r="T145">
        <f t="shared" si="8"/>
        <v>1.4017500000000003</v>
      </c>
    </row>
    <row r="146" spans="1:20">
      <c r="A146">
        <v>395</v>
      </c>
      <c r="B146" t="s">
        <v>203</v>
      </c>
      <c r="C146" t="s">
        <v>42</v>
      </c>
      <c r="D146">
        <v>2500</v>
      </c>
      <c r="E146" t="s">
        <v>33</v>
      </c>
      <c r="F146">
        <v>0.04</v>
      </c>
      <c r="G146" t="s">
        <v>49</v>
      </c>
      <c r="H146">
        <v>11.5</v>
      </c>
      <c r="I146">
        <v>7.1</v>
      </c>
      <c r="J146">
        <v>8.2100000000000009</v>
      </c>
      <c r="K146">
        <v>7.3</v>
      </c>
      <c r="L146">
        <v>5.55</v>
      </c>
      <c r="M146">
        <v>4.9400000000000004</v>
      </c>
      <c r="N146">
        <v>6.8242000000000003</v>
      </c>
      <c r="O146">
        <f>IFERROR(AVERAGEIF(H146:N146,"&gt;0"),0)</f>
        <v>7.3463142857142847</v>
      </c>
      <c r="P146">
        <v>2.7</v>
      </c>
      <c r="R146">
        <f t="shared" si="6"/>
        <v>6.56</v>
      </c>
      <c r="S146">
        <f t="shared" si="7"/>
        <v>0.89296479089611513</v>
      </c>
      <c r="T146">
        <f t="shared" si="8"/>
        <v>4.6463142857142845</v>
      </c>
    </row>
    <row r="147" spans="1:20">
      <c r="A147">
        <v>340</v>
      </c>
      <c r="B147" t="s">
        <v>397</v>
      </c>
      <c r="C147" t="s">
        <v>14</v>
      </c>
      <c r="D147">
        <v>3000</v>
      </c>
      <c r="E147" t="s">
        <v>56</v>
      </c>
      <c r="F147">
        <v>4</v>
      </c>
      <c r="G147" t="s">
        <v>97</v>
      </c>
      <c r="L147">
        <v>3.07</v>
      </c>
      <c r="M147">
        <v>2.12</v>
      </c>
      <c r="N147">
        <v>1.177</v>
      </c>
      <c r="O147">
        <f>IFERROR(AVERAGEIF(H147:N147,"&gt;0"),0)</f>
        <v>2.1223333333333332</v>
      </c>
      <c r="P147">
        <v>2.6</v>
      </c>
      <c r="R147">
        <f t="shared" si="6"/>
        <v>1.8929999999999998</v>
      </c>
      <c r="S147">
        <f t="shared" si="7"/>
        <v>0.89194283021831311</v>
      </c>
      <c r="T147">
        <f t="shared" si="8"/>
        <v>0.47766666666666691</v>
      </c>
    </row>
    <row r="148" spans="1:20">
      <c r="A148">
        <v>418</v>
      </c>
      <c r="B148" t="s">
        <v>474</v>
      </c>
      <c r="C148" t="s">
        <v>42</v>
      </c>
      <c r="D148">
        <v>2500</v>
      </c>
      <c r="E148" t="s">
        <v>65</v>
      </c>
      <c r="F148">
        <v>3.2</v>
      </c>
      <c r="G148" t="s">
        <v>66</v>
      </c>
      <c r="H148">
        <v>4</v>
      </c>
      <c r="I148">
        <v>3</v>
      </c>
      <c r="J148">
        <v>4.28</v>
      </c>
      <c r="K148">
        <v>3.5</v>
      </c>
      <c r="L148">
        <v>3.36</v>
      </c>
      <c r="M148">
        <v>3.14</v>
      </c>
      <c r="N148">
        <v>3.1859999999999999</v>
      </c>
      <c r="O148">
        <f>IFERROR(AVERAGEIF(H148:N148,"&gt;0"),0)</f>
        <v>3.4951428571428571</v>
      </c>
      <c r="P148">
        <v>2.6</v>
      </c>
      <c r="R148">
        <f t="shared" si="6"/>
        <v>1.2800000000000002</v>
      </c>
      <c r="S148">
        <f t="shared" si="7"/>
        <v>0.36622251287501029</v>
      </c>
      <c r="T148">
        <f t="shared" si="8"/>
        <v>0.89514285714285702</v>
      </c>
    </row>
    <row r="149" spans="1:20">
      <c r="A149">
        <v>422</v>
      </c>
      <c r="B149" t="s">
        <v>478</v>
      </c>
      <c r="C149" t="s">
        <v>42</v>
      </c>
      <c r="D149">
        <v>2500</v>
      </c>
      <c r="E149" t="s">
        <v>44</v>
      </c>
      <c r="F149">
        <v>0</v>
      </c>
      <c r="G149" t="s">
        <v>45</v>
      </c>
      <c r="J149">
        <v>2.4900000000000002</v>
      </c>
      <c r="N149">
        <v>1.0760000000000001</v>
      </c>
      <c r="O149">
        <f>IFERROR(AVERAGEIF(H149:N149,"&gt;0"),0)</f>
        <v>1.7830000000000001</v>
      </c>
      <c r="P149">
        <v>2.6</v>
      </c>
      <c r="R149">
        <f t="shared" si="6"/>
        <v>1.4140000000000001</v>
      </c>
      <c r="S149">
        <f t="shared" si="7"/>
        <v>0.79304542905215936</v>
      </c>
      <c r="T149">
        <f t="shared" si="8"/>
        <v>0.81699999999999995</v>
      </c>
    </row>
    <row r="150" spans="1:20">
      <c r="A150">
        <v>262</v>
      </c>
      <c r="B150" t="s">
        <v>319</v>
      </c>
      <c r="C150" t="s">
        <v>18</v>
      </c>
      <c r="D150">
        <v>3000</v>
      </c>
      <c r="E150" t="s">
        <v>30</v>
      </c>
      <c r="F150">
        <v>0.2</v>
      </c>
      <c r="G150" t="s">
        <v>31</v>
      </c>
      <c r="J150">
        <v>1.99</v>
      </c>
      <c r="M150">
        <v>1.48</v>
      </c>
      <c r="N150">
        <v>1.3979999999999999</v>
      </c>
      <c r="O150">
        <f>IFERROR(AVERAGEIF(H150:N150,"&gt;0"),0)</f>
        <v>1.6226666666666665</v>
      </c>
      <c r="P150">
        <v>2.2999999999999998</v>
      </c>
      <c r="R150">
        <f t="shared" si="6"/>
        <v>0.59200000000000008</v>
      </c>
      <c r="S150">
        <f t="shared" si="7"/>
        <v>0.36483155299917841</v>
      </c>
      <c r="T150">
        <f t="shared" si="8"/>
        <v>0.67733333333333334</v>
      </c>
    </row>
    <row r="151" spans="1:20">
      <c r="A151">
        <v>441</v>
      </c>
      <c r="B151" t="s">
        <v>497</v>
      </c>
      <c r="C151" t="s">
        <v>42</v>
      </c>
      <c r="D151">
        <v>2500</v>
      </c>
      <c r="E151" t="s">
        <v>19</v>
      </c>
      <c r="F151">
        <v>0</v>
      </c>
      <c r="G151" t="s">
        <v>61</v>
      </c>
      <c r="N151">
        <v>2.3159999999999998</v>
      </c>
      <c r="O151">
        <f>IFERROR(AVERAGEIF(H151:N151,"&gt;0"),0)</f>
        <v>2.3159999999999998</v>
      </c>
      <c r="P151">
        <v>2.2999999999999998</v>
      </c>
      <c r="R151">
        <f t="shared" si="6"/>
        <v>0</v>
      </c>
      <c r="S151">
        <f t="shared" si="7"/>
        <v>0</v>
      </c>
      <c r="T151">
        <f t="shared" si="8"/>
        <v>1.6000000000000014E-2</v>
      </c>
    </row>
    <row r="152" spans="1:20">
      <c r="A152">
        <v>305</v>
      </c>
      <c r="B152" t="s">
        <v>362</v>
      </c>
      <c r="C152" t="s">
        <v>14</v>
      </c>
      <c r="D152">
        <v>3000</v>
      </c>
      <c r="E152" t="s">
        <v>65</v>
      </c>
      <c r="F152">
        <v>1.44</v>
      </c>
      <c r="G152" t="s">
        <v>66</v>
      </c>
      <c r="I152">
        <v>2.6</v>
      </c>
      <c r="J152">
        <v>4.4000000000000004</v>
      </c>
      <c r="K152">
        <v>3.3</v>
      </c>
      <c r="L152">
        <v>1.37</v>
      </c>
      <c r="M152">
        <v>2.5299999999999998</v>
      </c>
      <c r="N152">
        <v>2.8380000000000001</v>
      </c>
      <c r="O152">
        <f>IFERROR(AVERAGEIF(H152:N152,"&gt;0"),0)</f>
        <v>2.8396666666666666</v>
      </c>
      <c r="P152">
        <v>2.2000000000000002</v>
      </c>
      <c r="R152">
        <f t="shared" si="6"/>
        <v>3.0300000000000002</v>
      </c>
      <c r="S152">
        <f t="shared" si="7"/>
        <v>1.0670266463199907</v>
      </c>
      <c r="T152">
        <f t="shared" si="8"/>
        <v>0.63966666666666638</v>
      </c>
    </row>
    <row r="153" spans="1:20">
      <c r="A153">
        <v>229</v>
      </c>
      <c r="B153" t="s">
        <v>286</v>
      </c>
      <c r="C153" t="s">
        <v>14</v>
      </c>
      <c r="D153">
        <v>3000</v>
      </c>
      <c r="E153" t="s">
        <v>84</v>
      </c>
      <c r="F153">
        <v>5.0999999999999996</v>
      </c>
      <c r="G153" t="s">
        <v>95</v>
      </c>
      <c r="H153">
        <v>6</v>
      </c>
      <c r="I153">
        <v>9.4</v>
      </c>
      <c r="J153">
        <v>5.75</v>
      </c>
      <c r="K153">
        <v>8.6999999999999993</v>
      </c>
      <c r="L153">
        <v>5.82</v>
      </c>
      <c r="M153">
        <v>10.220000000000001</v>
      </c>
      <c r="N153">
        <v>5.39</v>
      </c>
      <c r="O153">
        <f>IFERROR(AVERAGEIF(H153:N153,"&gt;0"),0)</f>
        <v>7.3257142857142856</v>
      </c>
      <c r="P153">
        <v>2.1</v>
      </c>
      <c r="R153">
        <f t="shared" si="6"/>
        <v>4.830000000000001</v>
      </c>
      <c r="S153">
        <f t="shared" si="7"/>
        <v>0.65932137285491432</v>
      </c>
      <c r="T153">
        <f t="shared" si="8"/>
        <v>5.225714285714286</v>
      </c>
    </row>
    <row r="154" spans="1:20">
      <c r="A154">
        <v>389</v>
      </c>
      <c r="B154" t="s">
        <v>446</v>
      </c>
      <c r="C154" t="s">
        <v>42</v>
      </c>
      <c r="D154">
        <v>2500</v>
      </c>
      <c r="E154" t="s">
        <v>84</v>
      </c>
      <c r="F154">
        <v>6.45</v>
      </c>
      <c r="G154" t="s">
        <v>95</v>
      </c>
      <c r="I154">
        <v>4.4000000000000004</v>
      </c>
      <c r="J154">
        <v>4.05</v>
      </c>
      <c r="K154">
        <v>4.2</v>
      </c>
      <c r="L154">
        <v>2.59</v>
      </c>
      <c r="M154">
        <v>2.96</v>
      </c>
      <c r="N154">
        <v>4.226</v>
      </c>
      <c r="O154">
        <f>IFERROR(AVERAGEIF(H154:N154,"&gt;0"),0)</f>
        <v>3.7376666666666662</v>
      </c>
      <c r="P154">
        <v>2.1</v>
      </c>
      <c r="R154">
        <f t="shared" si="6"/>
        <v>1.8100000000000005</v>
      </c>
      <c r="S154">
        <f t="shared" si="7"/>
        <v>0.48425934183536984</v>
      </c>
      <c r="T154">
        <f t="shared" si="8"/>
        <v>1.6376666666666662</v>
      </c>
    </row>
    <row r="155" spans="1:20">
      <c r="A155">
        <v>421</v>
      </c>
      <c r="B155" t="s">
        <v>477</v>
      </c>
      <c r="C155" t="s">
        <v>42</v>
      </c>
      <c r="D155">
        <v>2500</v>
      </c>
      <c r="E155" t="s">
        <v>76</v>
      </c>
      <c r="F155">
        <v>1.5249999999999999</v>
      </c>
      <c r="G155" t="s">
        <v>141</v>
      </c>
      <c r="J155">
        <v>2.99</v>
      </c>
      <c r="L155">
        <v>1.23</v>
      </c>
      <c r="N155">
        <v>1.728</v>
      </c>
      <c r="O155">
        <f>IFERROR(AVERAGEIF(H155:N155,"&gt;0"),0)</f>
        <v>1.9826666666666668</v>
      </c>
      <c r="P155">
        <v>2</v>
      </c>
      <c r="R155">
        <f t="shared" si="6"/>
        <v>1.7600000000000002</v>
      </c>
      <c r="S155">
        <f t="shared" si="7"/>
        <v>0.8876933422999328</v>
      </c>
      <c r="T155">
        <f t="shared" si="8"/>
        <v>1.7333333333333201E-2</v>
      </c>
    </row>
    <row r="156" spans="1:20">
      <c r="A156">
        <v>126</v>
      </c>
      <c r="B156" t="s">
        <v>182</v>
      </c>
      <c r="C156" t="s">
        <v>18</v>
      </c>
      <c r="D156">
        <v>4600</v>
      </c>
      <c r="E156" t="s">
        <v>33</v>
      </c>
      <c r="F156">
        <v>9.32</v>
      </c>
      <c r="G156" t="s">
        <v>49</v>
      </c>
      <c r="H156">
        <v>7</v>
      </c>
      <c r="I156">
        <v>13.3</v>
      </c>
      <c r="J156">
        <v>11.28</v>
      </c>
      <c r="K156">
        <v>12.5</v>
      </c>
      <c r="L156">
        <v>10.88</v>
      </c>
      <c r="M156">
        <v>13.63</v>
      </c>
      <c r="N156">
        <v>12.048</v>
      </c>
      <c r="O156">
        <f>IFERROR(AVERAGEIF(H156:N156,"&gt;0"),0)</f>
        <v>11.519714285714286</v>
      </c>
      <c r="P156">
        <v>1.9</v>
      </c>
      <c r="R156">
        <f t="shared" si="6"/>
        <v>6.6300000000000008</v>
      </c>
      <c r="S156">
        <f t="shared" si="7"/>
        <v>0.57553510751754755</v>
      </c>
      <c r="T156">
        <f t="shared" si="8"/>
        <v>9.6197142857142861</v>
      </c>
    </row>
    <row r="157" spans="1:20">
      <c r="A157">
        <v>304</v>
      </c>
      <c r="B157" t="s">
        <v>361</v>
      </c>
      <c r="C157" t="s">
        <v>14</v>
      </c>
      <c r="D157">
        <v>3000</v>
      </c>
      <c r="E157" t="s">
        <v>76</v>
      </c>
      <c r="F157">
        <v>3.3</v>
      </c>
      <c r="G157" t="s">
        <v>77</v>
      </c>
      <c r="H157">
        <v>7</v>
      </c>
      <c r="I157">
        <v>7</v>
      </c>
      <c r="J157">
        <v>5.91</v>
      </c>
      <c r="K157">
        <v>6.5</v>
      </c>
      <c r="L157">
        <v>8.56</v>
      </c>
      <c r="M157">
        <v>8.19</v>
      </c>
      <c r="N157">
        <v>5.7480000000000002</v>
      </c>
      <c r="O157">
        <f>IFERROR(AVERAGEIF(H157:N157,"&gt;0"),0)</f>
        <v>6.9868571428571418</v>
      </c>
      <c r="P157">
        <v>1.9</v>
      </c>
      <c r="R157">
        <f t="shared" si="6"/>
        <v>2.8120000000000003</v>
      </c>
      <c r="S157">
        <f t="shared" si="7"/>
        <v>0.40246994356751464</v>
      </c>
      <c r="T157">
        <f t="shared" si="8"/>
        <v>5.0868571428571414</v>
      </c>
    </row>
    <row r="158" spans="1:20">
      <c r="A158">
        <v>394</v>
      </c>
      <c r="B158" t="s">
        <v>451</v>
      </c>
      <c r="C158" t="s">
        <v>42</v>
      </c>
      <c r="D158">
        <v>2500</v>
      </c>
      <c r="E158" t="s">
        <v>19</v>
      </c>
      <c r="F158">
        <v>6.74</v>
      </c>
      <c r="G158" t="s">
        <v>61</v>
      </c>
      <c r="H158">
        <v>5.5</v>
      </c>
      <c r="I158">
        <v>2</v>
      </c>
      <c r="J158">
        <v>7.13</v>
      </c>
      <c r="K158">
        <v>2</v>
      </c>
      <c r="L158">
        <v>4.78</v>
      </c>
      <c r="M158">
        <v>7.73</v>
      </c>
      <c r="N158">
        <v>5.1459999999999999</v>
      </c>
      <c r="O158">
        <f>IFERROR(AVERAGEIF(H158:N158,"&gt;0"),0)</f>
        <v>4.8980000000000006</v>
      </c>
      <c r="P158">
        <v>1.9</v>
      </c>
      <c r="R158">
        <f t="shared" si="6"/>
        <v>5.73</v>
      </c>
      <c r="S158">
        <f t="shared" si="7"/>
        <v>1.1698652511229073</v>
      </c>
      <c r="T158">
        <f t="shared" si="8"/>
        <v>2.9980000000000007</v>
      </c>
    </row>
    <row r="159" spans="1:20">
      <c r="A159">
        <v>193</v>
      </c>
      <c r="B159" t="s">
        <v>250</v>
      </c>
      <c r="C159" t="s">
        <v>14</v>
      </c>
      <c r="D159">
        <v>3300</v>
      </c>
      <c r="E159" t="s">
        <v>19</v>
      </c>
      <c r="F159">
        <v>7.96</v>
      </c>
      <c r="G159" t="s">
        <v>20</v>
      </c>
      <c r="H159">
        <v>7</v>
      </c>
      <c r="I159">
        <v>3.7</v>
      </c>
      <c r="J159">
        <v>4.84</v>
      </c>
      <c r="K159">
        <v>2.9</v>
      </c>
      <c r="L159">
        <v>4.7699999999999996</v>
      </c>
      <c r="M159">
        <v>9.7200000000000006</v>
      </c>
      <c r="N159">
        <v>7.7949999999999999</v>
      </c>
      <c r="O159">
        <f>IFERROR(AVERAGEIF(H159:N159,"&gt;0"),0)</f>
        <v>5.8178571428571431</v>
      </c>
      <c r="P159">
        <v>1.8</v>
      </c>
      <c r="R159">
        <f t="shared" si="6"/>
        <v>6.82</v>
      </c>
      <c r="S159">
        <f t="shared" si="7"/>
        <v>1.1722529158993247</v>
      </c>
      <c r="T159">
        <f t="shared" si="8"/>
        <v>4.0178571428571432</v>
      </c>
    </row>
    <row r="160" spans="1:20">
      <c r="A160">
        <v>240</v>
      </c>
      <c r="B160" t="s">
        <v>297</v>
      </c>
      <c r="C160" t="s">
        <v>18</v>
      </c>
      <c r="D160">
        <v>3000</v>
      </c>
      <c r="E160" t="s">
        <v>56</v>
      </c>
      <c r="F160">
        <v>0.24</v>
      </c>
      <c r="G160" t="s">
        <v>97</v>
      </c>
      <c r="J160">
        <v>2.16</v>
      </c>
      <c r="N160">
        <v>1.9545999999999999</v>
      </c>
      <c r="O160">
        <f>IFERROR(AVERAGEIF(H160:N160,"&gt;0"),0)</f>
        <v>2.0573000000000001</v>
      </c>
      <c r="P160">
        <v>1.8</v>
      </c>
      <c r="R160">
        <f t="shared" si="6"/>
        <v>0.20540000000000025</v>
      </c>
      <c r="S160">
        <f t="shared" si="7"/>
        <v>9.9839595586448379E-2</v>
      </c>
      <c r="T160">
        <f t="shared" si="8"/>
        <v>0.25730000000000008</v>
      </c>
    </row>
    <row r="161" spans="1:20">
      <c r="A161">
        <v>378</v>
      </c>
      <c r="B161" t="s">
        <v>435</v>
      </c>
      <c r="C161" t="s">
        <v>42</v>
      </c>
      <c r="D161">
        <v>2700</v>
      </c>
      <c r="E161" t="s">
        <v>36</v>
      </c>
      <c r="F161">
        <v>1.8</v>
      </c>
      <c r="G161" t="s">
        <v>91</v>
      </c>
      <c r="H161">
        <v>2</v>
      </c>
      <c r="I161">
        <v>6.4</v>
      </c>
      <c r="J161">
        <v>4.24</v>
      </c>
      <c r="K161">
        <v>6.2</v>
      </c>
      <c r="L161">
        <v>3.18</v>
      </c>
      <c r="M161">
        <v>4.46</v>
      </c>
      <c r="N161">
        <v>3.3220000000000001</v>
      </c>
      <c r="O161">
        <f>IFERROR(AVERAGEIF(H161:N161,"&gt;0"),0)</f>
        <v>4.2574285714285711</v>
      </c>
      <c r="P161">
        <v>1.8</v>
      </c>
      <c r="R161">
        <f t="shared" si="6"/>
        <v>4.4000000000000004</v>
      </c>
      <c r="S161">
        <f t="shared" si="7"/>
        <v>1.0334876853902424</v>
      </c>
      <c r="T161">
        <f t="shared" si="8"/>
        <v>2.4574285714285713</v>
      </c>
    </row>
    <row r="162" spans="1:20">
      <c r="A162">
        <v>161</v>
      </c>
      <c r="B162" t="s">
        <v>218</v>
      </c>
      <c r="C162" t="s">
        <v>18</v>
      </c>
      <c r="D162">
        <v>3800</v>
      </c>
      <c r="E162" t="s">
        <v>15</v>
      </c>
      <c r="F162">
        <v>10.3</v>
      </c>
      <c r="G162" t="s">
        <v>82</v>
      </c>
      <c r="H162">
        <v>6</v>
      </c>
      <c r="I162">
        <v>11.4</v>
      </c>
      <c r="J162">
        <v>9.98</v>
      </c>
      <c r="K162">
        <v>12.3</v>
      </c>
      <c r="L162">
        <v>8.44</v>
      </c>
      <c r="M162">
        <v>7.98</v>
      </c>
      <c r="N162">
        <v>10.943</v>
      </c>
      <c r="O162">
        <f>IFERROR(AVERAGEIF(H162:N162,"&gt;0"),0)</f>
        <v>9.577571428571428</v>
      </c>
      <c r="P162">
        <v>1.7</v>
      </c>
      <c r="R162">
        <f t="shared" si="6"/>
        <v>6.3000000000000007</v>
      </c>
      <c r="S162">
        <f t="shared" si="7"/>
        <v>0.65778679355040803</v>
      </c>
      <c r="T162">
        <f t="shared" si="8"/>
        <v>7.8775714285714278</v>
      </c>
    </row>
    <row r="163" spans="1:20">
      <c r="A163">
        <v>146</v>
      </c>
      <c r="B163" t="s">
        <v>202</v>
      </c>
      <c r="C163" t="s">
        <v>18</v>
      </c>
      <c r="D163">
        <v>4200</v>
      </c>
      <c r="E163" t="s">
        <v>15</v>
      </c>
      <c r="F163">
        <v>11.38</v>
      </c>
      <c r="G163" t="s">
        <v>16</v>
      </c>
      <c r="H163">
        <v>16.5</v>
      </c>
      <c r="I163">
        <v>14</v>
      </c>
      <c r="J163">
        <v>9.9499999999999993</v>
      </c>
      <c r="K163">
        <v>14.2</v>
      </c>
      <c r="L163">
        <v>9.6</v>
      </c>
      <c r="M163">
        <v>9.0500000000000007</v>
      </c>
      <c r="N163">
        <v>7.7750000000000004</v>
      </c>
      <c r="O163">
        <f>IFERROR(AVERAGEIF(H163:N163,"&gt;0"),0)</f>
        <v>11.582142857142857</v>
      </c>
      <c r="P163">
        <v>1.6</v>
      </c>
      <c r="R163">
        <f t="shared" si="6"/>
        <v>8.7249999999999996</v>
      </c>
      <c r="S163">
        <f t="shared" si="7"/>
        <v>0.75331483194572924</v>
      </c>
      <c r="T163">
        <f t="shared" si="8"/>
        <v>9.9821428571428577</v>
      </c>
    </row>
    <row r="164" spans="1:20">
      <c r="A164">
        <v>248</v>
      </c>
      <c r="B164" t="s">
        <v>305</v>
      </c>
      <c r="C164" t="s">
        <v>14</v>
      </c>
      <c r="D164">
        <v>3000</v>
      </c>
      <c r="E164" t="s">
        <v>56</v>
      </c>
      <c r="F164">
        <v>2.6</v>
      </c>
      <c r="G164" t="s">
        <v>97</v>
      </c>
      <c r="I164">
        <v>5.7</v>
      </c>
      <c r="K164">
        <v>4.9000000000000004</v>
      </c>
      <c r="M164">
        <v>4.84</v>
      </c>
      <c r="O164">
        <f>IFERROR(AVERAGEIF(H164:N164,"&gt;0"),0)</f>
        <v>5.1466666666666674</v>
      </c>
      <c r="P164">
        <v>1.6</v>
      </c>
      <c r="R164">
        <f t="shared" si="6"/>
        <v>0.86000000000000032</v>
      </c>
      <c r="S164">
        <f t="shared" si="7"/>
        <v>0.16709844559585496</v>
      </c>
      <c r="T164">
        <f t="shared" si="8"/>
        <v>3.5466666666666673</v>
      </c>
    </row>
    <row r="165" spans="1:20">
      <c r="A165">
        <v>210</v>
      </c>
      <c r="B165" t="s">
        <v>267</v>
      </c>
      <c r="C165" t="s">
        <v>42</v>
      </c>
      <c r="D165">
        <v>3100</v>
      </c>
      <c r="E165" t="s">
        <v>19</v>
      </c>
      <c r="F165">
        <v>8.06</v>
      </c>
      <c r="G165" t="s">
        <v>20</v>
      </c>
      <c r="H165">
        <v>6</v>
      </c>
      <c r="I165">
        <v>10.8</v>
      </c>
      <c r="J165">
        <v>5.87</v>
      </c>
      <c r="K165">
        <v>11.4</v>
      </c>
      <c r="L165">
        <v>6.85</v>
      </c>
      <c r="M165">
        <v>9.7100000000000009</v>
      </c>
      <c r="N165">
        <v>8.4770000000000003</v>
      </c>
      <c r="O165">
        <f>IFERROR(AVERAGEIF(H165:N165,"&gt;0"),0)</f>
        <v>8.4438571428571425</v>
      </c>
      <c r="P165">
        <v>1.5</v>
      </c>
      <c r="R165">
        <f t="shared" si="6"/>
        <v>5.53</v>
      </c>
      <c r="S165">
        <f t="shared" si="7"/>
        <v>0.65491396958059123</v>
      </c>
      <c r="T165">
        <f t="shared" si="8"/>
        <v>6.9438571428571425</v>
      </c>
    </row>
    <row r="166" spans="1:20">
      <c r="A166">
        <v>219</v>
      </c>
      <c r="B166" t="s">
        <v>276</v>
      </c>
      <c r="C166" t="s">
        <v>14</v>
      </c>
      <c r="D166">
        <v>3100</v>
      </c>
      <c r="E166" t="s">
        <v>27</v>
      </c>
      <c r="F166">
        <v>6.04</v>
      </c>
      <c r="G166" t="s">
        <v>105</v>
      </c>
      <c r="H166">
        <v>4</v>
      </c>
      <c r="I166">
        <v>3.6</v>
      </c>
      <c r="J166">
        <v>5.45</v>
      </c>
      <c r="K166">
        <v>3.8</v>
      </c>
      <c r="L166">
        <v>4.79</v>
      </c>
      <c r="M166">
        <v>7.09</v>
      </c>
      <c r="N166">
        <v>4.673</v>
      </c>
      <c r="O166">
        <f>IFERROR(AVERAGEIF(H166:N166,"&gt;0"),0)</f>
        <v>4.7718571428571428</v>
      </c>
      <c r="P166">
        <v>1.5</v>
      </c>
      <c r="R166">
        <f t="shared" si="6"/>
        <v>3.4899999999999998</v>
      </c>
      <c r="S166">
        <f t="shared" si="7"/>
        <v>0.7313714337035595</v>
      </c>
      <c r="T166">
        <f t="shared" si="8"/>
        <v>3.2718571428571428</v>
      </c>
    </row>
    <row r="167" spans="1:20">
      <c r="A167">
        <v>334</v>
      </c>
      <c r="B167" t="s">
        <v>391</v>
      </c>
      <c r="C167" t="s">
        <v>18</v>
      </c>
      <c r="D167">
        <v>3000</v>
      </c>
      <c r="E167" t="s">
        <v>52</v>
      </c>
      <c r="F167">
        <v>1.52</v>
      </c>
      <c r="G167" t="s">
        <v>53</v>
      </c>
      <c r="H167">
        <v>2.5</v>
      </c>
      <c r="J167">
        <v>6.17</v>
      </c>
      <c r="K167">
        <v>3.7</v>
      </c>
      <c r="L167">
        <v>1.35</v>
      </c>
      <c r="M167">
        <v>0.08</v>
      </c>
      <c r="N167">
        <v>4.609</v>
      </c>
      <c r="O167">
        <f>IFERROR(AVERAGEIF(H167:N167,"&gt;0"),0)</f>
        <v>3.0681666666666665</v>
      </c>
      <c r="P167">
        <v>1.5</v>
      </c>
      <c r="R167">
        <f t="shared" si="6"/>
        <v>6.09</v>
      </c>
      <c r="S167">
        <f t="shared" si="7"/>
        <v>1.9848986908577326</v>
      </c>
      <c r="T167">
        <f t="shared" si="8"/>
        <v>1.5681666666666665</v>
      </c>
    </row>
    <row r="168" spans="1:20">
      <c r="A168">
        <v>225</v>
      </c>
      <c r="B168" t="s">
        <v>282</v>
      </c>
      <c r="C168" t="s">
        <v>14</v>
      </c>
      <c r="D168">
        <v>3000</v>
      </c>
      <c r="E168" t="s">
        <v>30</v>
      </c>
      <c r="F168">
        <v>2.2200000000000002</v>
      </c>
      <c r="G168" t="s">
        <v>31</v>
      </c>
      <c r="H168">
        <v>2</v>
      </c>
      <c r="I168">
        <v>5</v>
      </c>
      <c r="J168">
        <v>4.88</v>
      </c>
      <c r="K168">
        <v>5.5</v>
      </c>
      <c r="L168">
        <v>1.17</v>
      </c>
      <c r="M168">
        <v>0.62</v>
      </c>
      <c r="N168">
        <v>3.5219999999999998</v>
      </c>
      <c r="O168">
        <f>IFERROR(AVERAGEIF(H168:N168,"&gt;0"),0)</f>
        <v>3.2417142857142851</v>
      </c>
      <c r="P168">
        <v>1.4</v>
      </c>
      <c r="R168">
        <f t="shared" si="6"/>
        <v>4.88</v>
      </c>
      <c r="S168">
        <f t="shared" si="7"/>
        <v>1.5053763440860217</v>
      </c>
      <c r="T168">
        <f t="shared" si="8"/>
        <v>1.8417142857142852</v>
      </c>
    </row>
    <row r="169" spans="1:20">
      <c r="A169">
        <v>318</v>
      </c>
      <c r="B169" t="s">
        <v>375</v>
      </c>
      <c r="C169" t="s">
        <v>18</v>
      </c>
      <c r="D169">
        <v>3000</v>
      </c>
      <c r="E169" t="s">
        <v>27</v>
      </c>
      <c r="F169">
        <v>0.68</v>
      </c>
      <c r="G169" t="s">
        <v>105</v>
      </c>
      <c r="N169">
        <v>1.3759999999999999</v>
      </c>
      <c r="O169">
        <f>IFERROR(AVERAGEIF(H169:N169,"&gt;0"),0)</f>
        <v>1.3759999999999999</v>
      </c>
      <c r="P169">
        <v>1</v>
      </c>
      <c r="R169">
        <f t="shared" si="6"/>
        <v>0</v>
      </c>
      <c r="S169">
        <f t="shared" si="7"/>
        <v>0</v>
      </c>
      <c r="T169">
        <f t="shared" si="8"/>
        <v>0.37599999999999989</v>
      </c>
    </row>
    <row r="170" spans="1:20">
      <c r="A170">
        <v>243</v>
      </c>
      <c r="B170" t="s">
        <v>300</v>
      </c>
      <c r="C170" t="s">
        <v>14</v>
      </c>
      <c r="D170">
        <v>3000</v>
      </c>
      <c r="E170" t="s">
        <v>27</v>
      </c>
      <c r="F170">
        <v>3.62</v>
      </c>
      <c r="G170" t="s">
        <v>28</v>
      </c>
      <c r="I170">
        <v>3.8</v>
      </c>
      <c r="J170">
        <v>3.93</v>
      </c>
      <c r="K170">
        <v>3.9</v>
      </c>
      <c r="L170">
        <v>5.63</v>
      </c>
      <c r="M170">
        <v>8.25</v>
      </c>
      <c r="N170">
        <v>4.2539999999999996</v>
      </c>
      <c r="O170">
        <f>IFERROR(AVERAGEIF(H170:N170,"&gt;0"),0)</f>
        <v>4.9606666666666674</v>
      </c>
      <c r="P170">
        <v>0.9</v>
      </c>
      <c r="R170">
        <f t="shared" si="6"/>
        <v>4.45</v>
      </c>
      <c r="S170">
        <f t="shared" si="7"/>
        <v>0.8970568471979572</v>
      </c>
      <c r="T170">
        <f t="shared" si="8"/>
        <v>4.0606666666666671</v>
      </c>
    </row>
    <row r="171" spans="1:20">
      <c r="A171">
        <v>316</v>
      </c>
      <c r="B171" t="s">
        <v>373</v>
      </c>
      <c r="C171" t="s">
        <v>18</v>
      </c>
      <c r="D171">
        <v>3000</v>
      </c>
      <c r="E171" t="s">
        <v>15</v>
      </c>
      <c r="F171">
        <v>4.0199999999999996</v>
      </c>
      <c r="G171" t="s">
        <v>16</v>
      </c>
      <c r="H171">
        <v>2.5</v>
      </c>
      <c r="I171">
        <v>3.3</v>
      </c>
      <c r="J171">
        <v>5.24</v>
      </c>
      <c r="K171">
        <v>3.9</v>
      </c>
      <c r="L171">
        <v>4.22</v>
      </c>
      <c r="M171">
        <v>6.49</v>
      </c>
      <c r="N171">
        <v>5.28</v>
      </c>
      <c r="O171">
        <f>IFERROR(AVERAGEIF(H171:N171,"&gt;0"),0)</f>
        <v>4.4185714285714282</v>
      </c>
      <c r="P171">
        <v>0.6</v>
      </c>
      <c r="R171">
        <f t="shared" si="6"/>
        <v>3.99</v>
      </c>
      <c r="S171">
        <f t="shared" si="7"/>
        <v>0.90300678952473346</v>
      </c>
      <c r="T171">
        <f t="shared" si="8"/>
        <v>3.8185714285714281</v>
      </c>
    </row>
    <row r="172" spans="1:20">
      <c r="A172">
        <v>350</v>
      </c>
      <c r="B172" t="s">
        <v>407</v>
      </c>
      <c r="C172" t="s">
        <v>14</v>
      </c>
      <c r="D172">
        <v>3000</v>
      </c>
      <c r="E172" t="s">
        <v>30</v>
      </c>
      <c r="F172">
        <v>4.04</v>
      </c>
      <c r="G172" t="s">
        <v>31</v>
      </c>
      <c r="H172">
        <v>4</v>
      </c>
      <c r="I172">
        <v>7.7</v>
      </c>
      <c r="J172">
        <v>4.51</v>
      </c>
      <c r="K172">
        <v>9.1</v>
      </c>
      <c r="L172">
        <v>5.99</v>
      </c>
      <c r="M172">
        <v>7.28</v>
      </c>
      <c r="N172">
        <v>6.1020000000000003</v>
      </c>
      <c r="O172">
        <f>IFERROR(AVERAGEIF(H172:N172,"&gt;0"),0)</f>
        <v>6.3831428571428575</v>
      </c>
      <c r="P172">
        <v>0.1</v>
      </c>
      <c r="R172">
        <f t="shared" si="6"/>
        <v>5.0999999999999996</v>
      </c>
      <c r="S172">
        <f t="shared" si="7"/>
        <v>0.798979454814019</v>
      </c>
      <c r="T172">
        <f t="shared" si="8"/>
        <v>6.2831428571428578</v>
      </c>
    </row>
    <row r="173" spans="1:20">
      <c r="A173">
        <v>5</v>
      </c>
      <c r="B173" t="s">
        <v>29</v>
      </c>
      <c r="C173" t="s">
        <v>18</v>
      </c>
      <c r="D173">
        <v>7800</v>
      </c>
      <c r="E173" t="s">
        <v>30</v>
      </c>
      <c r="F173">
        <v>21.22</v>
      </c>
      <c r="G173" t="s">
        <v>31</v>
      </c>
      <c r="O173">
        <f>IFERROR(AVERAGEIF(H173:N173,"&gt;0"),0)</f>
        <v>0</v>
      </c>
      <c r="R173">
        <f t="shared" si="6"/>
        <v>0</v>
      </c>
      <c r="S173">
        <f t="shared" si="7"/>
        <v>0</v>
      </c>
      <c r="T173">
        <f t="shared" si="8"/>
        <v>0</v>
      </c>
    </row>
    <row r="174" spans="1:20">
      <c r="A174">
        <v>7</v>
      </c>
      <c r="B174" t="s">
        <v>35</v>
      </c>
      <c r="C174" t="s">
        <v>14</v>
      </c>
      <c r="D174">
        <v>7700</v>
      </c>
      <c r="E174" t="s">
        <v>36</v>
      </c>
      <c r="F174">
        <v>25.76</v>
      </c>
      <c r="G174" t="s">
        <v>37</v>
      </c>
      <c r="H174">
        <v>29</v>
      </c>
      <c r="I174">
        <v>23.8</v>
      </c>
      <c r="J174">
        <v>19.18</v>
      </c>
      <c r="K174">
        <v>21.9</v>
      </c>
      <c r="L174">
        <v>18.690000000000001</v>
      </c>
      <c r="M174">
        <v>14.18</v>
      </c>
      <c r="N174">
        <v>20.172999999999998</v>
      </c>
      <c r="O174">
        <f>IFERROR(AVERAGEIF(H174:N174,"&gt;0"),0)</f>
        <v>20.989000000000001</v>
      </c>
      <c r="R174">
        <f t="shared" si="6"/>
        <v>14.82</v>
      </c>
      <c r="S174">
        <f t="shared" si="7"/>
        <v>0.70608413931106773</v>
      </c>
      <c r="T174">
        <f t="shared" si="8"/>
        <v>20.989000000000001</v>
      </c>
    </row>
    <row r="175" spans="1:20">
      <c r="A175">
        <v>8</v>
      </c>
      <c r="B175" t="s">
        <v>38</v>
      </c>
      <c r="C175" t="s">
        <v>18</v>
      </c>
      <c r="D175">
        <v>7600</v>
      </c>
      <c r="E175" t="s">
        <v>30</v>
      </c>
      <c r="F175">
        <v>19.600000000000001</v>
      </c>
      <c r="G175" t="s">
        <v>39</v>
      </c>
      <c r="H175">
        <v>24</v>
      </c>
      <c r="I175">
        <v>22.5</v>
      </c>
      <c r="J175">
        <v>17.39</v>
      </c>
      <c r="K175">
        <v>23.8</v>
      </c>
      <c r="L175">
        <v>18.690000000000001</v>
      </c>
      <c r="M175">
        <v>17.41</v>
      </c>
      <c r="N175">
        <v>18.343599999999999</v>
      </c>
      <c r="O175">
        <f>IFERROR(AVERAGEIF(H175:N175,"&gt;0"),0)</f>
        <v>20.3048</v>
      </c>
      <c r="R175">
        <f t="shared" si="6"/>
        <v>6.6099999999999994</v>
      </c>
      <c r="S175">
        <f t="shared" si="7"/>
        <v>0.32553878885780702</v>
      </c>
      <c r="T175">
        <f t="shared" si="8"/>
        <v>20.3048</v>
      </c>
    </row>
    <row r="176" spans="1:20">
      <c r="A176">
        <v>12</v>
      </c>
      <c r="B176" t="s">
        <v>46</v>
      </c>
      <c r="C176" t="s">
        <v>23</v>
      </c>
      <c r="D176">
        <v>7600</v>
      </c>
      <c r="E176" t="s">
        <v>24</v>
      </c>
      <c r="F176">
        <v>16.873000000000001</v>
      </c>
      <c r="G176" t="s">
        <v>47</v>
      </c>
      <c r="H176">
        <v>20.2</v>
      </c>
      <c r="I176">
        <v>19.2</v>
      </c>
      <c r="J176">
        <v>19.86</v>
      </c>
      <c r="K176">
        <v>20.2</v>
      </c>
      <c r="L176">
        <v>22.446000000000002</v>
      </c>
      <c r="M176">
        <v>17.056000000000001</v>
      </c>
      <c r="N176">
        <v>23.242999999999999</v>
      </c>
      <c r="O176">
        <f>IFERROR(AVERAGEIF(H176:N176,"&gt;0"),0)</f>
        <v>20.314999999999998</v>
      </c>
      <c r="R176">
        <f t="shared" si="6"/>
        <v>6.1869999999999976</v>
      </c>
      <c r="S176">
        <f t="shared" si="7"/>
        <v>0.30455328574944612</v>
      </c>
      <c r="T176">
        <f t="shared" si="8"/>
        <v>20.314999999999998</v>
      </c>
    </row>
    <row r="177" spans="1:20">
      <c r="A177">
        <v>17</v>
      </c>
      <c r="B177" t="s">
        <v>55</v>
      </c>
      <c r="C177" t="s">
        <v>14</v>
      </c>
      <c r="D177">
        <v>7100</v>
      </c>
      <c r="E177" t="s">
        <v>56</v>
      </c>
      <c r="F177">
        <v>24</v>
      </c>
      <c r="G177" t="s">
        <v>57</v>
      </c>
      <c r="H177">
        <v>22</v>
      </c>
      <c r="I177">
        <v>20.6</v>
      </c>
      <c r="J177">
        <v>21.46</v>
      </c>
      <c r="K177">
        <v>19.3</v>
      </c>
      <c r="L177">
        <v>15.79</v>
      </c>
      <c r="M177">
        <v>13.59</v>
      </c>
      <c r="N177">
        <v>15.478999999999999</v>
      </c>
      <c r="O177">
        <f>IFERROR(AVERAGEIF(H177:N177,"&gt;0"),0)</f>
        <v>18.317</v>
      </c>
      <c r="R177">
        <f t="shared" si="6"/>
        <v>8.41</v>
      </c>
      <c r="S177">
        <f t="shared" si="7"/>
        <v>0.45913632145001909</v>
      </c>
      <c r="T177">
        <f t="shared" si="8"/>
        <v>18.317</v>
      </c>
    </row>
    <row r="178" spans="1:20">
      <c r="A178">
        <v>20</v>
      </c>
      <c r="B178" t="s">
        <v>62</v>
      </c>
      <c r="C178" t="s">
        <v>18</v>
      </c>
      <c r="D178">
        <v>7000</v>
      </c>
      <c r="E178" t="s">
        <v>36</v>
      </c>
      <c r="F178">
        <v>13.15</v>
      </c>
      <c r="G178" t="s">
        <v>37</v>
      </c>
      <c r="H178">
        <v>20</v>
      </c>
      <c r="I178">
        <v>15.8</v>
      </c>
      <c r="J178">
        <v>18.149999999999999</v>
      </c>
      <c r="K178">
        <v>16</v>
      </c>
      <c r="L178">
        <v>19.73</v>
      </c>
      <c r="M178">
        <v>16.73</v>
      </c>
      <c r="N178">
        <v>18.839200000000002</v>
      </c>
      <c r="O178">
        <f>IFERROR(AVERAGEIF(H178:N178,"&gt;0"),0)</f>
        <v>17.892742857142856</v>
      </c>
      <c r="R178">
        <f t="shared" si="6"/>
        <v>4.1999999999999993</v>
      </c>
      <c r="S178">
        <f t="shared" si="7"/>
        <v>0.23473203820862726</v>
      </c>
      <c r="T178">
        <f t="shared" si="8"/>
        <v>17.892742857142856</v>
      </c>
    </row>
    <row r="179" spans="1:20">
      <c r="A179">
        <v>21</v>
      </c>
      <c r="B179" t="s">
        <v>63</v>
      </c>
      <c r="C179" t="s">
        <v>23</v>
      </c>
      <c r="D179">
        <v>6900</v>
      </c>
      <c r="E179" t="s">
        <v>19</v>
      </c>
      <c r="F179">
        <v>20.792999999999999</v>
      </c>
      <c r="G179" t="s">
        <v>20</v>
      </c>
      <c r="O179">
        <f>IFERROR(AVERAGEIF(H179:N179,"&gt;0"),0)</f>
        <v>0</v>
      </c>
      <c r="R179">
        <f t="shared" si="6"/>
        <v>0</v>
      </c>
      <c r="S179">
        <f t="shared" si="7"/>
        <v>0</v>
      </c>
      <c r="T179">
        <f t="shared" si="8"/>
        <v>0</v>
      </c>
    </row>
    <row r="180" spans="1:20">
      <c r="A180">
        <v>24</v>
      </c>
      <c r="B180" t="s">
        <v>68</v>
      </c>
      <c r="C180" t="s">
        <v>23</v>
      </c>
      <c r="D180">
        <v>6700</v>
      </c>
      <c r="E180" t="s">
        <v>65</v>
      </c>
      <c r="F180">
        <v>22.965</v>
      </c>
      <c r="G180" t="s">
        <v>69</v>
      </c>
      <c r="H180">
        <v>20.8</v>
      </c>
      <c r="I180">
        <v>13.9</v>
      </c>
      <c r="J180">
        <v>16.420000000000002</v>
      </c>
      <c r="K180">
        <v>14.9</v>
      </c>
      <c r="L180">
        <v>16.582000000000001</v>
      </c>
      <c r="M180">
        <v>16.538</v>
      </c>
      <c r="N180">
        <v>17.958400000000001</v>
      </c>
      <c r="O180">
        <f>IFERROR(AVERAGEIF(H180:N180,"&gt;0"),0)</f>
        <v>16.728342857142856</v>
      </c>
      <c r="R180">
        <f t="shared" si="6"/>
        <v>6.9</v>
      </c>
      <c r="S180">
        <f t="shared" si="7"/>
        <v>0.41247361193662774</v>
      </c>
      <c r="T180">
        <f t="shared" si="8"/>
        <v>16.728342857142856</v>
      </c>
    </row>
    <row r="181" spans="1:20">
      <c r="A181">
        <v>29</v>
      </c>
      <c r="B181" t="s">
        <v>74</v>
      </c>
      <c r="C181" t="s">
        <v>14</v>
      </c>
      <c r="D181">
        <v>6500</v>
      </c>
      <c r="E181" t="s">
        <v>24</v>
      </c>
      <c r="F181">
        <v>13.04</v>
      </c>
      <c r="G181" t="s">
        <v>47</v>
      </c>
      <c r="H181">
        <v>20.5</v>
      </c>
      <c r="I181">
        <v>19.3</v>
      </c>
      <c r="J181">
        <v>16.3</v>
      </c>
      <c r="K181">
        <v>21.4</v>
      </c>
      <c r="L181">
        <v>16.72</v>
      </c>
      <c r="M181">
        <v>12.32</v>
      </c>
      <c r="N181">
        <v>12.920999999999999</v>
      </c>
      <c r="O181">
        <f>IFERROR(AVERAGEIF(H181:N181,"&gt;0"),0)</f>
        <v>17.065857142857141</v>
      </c>
      <c r="R181">
        <f t="shared" si="6"/>
        <v>9.0799999999999983</v>
      </c>
      <c r="S181">
        <f t="shared" si="7"/>
        <v>0.53205648705435249</v>
      </c>
      <c r="T181">
        <f t="shared" si="8"/>
        <v>17.065857142857141</v>
      </c>
    </row>
    <row r="182" spans="1:20">
      <c r="A182">
        <v>35</v>
      </c>
      <c r="B182" t="s">
        <v>83</v>
      </c>
      <c r="C182" t="s">
        <v>14</v>
      </c>
      <c r="D182">
        <v>6200</v>
      </c>
      <c r="E182" t="s">
        <v>84</v>
      </c>
      <c r="F182">
        <v>17.7</v>
      </c>
      <c r="G182" t="s">
        <v>85</v>
      </c>
      <c r="H182">
        <v>20.5</v>
      </c>
      <c r="I182">
        <v>17.399999999999999</v>
      </c>
      <c r="J182">
        <v>13.54</v>
      </c>
      <c r="K182">
        <v>16.8</v>
      </c>
      <c r="L182">
        <v>14.72</v>
      </c>
      <c r="M182">
        <v>14.18</v>
      </c>
      <c r="N182">
        <v>14.8</v>
      </c>
      <c r="O182">
        <f>IFERROR(AVERAGEIF(H182:N182,"&gt;0"),0)</f>
        <v>15.991428571428569</v>
      </c>
      <c r="R182">
        <f t="shared" si="6"/>
        <v>6.9600000000000009</v>
      </c>
      <c r="S182">
        <f t="shared" si="7"/>
        <v>0.43523316062176176</v>
      </c>
      <c r="T182">
        <f t="shared" si="8"/>
        <v>15.991428571428569</v>
      </c>
    </row>
    <row r="183" spans="1:20">
      <c r="A183">
        <v>44</v>
      </c>
      <c r="B183" t="s">
        <v>96</v>
      </c>
      <c r="C183" t="s">
        <v>14</v>
      </c>
      <c r="D183">
        <v>5700</v>
      </c>
      <c r="E183" t="s">
        <v>56</v>
      </c>
      <c r="F183">
        <v>0</v>
      </c>
      <c r="G183" t="s">
        <v>97</v>
      </c>
      <c r="H183">
        <v>5</v>
      </c>
      <c r="I183">
        <v>14.7</v>
      </c>
      <c r="J183">
        <v>5.36</v>
      </c>
      <c r="K183">
        <v>13.4</v>
      </c>
      <c r="N183">
        <v>13.087999999999999</v>
      </c>
      <c r="O183">
        <f>IFERROR(AVERAGEIF(H183:N183,"&gt;0"),0)</f>
        <v>10.3096</v>
      </c>
      <c r="R183">
        <f t="shared" si="6"/>
        <v>9.6999999999999993</v>
      </c>
      <c r="S183">
        <f t="shared" si="7"/>
        <v>0.94087064483588112</v>
      </c>
      <c r="T183">
        <f t="shared" si="8"/>
        <v>10.3096</v>
      </c>
    </row>
    <row r="184" spans="1:20">
      <c r="A184">
        <v>46</v>
      </c>
      <c r="B184" t="s">
        <v>99</v>
      </c>
      <c r="C184" t="s">
        <v>23</v>
      </c>
      <c r="D184">
        <v>5700</v>
      </c>
      <c r="E184" t="s">
        <v>84</v>
      </c>
      <c r="F184">
        <v>18.225000000000001</v>
      </c>
      <c r="G184" t="s">
        <v>85</v>
      </c>
      <c r="H184">
        <v>18.2</v>
      </c>
      <c r="I184">
        <v>18.62</v>
      </c>
      <c r="J184">
        <v>17.12</v>
      </c>
      <c r="K184">
        <v>19.62</v>
      </c>
      <c r="L184">
        <v>17.712</v>
      </c>
      <c r="M184">
        <v>18.504000000000001</v>
      </c>
      <c r="N184">
        <v>16.009599999999999</v>
      </c>
      <c r="O184">
        <f>IFERROR(AVERAGEIF(H184:N184,"&gt;0"),0)</f>
        <v>17.969371428571431</v>
      </c>
      <c r="R184">
        <f t="shared" si="6"/>
        <v>3.6104000000000021</v>
      </c>
      <c r="S184">
        <f t="shared" si="7"/>
        <v>0.20091966012007742</v>
      </c>
      <c r="T184">
        <f t="shared" si="8"/>
        <v>17.969371428571431</v>
      </c>
    </row>
    <row r="185" spans="1:20">
      <c r="A185">
        <v>48</v>
      </c>
      <c r="B185" t="s">
        <v>101</v>
      </c>
      <c r="C185" t="s">
        <v>23</v>
      </c>
      <c r="D185">
        <v>5600</v>
      </c>
      <c r="E185" t="s">
        <v>44</v>
      </c>
      <c r="F185">
        <v>21.596</v>
      </c>
      <c r="G185" t="s">
        <v>102</v>
      </c>
      <c r="I185">
        <v>12.24</v>
      </c>
      <c r="K185">
        <v>13.24</v>
      </c>
      <c r="O185">
        <f>IFERROR(AVERAGEIF(H185:N185,"&gt;0"),0)</f>
        <v>12.74</v>
      </c>
      <c r="R185">
        <f t="shared" si="6"/>
        <v>1</v>
      </c>
      <c r="S185">
        <f t="shared" si="7"/>
        <v>7.8492935635792779E-2</v>
      </c>
      <c r="T185">
        <f t="shared" si="8"/>
        <v>12.74</v>
      </c>
    </row>
    <row r="186" spans="1:20">
      <c r="A186">
        <v>49</v>
      </c>
      <c r="B186" t="s">
        <v>103</v>
      </c>
      <c r="C186" t="s">
        <v>42</v>
      </c>
      <c r="D186">
        <v>5500</v>
      </c>
      <c r="E186" t="s">
        <v>65</v>
      </c>
      <c r="F186">
        <v>14.074999999999999</v>
      </c>
      <c r="G186" t="s">
        <v>69</v>
      </c>
      <c r="H186">
        <v>18.5</v>
      </c>
      <c r="I186">
        <v>15</v>
      </c>
      <c r="J186">
        <v>11.75</v>
      </c>
      <c r="K186">
        <v>14.5</v>
      </c>
      <c r="L186">
        <v>12.4</v>
      </c>
      <c r="M186">
        <v>9.69</v>
      </c>
      <c r="N186">
        <v>10.478999999999999</v>
      </c>
      <c r="O186">
        <f>IFERROR(AVERAGEIF(H186:N186,"&gt;0"),0)</f>
        <v>13.188428571428572</v>
      </c>
      <c r="R186">
        <f t="shared" si="6"/>
        <v>8.81</v>
      </c>
      <c r="S186">
        <f t="shared" si="7"/>
        <v>0.66800983546182258</v>
      </c>
      <c r="T186">
        <f t="shared" si="8"/>
        <v>13.188428571428572</v>
      </c>
    </row>
    <row r="187" spans="1:20">
      <c r="A187">
        <v>56</v>
      </c>
      <c r="B187" t="s">
        <v>111</v>
      </c>
      <c r="C187" t="s">
        <v>23</v>
      </c>
      <c r="D187">
        <v>5300</v>
      </c>
      <c r="E187" t="s">
        <v>30</v>
      </c>
      <c r="F187">
        <v>11.965</v>
      </c>
      <c r="G187" t="s">
        <v>39</v>
      </c>
      <c r="H187">
        <v>18.100000000000001</v>
      </c>
      <c r="I187">
        <v>18.38</v>
      </c>
      <c r="J187">
        <v>16.05</v>
      </c>
      <c r="K187">
        <v>19.38</v>
      </c>
      <c r="L187">
        <v>16.649999999999999</v>
      </c>
      <c r="M187">
        <v>14.832000000000001</v>
      </c>
      <c r="N187">
        <v>16.895199999999999</v>
      </c>
      <c r="O187">
        <f>IFERROR(AVERAGEIF(H187:N187,"&gt;0"),0)</f>
        <v>17.183885714285715</v>
      </c>
      <c r="R187">
        <f t="shared" si="6"/>
        <v>4.5479999999999983</v>
      </c>
      <c r="S187">
        <f t="shared" si="7"/>
        <v>0.26466656468851207</v>
      </c>
      <c r="T187">
        <f t="shared" si="8"/>
        <v>17.183885714285715</v>
      </c>
    </row>
    <row r="188" spans="1:20">
      <c r="A188">
        <v>57</v>
      </c>
      <c r="B188" t="s">
        <v>112</v>
      </c>
      <c r="C188" t="s">
        <v>18</v>
      </c>
      <c r="D188">
        <v>5300</v>
      </c>
      <c r="E188" t="s">
        <v>44</v>
      </c>
      <c r="F188">
        <v>14.8</v>
      </c>
      <c r="G188" t="s">
        <v>102</v>
      </c>
      <c r="O188">
        <f>IFERROR(AVERAGEIF(H188:N188,"&gt;0"),0)</f>
        <v>0</v>
      </c>
      <c r="R188">
        <f t="shared" si="6"/>
        <v>0</v>
      </c>
      <c r="S188">
        <f t="shared" si="7"/>
        <v>0</v>
      </c>
      <c r="T188">
        <f t="shared" si="8"/>
        <v>0</v>
      </c>
    </row>
    <row r="189" spans="1:20">
      <c r="A189">
        <v>63</v>
      </c>
      <c r="B189" t="s">
        <v>118</v>
      </c>
      <c r="C189" t="s">
        <v>23</v>
      </c>
      <c r="D189">
        <v>5100</v>
      </c>
      <c r="E189" t="s">
        <v>24</v>
      </c>
      <c r="F189">
        <v>15.8</v>
      </c>
      <c r="G189" t="s">
        <v>47</v>
      </c>
      <c r="O189">
        <f>IFERROR(AVERAGEIF(H189:N189,"&gt;0"),0)</f>
        <v>0</v>
      </c>
      <c r="R189">
        <f t="shared" si="6"/>
        <v>0</v>
      </c>
      <c r="S189">
        <f t="shared" si="7"/>
        <v>0</v>
      </c>
      <c r="T189">
        <f t="shared" si="8"/>
        <v>0</v>
      </c>
    </row>
    <row r="190" spans="1:20">
      <c r="A190">
        <v>64</v>
      </c>
      <c r="B190" t="s">
        <v>119</v>
      </c>
      <c r="C190" t="s">
        <v>23</v>
      </c>
      <c r="D190">
        <v>5100</v>
      </c>
      <c r="E190" t="s">
        <v>36</v>
      </c>
      <c r="F190">
        <v>17.533000000000001</v>
      </c>
      <c r="G190" t="s">
        <v>37</v>
      </c>
      <c r="H190">
        <v>19</v>
      </c>
      <c r="J190">
        <v>15.37</v>
      </c>
      <c r="L190">
        <v>14.768000000000001</v>
      </c>
      <c r="N190">
        <v>15.994400000000001</v>
      </c>
      <c r="O190">
        <f>IFERROR(AVERAGEIF(H190:N190,"&gt;0"),0)</f>
        <v>16.283100000000001</v>
      </c>
      <c r="R190">
        <f t="shared" si="6"/>
        <v>4.2319999999999993</v>
      </c>
      <c r="S190">
        <f t="shared" si="7"/>
        <v>0.25990137013222292</v>
      </c>
      <c r="T190">
        <f t="shared" si="8"/>
        <v>16.283100000000001</v>
      </c>
    </row>
    <row r="191" spans="1:20">
      <c r="A191">
        <v>65</v>
      </c>
      <c r="B191" t="s">
        <v>120</v>
      </c>
      <c r="C191" t="s">
        <v>18</v>
      </c>
      <c r="D191">
        <v>5100</v>
      </c>
      <c r="E191" t="s">
        <v>56</v>
      </c>
      <c r="F191">
        <v>18.867000000000001</v>
      </c>
      <c r="G191" t="s">
        <v>57</v>
      </c>
      <c r="H191">
        <v>9</v>
      </c>
      <c r="I191">
        <v>14</v>
      </c>
      <c r="J191">
        <v>13.27</v>
      </c>
      <c r="K191">
        <v>14</v>
      </c>
      <c r="L191">
        <v>12.01</v>
      </c>
      <c r="M191">
        <v>16.73</v>
      </c>
      <c r="N191">
        <v>12.89</v>
      </c>
      <c r="O191">
        <f>IFERROR(AVERAGEIF(H191:N191,"&gt;0"),0)</f>
        <v>13.128571428571428</v>
      </c>
      <c r="R191">
        <f t="shared" si="6"/>
        <v>7.73</v>
      </c>
      <c r="S191">
        <f t="shared" si="7"/>
        <v>0.58879216539717094</v>
      </c>
      <c r="T191">
        <f t="shared" si="8"/>
        <v>13.128571428571428</v>
      </c>
    </row>
    <row r="192" spans="1:20">
      <c r="A192">
        <v>69</v>
      </c>
      <c r="B192" t="s">
        <v>124</v>
      </c>
      <c r="C192" t="s">
        <v>23</v>
      </c>
      <c r="D192">
        <v>5000</v>
      </c>
      <c r="E192" t="s">
        <v>84</v>
      </c>
      <c r="F192">
        <v>0</v>
      </c>
      <c r="G192" t="s">
        <v>95</v>
      </c>
      <c r="O192">
        <f>IFERROR(AVERAGEIF(H192:N192,"&gt;0"),0)</f>
        <v>0</v>
      </c>
      <c r="R192">
        <f t="shared" si="6"/>
        <v>0</v>
      </c>
      <c r="S192">
        <f t="shared" si="7"/>
        <v>0</v>
      </c>
      <c r="T192">
        <f t="shared" si="8"/>
        <v>0</v>
      </c>
    </row>
    <row r="193" spans="1:20">
      <c r="A193">
        <v>70</v>
      </c>
      <c r="B193" t="s">
        <v>125</v>
      </c>
      <c r="C193" t="s">
        <v>23</v>
      </c>
      <c r="D193">
        <v>5000</v>
      </c>
      <c r="E193" t="s">
        <v>65</v>
      </c>
      <c r="F193">
        <v>0</v>
      </c>
      <c r="G193" t="s">
        <v>66</v>
      </c>
      <c r="O193">
        <f>IFERROR(AVERAGEIF(H193:N193,"&gt;0"),0)</f>
        <v>0</v>
      </c>
      <c r="R193">
        <f t="shared" si="6"/>
        <v>0</v>
      </c>
      <c r="S193">
        <f t="shared" si="7"/>
        <v>0</v>
      </c>
      <c r="T193">
        <f t="shared" si="8"/>
        <v>0</v>
      </c>
    </row>
    <row r="194" spans="1:20">
      <c r="A194">
        <v>71</v>
      </c>
      <c r="B194" t="s">
        <v>126</v>
      </c>
      <c r="C194" t="s">
        <v>23</v>
      </c>
      <c r="D194">
        <v>5000</v>
      </c>
      <c r="E194" t="s">
        <v>65</v>
      </c>
      <c r="F194">
        <v>0</v>
      </c>
      <c r="G194" t="s">
        <v>69</v>
      </c>
      <c r="O194">
        <f>IFERROR(AVERAGEIF(H194:N194,"&gt;0"),0)</f>
        <v>0</v>
      </c>
      <c r="R194">
        <f t="shared" si="6"/>
        <v>0</v>
      </c>
      <c r="S194">
        <f t="shared" si="7"/>
        <v>0</v>
      </c>
      <c r="T194">
        <f t="shared" si="8"/>
        <v>0</v>
      </c>
    </row>
    <row r="195" spans="1:20">
      <c r="A195">
        <v>72</v>
      </c>
      <c r="B195" t="s">
        <v>127</v>
      </c>
      <c r="C195" t="s">
        <v>23</v>
      </c>
      <c r="D195">
        <v>5000</v>
      </c>
      <c r="E195" t="s">
        <v>56</v>
      </c>
      <c r="F195">
        <v>16.04</v>
      </c>
      <c r="G195" t="s">
        <v>57</v>
      </c>
      <c r="H195">
        <v>19.399999999999999</v>
      </c>
      <c r="I195">
        <v>16.52</v>
      </c>
      <c r="J195">
        <v>20.73</v>
      </c>
      <c r="K195">
        <v>17.52</v>
      </c>
      <c r="L195">
        <v>15.788</v>
      </c>
      <c r="M195">
        <v>14.464</v>
      </c>
      <c r="N195">
        <v>15.5268</v>
      </c>
      <c r="O195">
        <f>IFERROR(AVERAGEIF(H195:N195,"&gt;0"),0)</f>
        <v>17.135542857142855</v>
      </c>
      <c r="R195">
        <f t="shared" ref="R195:R258" si="9">MAX(H195:N195)-MIN(H195:N195)</f>
        <v>6.266</v>
      </c>
      <c r="S195">
        <f t="shared" ref="S195:S258" si="10">IFERROR(R195/O195,0)</f>
        <v>0.36567268701312566</v>
      </c>
      <c r="T195">
        <f t="shared" ref="T195:T258" si="11">ABS(O195-P195)</f>
        <v>17.135542857142855</v>
      </c>
    </row>
    <row r="196" spans="1:20">
      <c r="A196">
        <v>73</v>
      </c>
      <c r="B196" t="s">
        <v>128</v>
      </c>
      <c r="C196" t="s">
        <v>23</v>
      </c>
      <c r="D196">
        <v>5000</v>
      </c>
      <c r="E196" t="s">
        <v>52</v>
      </c>
      <c r="F196">
        <v>5.32</v>
      </c>
      <c r="G196" t="s">
        <v>53</v>
      </c>
      <c r="O196">
        <f>IFERROR(AVERAGEIF(H196:N196,"&gt;0"),0)</f>
        <v>0</v>
      </c>
      <c r="R196">
        <f t="shared" si="9"/>
        <v>0</v>
      </c>
      <c r="S196">
        <f t="shared" si="10"/>
        <v>0</v>
      </c>
      <c r="T196">
        <f t="shared" si="11"/>
        <v>0</v>
      </c>
    </row>
    <row r="197" spans="1:20">
      <c r="A197">
        <v>74</v>
      </c>
      <c r="B197" t="s">
        <v>129</v>
      </c>
      <c r="C197" t="s">
        <v>23</v>
      </c>
      <c r="D197">
        <v>5000</v>
      </c>
      <c r="E197" t="s">
        <v>33</v>
      </c>
      <c r="F197">
        <v>6.52</v>
      </c>
      <c r="G197" t="s">
        <v>49</v>
      </c>
      <c r="O197">
        <f>IFERROR(AVERAGEIF(H197:N197,"&gt;0"),0)</f>
        <v>0</v>
      </c>
      <c r="R197">
        <f t="shared" si="9"/>
        <v>0</v>
      </c>
      <c r="S197">
        <f t="shared" si="10"/>
        <v>0</v>
      </c>
      <c r="T197">
        <f t="shared" si="11"/>
        <v>0</v>
      </c>
    </row>
    <row r="198" spans="1:20">
      <c r="A198">
        <v>75</v>
      </c>
      <c r="B198" t="s">
        <v>130</v>
      </c>
      <c r="C198" t="s">
        <v>23</v>
      </c>
      <c r="D198">
        <v>5000</v>
      </c>
      <c r="E198" t="s">
        <v>30</v>
      </c>
      <c r="F198">
        <v>0</v>
      </c>
      <c r="G198" t="s">
        <v>39</v>
      </c>
      <c r="O198">
        <f>IFERROR(AVERAGEIF(H198:N198,"&gt;0"),0)</f>
        <v>0</v>
      </c>
      <c r="R198">
        <f t="shared" si="9"/>
        <v>0</v>
      </c>
      <c r="S198">
        <f t="shared" si="10"/>
        <v>0</v>
      </c>
      <c r="T198">
        <f t="shared" si="11"/>
        <v>0</v>
      </c>
    </row>
    <row r="199" spans="1:20">
      <c r="A199">
        <v>76</v>
      </c>
      <c r="B199" t="s">
        <v>131</v>
      </c>
      <c r="C199" t="s">
        <v>23</v>
      </c>
      <c r="D199">
        <v>5000</v>
      </c>
      <c r="E199" t="s">
        <v>84</v>
      </c>
      <c r="F199">
        <v>0</v>
      </c>
      <c r="G199" t="s">
        <v>85</v>
      </c>
      <c r="O199">
        <f>IFERROR(AVERAGEIF(H199:N199,"&gt;0"),0)</f>
        <v>0</v>
      </c>
      <c r="R199">
        <f t="shared" si="9"/>
        <v>0</v>
      </c>
      <c r="S199">
        <f t="shared" si="10"/>
        <v>0</v>
      </c>
      <c r="T199">
        <f t="shared" si="11"/>
        <v>0</v>
      </c>
    </row>
    <row r="200" spans="1:20">
      <c r="A200">
        <v>77</v>
      </c>
      <c r="B200" t="s">
        <v>132</v>
      </c>
      <c r="C200" t="s">
        <v>23</v>
      </c>
      <c r="D200">
        <v>5000</v>
      </c>
      <c r="E200" t="s">
        <v>19</v>
      </c>
      <c r="F200">
        <v>-0.1</v>
      </c>
      <c r="G200" t="s">
        <v>61</v>
      </c>
      <c r="O200">
        <f>IFERROR(AVERAGEIF(H200:N200,"&gt;0"),0)</f>
        <v>0</v>
      </c>
      <c r="R200">
        <f t="shared" si="9"/>
        <v>0</v>
      </c>
      <c r="S200">
        <f t="shared" si="10"/>
        <v>0</v>
      </c>
      <c r="T200">
        <f t="shared" si="11"/>
        <v>0</v>
      </c>
    </row>
    <row r="201" spans="1:20">
      <c r="A201">
        <v>78</v>
      </c>
      <c r="B201" t="s">
        <v>133</v>
      </c>
      <c r="C201" t="s">
        <v>23</v>
      </c>
      <c r="D201">
        <v>5000</v>
      </c>
      <c r="E201" t="s">
        <v>76</v>
      </c>
      <c r="F201">
        <v>0</v>
      </c>
      <c r="G201" t="s">
        <v>77</v>
      </c>
      <c r="O201">
        <f>IFERROR(AVERAGEIF(H201:N201,"&gt;0"),0)</f>
        <v>0</v>
      </c>
      <c r="R201">
        <f t="shared" si="9"/>
        <v>0</v>
      </c>
      <c r="S201">
        <f t="shared" si="10"/>
        <v>0</v>
      </c>
      <c r="T201">
        <f t="shared" si="11"/>
        <v>0</v>
      </c>
    </row>
    <row r="202" spans="1:20">
      <c r="A202">
        <v>79</v>
      </c>
      <c r="B202" t="s">
        <v>134</v>
      </c>
      <c r="C202" t="s">
        <v>23</v>
      </c>
      <c r="D202">
        <v>5000</v>
      </c>
      <c r="E202" t="s">
        <v>36</v>
      </c>
      <c r="F202">
        <v>0</v>
      </c>
      <c r="G202" t="s">
        <v>91</v>
      </c>
      <c r="J202">
        <v>2.0579999999999998</v>
      </c>
      <c r="N202">
        <v>1.0713999999999999</v>
      </c>
      <c r="O202">
        <f>IFERROR(AVERAGEIF(H202:N202,"&gt;0"),0)</f>
        <v>1.5646999999999998</v>
      </c>
      <c r="R202">
        <f t="shared" si="9"/>
        <v>0.98659999999999992</v>
      </c>
      <c r="S202">
        <f t="shared" si="10"/>
        <v>0.63053620502332719</v>
      </c>
      <c r="T202">
        <f t="shared" si="11"/>
        <v>1.5646999999999998</v>
      </c>
    </row>
    <row r="203" spans="1:20">
      <c r="A203">
        <v>80</v>
      </c>
      <c r="B203" t="s">
        <v>135</v>
      </c>
      <c r="C203" t="s">
        <v>23</v>
      </c>
      <c r="D203">
        <v>5000</v>
      </c>
      <c r="E203" t="s">
        <v>24</v>
      </c>
      <c r="F203">
        <v>0</v>
      </c>
      <c r="G203" t="s">
        <v>47</v>
      </c>
      <c r="N203">
        <v>1.026</v>
      </c>
      <c r="O203">
        <f>IFERROR(AVERAGEIF(H203:N203,"&gt;0"),0)</f>
        <v>1.026</v>
      </c>
      <c r="R203">
        <f t="shared" si="9"/>
        <v>0</v>
      </c>
      <c r="S203">
        <f t="shared" si="10"/>
        <v>0</v>
      </c>
      <c r="T203">
        <f t="shared" si="11"/>
        <v>1.026</v>
      </c>
    </row>
    <row r="204" spans="1:20">
      <c r="A204">
        <v>81</v>
      </c>
      <c r="B204" t="s">
        <v>136</v>
      </c>
      <c r="C204" t="s">
        <v>23</v>
      </c>
      <c r="D204">
        <v>5000</v>
      </c>
      <c r="E204" t="s">
        <v>65</v>
      </c>
      <c r="F204">
        <v>0</v>
      </c>
      <c r="G204" t="s">
        <v>69</v>
      </c>
      <c r="O204">
        <f>IFERROR(AVERAGEIF(H204:N204,"&gt;0"),0)</f>
        <v>0</v>
      </c>
      <c r="R204">
        <f t="shared" si="9"/>
        <v>0</v>
      </c>
      <c r="S204">
        <f t="shared" si="10"/>
        <v>0</v>
      </c>
      <c r="T204">
        <f t="shared" si="11"/>
        <v>0</v>
      </c>
    </row>
    <row r="205" spans="1:20">
      <c r="A205">
        <v>82</v>
      </c>
      <c r="B205" t="s">
        <v>137</v>
      </c>
      <c r="C205" t="s">
        <v>23</v>
      </c>
      <c r="D205">
        <v>5000</v>
      </c>
      <c r="E205" t="s">
        <v>15</v>
      </c>
      <c r="F205">
        <v>0</v>
      </c>
      <c r="G205" t="s">
        <v>82</v>
      </c>
      <c r="O205">
        <f>IFERROR(AVERAGEIF(H205:N205,"&gt;0"),0)</f>
        <v>0</v>
      </c>
      <c r="R205">
        <f t="shared" si="9"/>
        <v>0</v>
      </c>
      <c r="S205">
        <f t="shared" si="10"/>
        <v>0</v>
      </c>
      <c r="T205">
        <f t="shared" si="11"/>
        <v>0</v>
      </c>
    </row>
    <row r="206" spans="1:20">
      <c r="A206">
        <v>83</v>
      </c>
      <c r="B206" t="s">
        <v>138</v>
      </c>
      <c r="C206" t="s">
        <v>23</v>
      </c>
      <c r="D206">
        <v>5000</v>
      </c>
      <c r="E206" t="s">
        <v>30</v>
      </c>
      <c r="F206">
        <v>0</v>
      </c>
      <c r="G206" t="s">
        <v>31</v>
      </c>
      <c r="O206">
        <f>IFERROR(AVERAGEIF(H206:N206,"&gt;0"),0)</f>
        <v>0</v>
      </c>
      <c r="R206">
        <f t="shared" si="9"/>
        <v>0</v>
      </c>
      <c r="S206">
        <f t="shared" si="10"/>
        <v>0</v>
      </c>
      <c r="T206">
        <f t="shared" si="11"/>
        <v>0</v>
      </c>
    </row>
    <row r="207" spans="1:20">
      <c r="A207">
        <v>84</v>
      </c>
      <c r="B207" t="s">
        <v>139</v>
      </c>
      <c r="C207" t="s">
        <v>23</v>
      </c>
      <c r="D207">
        <v>5000</v>
      </c>
      <c r="E207" t="s">
        <v>56</v>
      </c>
      <c r="F207">
        <v>0</v>
      </c>
      <c r="G207" t="s">
        <v>97</v>
      </c>
      <c r="O207">
        <f>IFERROR(AVERAGEIF(H207:N207,"&gt;0"),0)</f>
        <v>0</v>
      </c>
      <c r="R207">
        <f t="shared" si="9"/>
        <v>0</v>
      </c>
      <c r="S207">
        <f t="shared" si="10"/>
        <v>0</v>
      </c>
      <c r="T207">
        <f t="shared" si="11"/>
        <v>0</v>
      </c>
    </row>
    <row r="208" spans="1:20">
      <c r="A208">
        <v>86</v>
      </c>
      <c r="B208" t="s">
        <v>142</v>
      </c>
      <c r="C208" t="s">
        <v>23</v>
      </c>
      <c r="D208">
        <v>5000</v>
      </c>
      <c r="E208" t="s">
        <v>33</v>
      </c>
      <c r="F208">
        <v>0</v>
      </c>
      <c r="G208" t="s">
        <v>34</v>
      </c>
      <c r="N208">
        <v>1.0002</v>
      </c>
      <c r="O208">
        <f>IFERROR(AVERAGEIF(H208:N208,"&gt;0"),0)</f>
        <v>1.0002</v>
      </c>
      <c r="R208">
        <f t="shared" si="9"/>
        <v>0</v>
      </c>
      <c r="S208">
        <f t="shared" si="10"/>
        <v>0</v>
      </c>
      <c r="T208">
        <f t="shared" si="11"/>
        <v>1.0002</v>
      </c>
    </row>
    <row r="209" spans="1:20">
      <c r="A209">
        <v>87</v>
      </c>
      <c r="B209" t="s">
        <v>143</v>
      </c>
      <c r="C209" t="s">
        <v>23</v>
      </c>
      <c r="D209">
        <v>5000</v>
      </c>
      <c r="E209" t="s">
        <v>15</v>
      </c>
      <c r="F209">
        <v>0</v>
      </c>
      <c r="G209" t="s">
        <v>82</v>
      </c>
      <c r="O209">
        <f>IFERROR(AVERAGEIF(H209:N209,"&gt;0"),0)</f>
        <v>0</v>
      </c>
      <c r="R209">
        <f t="shared" si="9"/>
        <v>0</v>
      </c>
      <c r="S209">
        <f t="shared" si="10"/>
        <v>0</v>
      </c>
      <c r="T209">
        <f t="shared" si="11"/>
        <v>0</v>
      </c>
    </row>
    <row r="210" spans="1:20">
      <c r="A210">
        <v>88</v>
      </c>
      <c r="B210" t="s">
        <v>144</v>
      </c>
      <c r="C210" t="s">
        <v>23</v>
      </c>
      <c r="D210">
        <v>5000</v>
      </c>
      <c r="E210" t="s">
        <v>52</v>
      </c>
      <c r="F210">
        <v>3.58</v>
      </c>
      <c r="G210" t="s">
        <v>59</v>
      </c>
      <c r="O210">
        <f>IFERROR(AVERAGEIF(H210:N210,"&gt;0"),0)</f>
        <v>0</v>
      </c>
      <c r="R210">
        <f t="shared" si="9"/>
        <v>0</v>
      </c>
      <c r="S210">
        <f t="shared" si="10"/>
        <v>0</v>
      </c>
      <c r="T210">
        <f t="shared" si="11"/>
        <v>0</v>
      </c>
    </row>
    <row r="211" spans="1:20">
      <c r="A211">
        <v>89</v>
      </c>
      <c r="B211" t="s">
        <v>145</v>
      </c>
      <c r="C211" t="s">
        <v>23</v>
      </c>
      <c r="D211">
        <v>5000</v>
      </c>
      <c r="E211" t="s">
        <v>36</v>
      </c>
      <c r="F211">
        <v>9.58</v>
      </c>
      <c r="G211" t="s">
        <v>37</v>
      </c>
      <c r="I211">
        <v>11.26</v>
      </c>
      <c r="K211">
        <v>12.26</v>
      </c>
      <c r="M211">
        <v>14.894</v>
      </c>
      <c r="O211">
        <f>IFERROR(AVERAGEIF(H211:N211,"&gt;0"),0)</f>
        <v>12.804666666666668</v>
      </c>
      <c r="R211">
        <f t="shared" si="9"/>
        <v>3.6340000000000003</v>
      </c>
      <c r="S211">
        <f t="shared" si="10"/>
        <v>0.28380278023637218</v>
      </c>
      <c r="T211">
        <f t="shared" si="11"/>
        <v>12.804666666666668</v>
      </c>
    </row>
    <row r="212" spans="1:20">
      <c r="A212">
        <v>90</v>
      </c>
      <c r="B212" t="s">
        <v>146</v>
      </c>
      <c r="C212" t="s">
        <v>23</v>
      </c>
      <c r="D212">
        <v>5000</v>
      </c>
      <c r="E212" t="s">
        <v>27</v>
      </c>
      <c r="F212">
        <v>0</v>
      </c>
      <c r="G212" t="s">
        <v>105</v>
      </c>
      <c r="O212">
        <f>IFERROR(AVERAGEIF(H212:N212,"&gt;0"),0)</f>
        <v>0</v>
      </c>
      <c r="R212">
        <f t="shared" si="9"/>
        <v>0</v>
      </c>
      <c r="S212">
        <f t="shared" si="10"/>
        <v>0</v>
      </c>
      <c r="T212">
        <f t="shared" si="11"/>
        <v>0</v>
      </c>
    </row>
    <row r="213" spans="1:20">
      <c r="A213">
        <v>93</v>
      </c>
      <c r="B213" t="s">
        <v>149</v>
      </c>
      <c r="C213" t="s">
        <v>23</v>
      </c>
      <c r="D213">
        <v>5000</v>
      </c>
      <c r="E213" t="s">
        <v>56</v>
      </c>
      <c r="F213">
        <v>0</v>
      </c>
      <c r="G213" t="s">
        <v>97</v>
      </c>
      <c r="O213">
        <f>IFERROR(AVERAGEIF(H213:N213,"&gt;0"),0)</f>
        <v>0</v>
      </c>
      <c r="R213">
        <f t="shared" si="9"/>
        <v>0</v>
      </c>
      <c r="S213">
        <f t="shared" si="10"/>
        <v>0</v>
      </c>
      <c r="T213">
        <f t="shared" si="11"/>
        <v>0</v>
      </c>
    </row>
    <row r="214" spans="1:20">
      <c r="A214">
        <v>95</v>
      </c>
      <c r="B214" t="s">
        <v>151</v>
      </c>
      <c r="C214" t="s">
        <v>23</v>
      </c>
      <c r="D214">
        <v>5000</v>
      </c>
      <c r="E214" t="s">
        <v>76</v>
      </c>
      <c r="F214">
        <v>0</v>
      </c>
      <c r="G214" t="s">
        <v>141</v>
      </c>
      <c r="O214">
        <f>IFERROR(AVERAGEIF(H214:N214,"&gt;0"),0)</f>
        <v>0</v>
      </c>
      <c r="R214">
        <f t="shared" si="9"/>
        <v>0</v>
      </c>
      <c r="S214">
        <f t="shared" si="10"/>
        <v>0</v>
      </c>
      <c r="T214">
        <f t="shared" si="11"/>
        <v>0</v>
      </c>
    </row>
    <row r="215" spans="1:20">
      <c r="A215">
        <v>98</v>
      </c>
      <c r="B215" t="s">
        <v>154</v>
      </c>
      <c r="C215" t="s">
        <v>23</v>
      </c>
      <c r="D215">
        <v>5000</v>
      </c>
      <c r="E215" t="s">
        <v>15</v>
      </c>
      <c r="F215">
        <v>0</v>
      </c>
      <c r="G215" t="s">
        <v>16</v>
      </c>
      <c r="O215">
        <f>IFERROR(AVERAGEIF(H215:N215,"&gt;0"),0)</f>
        <v>0</v>
      </c>
      <c r="R215">
        <f t="shared" si="9"/>
        <v>0</v>
      </c>
      <c r="S215">
        <f t="shared" si="10"/>
        <v>0</v>
      </c>
      <c r="T215">
        <f t="shared" si="11"/>
        <v>0</v>
      </c>
    </row>
    <row r="216" spans="1:20">
      <c r="A216">
        <v>99</v>
      </c>
      <c r="B216" t="s">
        <v>155</v>
      </c>
      <c r="C216" t="s">
        <v>23</v>
      </c>
      <c r="D216">
        <v>5000</v>
      </c>
      <c r="E216" t="s">
        <v>19</v>
      </c>
      <c r="F216">
        <v>0</v>
      </c>
      <c r="G216" t="s">
        <v>61</v>
      </c>
      <c r="O216">
        <f>IFERROR(AVERAGEIF(H216:N216,"&gt;0"),0)</f>
        <v>0</v>
      </c>
      <c r="R216">
        <f t="shared" si="9"/>
        <v>0</v>
      </c>
      <c r="S216">
        <f t="shared" si="10"/>
        <v>0</v>
      </c>
      <c r="T216">
        <f t="shared" si="11"/>
        <v>0</v>
      </c>
    </row>
    <row r="217" spans="1:20">
      <c r="A217">
        <v>101</v>
      </c>
      <c r="B217" t="s">
        <v>157</v>
      </c>
      <c r="C217" t="s">
        <v>23</v>
      </c>
      <c r="D217">
        <v>5000</v>
      </c>
      <c r="E217" t="s">
        <v>30</v>
      </c>
      <c r="F217">
        <v>0</v>
      </c>
      <c r="G217" t="s">
        <v>31</v>
      </c>
      <c r="O217">
        <f>IFERROR(AVERAGEIF(H217:N217,"&gt;0"),0)</f>
        <v>0</v>
      </c>
      <c r="R217">
        <f t="shared" si="9"/>
        <v>0</v>
      </c>
      <c r="S217">
        <f t="shared" si="10"/>
        <v>0</v>
      </c>
      <c r="T217">
        <f t="shared" si="11"/>
        <v>0</v>
      </c>
    </row>
    <row r="218" spans="1:20">
      <c r="A218">
        <v>102</v>
      </c>
      <c r="B218" t="s">
        <v>158</v>
      </c>
      <c r="C218" t="s">
        <v>23</v>
      </c>
      <c r="D218">
        <v>5000</v>
      </c>
      <c r="E218" t="s">
        <v>27</v>
      </c>
      <c r="F218">
        <v>0</v>
      </c>
      <c r="G218" t="s">
        <v>28</v>
      </c>
      <c r="O218">
        <f>IFERROR(AVERAGEIF(H218:N218,"&gt;0"),0)</f>
        <v>0</v>
      </c>
      <c r="R218">
        <f t="shared" si="9"/>
        <v>0</v>
      </c>
      <c r="S218">
        <f t="shared" si="10"/>
        <v>0</v>
      </c>
      <c r="T218">
        <f t="shared" si="11"/>
        <v>0</v>
      </c>
    </row>
    <row r="219" spans="1:20">
      <c r="A219">
        <v>103</v>
      </c>
      <c r="B219" t="s">
        <v>159</v>
      </c>
      <c r="C219" t="s">
        <v>23</v>
      </c>
      <c r="D219">
        <v>5000</v>
      </c>
      <c r="E219" t="s">
        <v>56</v>
      </c>
      <c r="F219">
        <v>0</v>
      </c>
      <c r="G219" t="s">
        <v>57</v>
      </c>
      <c r="O219">
        <f>IFERROR(AVERAGEIF(H219:N219,"&gt;0"),0)</f>
        <v>0</v>
      </c>
      <c r="R219">
        <f t="shared" si="9"/>
        <v>0</v>
      </c>
      <c r="S219">
        <f t="shared" si="10"/>
        <v>0</v>
      </c>
      <c r="T219">
        <f t="shared" si="11"/>
        <v>0</v>
      </c>
    </row>
    <row r="220" spans="1:20">
      <c r="A220">
        <v>104</v>
      </c>
      <c r="B220" t="s">
        <v>160</v>
      </c>
      <c r="C220" t="s">
        <v>23</v>
      </c>
      <c r="D220">
        <v>5000</v>
      </c>
      <c r="E220" t="s">
        <v>44</v>
      </c>
      <c r="F220">
        <v>0</v>
      </c>
      <c r="G220" t="s">
        <v>45</v>
      </c>
      <c r="O220">
        <f>IFERROR(AVERAGEIF(H220:N220,"&gt;0"),0)</f>
        <v>0</v>
      </c>
      <c r="R220">
        <f t="shared" si="9"/>
        <v>0</v>
      </c>
      <c r="S220">
        <f t="shared" si="10"/>
        <v>0</v>
      </c>
      <c r="T220">
        <f t="shared" si="11"/>
        <v>0</v>
      </c>
    </row>
    <row r="221" spans="1:20">
      <c r="A221">
        <v>105</v>
      </c>
      <c r="B221" t="s">
        <v>161</v>
      </c>
      <c r="C221" t="s">
        <v>23</v>
      </c>
      <c r="D221">
        <v>5000</v>
      </c>
      <c r="E221" t="s">
        <v>52</v>
      </c>
      <c r="F221">
        <v>0</v>
      </c>
      <c r="G221" t="s">
        <v>59</v>
      </c>
      <c r="O221">
        <f>IFERROR(AVERAGEIF(H221:N221,"&gt;0"),0)</f>
        <v>0</v>
      </c>
      <c r="R221">
        <f t="shared" si="9"/>
        <v>0</v>
      </c>
      <c r="S221">
        <f t="shared" si="10"/>
        <v>0</v>
      </c>
      <c r="T221">
        <f t="shared" si="11"/>
        <v>0</v>
      </c>
    </row>
    <row r="222" spans="1:20">
      <c r="A222">
        <v>106</v>
      </c>
      <c r="B222" t="s">
        <v>162</v>
      </c>
      <c r="C222" t="s">
        <v>23</v>
      </c>
      <c r="D222">
        <v>5000</v>
      </c>
      <c r="E222" t="s">
        <v>56</v>
      </c>
      <c r="F222">
        <v>0</v>
      </c>
      <c r="G222" t="s">
        <v>57</v>
      </c>
      <c r="N222">
        <v>1.1616</v>
      </c>
      <c r="O222">
        <f>IFERROR(AVERAGEIF(H222:N222,"&gt;0"),0)</f>
        <v>1.1616</v>
      </c>
      <c r="R222">
        <f t="shared" si="9"/>
        <v>0</v>
      </c>
      <c r="S222">
        <f t="shared" si="10"/>
        <v>0</v>
      </c>
      <c r="T222">
        <f t="shared" si="11"/>
        <v>1.1616</v>
      </c>
    </row>
    <row r="223" spans="1:20">
      <c r="A223">
        <v>108</v>
      </c>
      <c r="B223" t="s">
        <v>164</v>
      </c>
      <c r="C223" t="s">
        <v>23</v>
      </c>
      <c r="D223">
        <v>5000</v>
      </c>
      <c r="E223" t="s">
        <v>27</v>
      </c>
      <c r="F223">
        <v>0</v>
      </c>
      <c r="G223" t="s">
        <v>28</v>
      </c>
      <c r="O223">
        <f>IFERROR(AVERAGEIF(H223:N223,"&gt;0"),0)</f>
        <v>0</v>
      </c>
      <c r="R223">
        <f t="shared" si="9"/>
        <v>0</v>
      </c>
      <c r="S223">
        <f t="shared" si="10"/>
        <v>0</v>
      </c>
      <c r="T223">
        <f t="shared" si="11"/>
        <v>0</v>
      </c>
    </row>
    <row r="224" spans="1:20">
      <c r="A224">
        <v>109</v>
      </c>
      <c r="B224" t="s">
        <v>165</v>
      </c>
      <c r="C224" t="s">
        <v>23</v>
      </c>
      <c r="D224">
        <v>5000</v>
      </c>
      <c r="E224" t="s">
        <v>24</v>
      </c>
      <c r="F224">
        <v>-0.2</v>
      </c>
      <c r="G224" t="s">
        <v>25</v>
      </c>
      <c r="O224">
        <f>IFERROR(AVERAGEIF(H224:N224,"&gt;0"),0)</f>
        <v>0</v>
      </c>
      <c r="R224">
        <f t="shared" si="9"/>
        <v>0</v>
      </c>
      <c r="S224">
        <f t="shared" si="10"/>
        <v>0</v>
      </c>
      <c r="T224">
        <f t="shared" si="11"/>
        <v>0</v>
      </c>
    </row>
    <row r="225" spans="1:20">
      <c r="A225">
        <v>110</v>
      </c>
      <c r="B225" t="s">
        <v>166</v>
      </c>
      <c r="C225" t="s">
        <v>23</v>
      </c>
      <c r="D225">
        <v>5000</v>
      </c>
      <c r="E225" t="s">
        <v>33</v>
      </c>
      <c r="F225">
        <v>0</v>
      </c>
      <c r="G225" t="s">
        <v>34</v>
      </c>
      <c r="O225">
        <f>IFERROR(AVERAGEIF(H225:N225,"&gt;0"),0)</f>
        <v>0</v>
      </c>
      <c r="R225">
        <f t="shared" si="9"/>
        <v>0</v>
      </c>
      <c r="S225">
        <f t="shared" si="10"/>
        <v>0</v>
      </c>
      <c r="T225">
        <f t="shared" si="11"/>
        <v>0</v>
      </c>
    </row>
    <row r="226" spans="1:20">
      <c r="A226">
        <v>111</v>
      </c>
      <c r="B226" t="s">
        <v>167</v>
      </c>
      <c r="C226" t="s">
        <v>23</v>
      </c>
      <c r="D226">
        <v>5000</v>
      </c>
      <c r="E226" t="s">
        <v>27</v>
      </c>
      <c r="F226">
        <v>13.38</v>
      </c>
      <c r="G226" t="s">
        <v>105</v>
      </c>
      <c r="N226">
        <v>2.9512</v>
      </c>
      <c r="O226">
        <f>IFERROR(AVERAGEIF(H226:N226,"&gt;0"),0)</f>
        <v>2.9512</v>
      </c>
      <c r="R226">
        <f t="shared" si="9"/>
        <v>0</v>
      </c>
      <c r="S226">
        <f t="shared" si="10"/>
        <v>0</v>
      </c>
      <c r="T226">
        <f t="shared" si="11"/>
        <v>2.9512</v>
      </c>
    </row>
    <row r="227" spans="1:20">
      <c r="A227">
        <v>112</v>
      </c>
      <c r="B227" t="s">
        <v>168</v>
      </c>
      <c r="C227" t="s">
        <v>23</v>
      </c>
      <c r="D227">
        <v>5000</v>
      </c>
      <c r="E227" t="s">
        <v>30</v>
      </c>
      <c r="F227">
        <v>0</v>
      </c>
      <c r="G227" t="s">
        <v>39</v>
      </c>
      <c r="O227">
        <f>IFERROR(AVERAGEIF(H227:N227,"&gt;0"),0)</f>
        <v>0</v>
      </c>
      <c r="R227">
        <f t="shared" si="9"/>
        <v>0</v>
      </c>
      <c r="S227">
        <f t="shared" si="10"/>
        <v>0</v>
      </c>
      <c r="T227">
        <f t="shared" si="11"/>
        <v>0</v>
      </c>
    </row>
    <row r="228" spans="1:20">
      <c r="A228">
        <v>113</v>
      </c>
      <c r="B228" t="s">
        <v>169</v>
      </c>
      <c r="C228" t="s">
        <v>14</v>
      </c>
      <c r="D228">
        <v>5000</v>
      </c>
      <c r="E228" t="s">
        <v>24</v>
      </c>
      <c r="F228">
        <v>14.56</v>
      </c>
      <c r="G228" t="s">
        <v>47</v>
      </c>
      <c r="H228">
        <v>11.5</v>
      </c>
      <c r="I228">
        <v>15.7</v>
      </c>
      <c r="J228">
        <v>9.4700000000000006</v>
      </c>
      <c r="K228">
        <v>15</v>
      </c>
      <c r="L228">
        <v>13.24</v>
      </c>
      <c r="M228">
        <v>9.5399999999999991</v>
      </c>
      <c r="N228">
        <v>10.664</v>
      </c>
      <c r="O228">
        <f>IFERROR(AVERAGEIF(H228:N228,"&gt;0"),0)</f>
        <v>12.159142857142855</v>
      </c>
      <c r="R228">
        <f t="shared" si="9"/>
        <v>6.2299999999999986</v>
      </c>
      <c r="S228">
        <f t="shared" si="10"/>
        <v>0.51237164273797486</v>
      </c>
      <c r="T228">
        <f t="shared" si="11"/>
        <v>12.159142857142855</v>
      </c>
    </row>
    <row r="229" spans="1:20">
      <c r="A229">
        <v>114</v>
      </c>
      <c r="B229" t="s">
        <v>170</v>
      </c>
      <c r="C229" t="s">
        <v>18</v>
      </c>
      <c r="D229">
        <v>4900</v>
      </c>
      <c r="E229" t="s">
        <v>24</v>
      </c>
      <c r="F229">
        <v>12.42</v>
      </c>
      <c r="G229" t="s">
        <v>47</v>
      </c>
      <c r="H229">
        <v>14</v>
      </c>
      <c r="I229">
        <v>13.9</v>
      </c>
      <c r="J229">
        <v>11.34</v>
      </c>
      <c r="K229">
        <v>14.7</v>
      </c>
      <c r="L229">
        <v>13.82</v>
      </c>
      <c r="M229">
        <v>11.56</v>
      </c>
      <c r="N229">
        <v>12.731</v>
      </c>
      <c r="O229">
        <f>IFERROR(AVERAGEIF(H229:N229,"&gt;0"),0)</f>
        <v>13.150142857142855</v>
      </c>
      <c r="R229">
        <f t="shared" si="9"/>
        <v>3.3599999999999994</v>
      </c>
      <c r="S229">
        <f t="shared" si="10"/>
        <v>0.25551053220497333</v>
      </c>
      <c r="T229">
        <f t="shared" si="11"/>
        <v>13.150142857142855</v>
      </c>
    </row>
    <row r="230" spans="1:20">
      <c r="A230">
        <v>115</v>
      </c>
      <c r="B230" t="s">
        <v>171</v>
      </c>
      <c r="C230" t="s">
        <v>14</v>
      </c>
      <c r="D230">
        <v>4900</v>
      </c>
      <c r="E230" t="s">
        <v>56</v>
      </c>
      <c r="F230">
        <v>16.667000000000002</v>
      </c>
      <c r="G230" t="s">
        <v>57</v>
      </c>
      <c r="H230">
        <v>19</v>
      </c>
      <c r="I230">
        <v>20.2</v>
      </c>
      <c r="J230">
        <v>14.88</v>
      </c>
      <c r="K230">
        <v>18.100000000000001</v>
      </c>
      <c r="L230">
        <v>11.27</v>
      </c>
      <c r="M230">
        <v>12.49</v>
      </c>
      <c r="N230">
        <v>10.428000000000001</v>
      </c>
      <c r="O230">
        <f>IFERROR(AVERAGEIF(H230:N230,"&gt;0"),0)</f>
        <v>15.19542857142857</v>
      </c>
      <c r="R230">
        <f t="shared" si="9"/>
        <v>9.7719999999999985</v>
      </c>
      <c r="S230">
        <f t="shared" si="10"/>
        <v>0.64308814681107096</v>
      </c>
      <c r="T230">
        <f t="shared" si="11"/>
        <v>15.19542857142857</v>
      </c>
    </row>
    <row r="231" spans="1:20">
      <c r="A231">
        <v>118</v>
      </c>
      <c r="B231" t="s">
        <v>174</v>
      </c>
      <c r="C231" t="s">
        <v>18</v>
      </c>
      <c r="D231">
        <v>4800</v>
      </c>
      <c r="E231" t="s">
        <v>65</v>
      </c>
      <c r="F231">
        <v>9.1</v>
      </c>
      <c r="G231" t="s">
        <v>66</v>
      </c>
      <c r="H231">
        <v>3.5</v>
      </c>
      <c r="I231">
        <v>4</v>
      </c>
      <c r="J231">
        <v>8.92</v>
      </c>
      <c r="K231">
        <v>3.9</v>
      </c>
      <c r="L231">
        <v>2.9</v>
      </c>
      <c r="M231">
        <v>2.0099999999999998</v>
      </c>
      <c r="N231">
        <v>8.9670000000000005</v>
      </c>
      <c r="O231">
        <f>IFERROR(AVERAGEIF(H231:N231,"&gt;0"),0)</f>
        <v>4.8852857142857138</v>
      </c>
      <c r="R231">
        <f t="shared" si="9"/>
        <v>6.9570000000000007</v>
      </c>
      <c r="S231">
        <f t="shared" si="10"/>
        <v>1.4240722870427234</v>
      </c>
      <c r="T231">
        <f t="shared" si="11"/>
        <v>4.8852857142857138</v>
      </c>
    </row>
    <row r="232" spans="1:20">
      <c r="A232">
        <v>119</v>
      </c>
      <c r="B232" t="s">
        <v>175</v>
      </c>
      <c r="C232" t="s">
        <v>18</v>
      </c>
      <c r="D232">
        <v>4800</v>
      </c>
      <c r="E232" t="s">
        <v>36</v>
      </c>
      <c r="F232">
        <v>12.08</v>
      </c>
      <c r="G232" t="s">
        <v>91</v>
      </c>
      <c r="H232">
        <v>7.5</v>
      </c>
      <c r="I232">
        <v>14.7</v>
      </c>
      <c r="J232">
        <v>11.07</v>
      </c>
      <c r="K232">
        <v>16.2</v>
      </c>
      <c r="M232">
        <v>12.7</v>
      </c>
      <c r="N232">
        <v>6.3179999999999996</v>
      </c>
      <c r="O232">
        <f>IFERROR(AVERAGEIF(H232:N232,"&gt;0"),0)</f>
        <v>11.414666666666667</v>
      </c>
      <c r="R232">
        <f t="shared" si="9"/>
        <v>9.8819999999999997</v>
      </c>
      <c r="S232">
        <f t="shared" si="10"/>
        <v>0.8657283027683681</v>
      </c>
      <c r="T232">
        <f t="shared" si="11"/>
        <v>11.414666666666667</v>
      </c>
    </row>
    <row r="233" spans="1:20">
      <c r="A233">
        <v>127</v>
      </c>
      <c r="B233" t="s">
        <v>183</v>
      </c>
      <c r="C233" t="s">
        <v>14</v>
      </c>
      <c r="D233">
        <v>4500</v>
      </c>
      <c r="E233" t="s">
        <v>15</v>
      </c>
      <c r="F233">
        <v>0</v>
      </c>
      <c r="G233" t="s">
        <v>16</v>
      </c>
      <c r="O233">
        <f>IFERROR(AVERAGEIF(H233:N233,"&gt;0"),0)</f>
        <v>0</v>
      </c>
      <c r="R233">
        <f t="shared" si="9"/>
        <v>0</v>
      </c>
      <c r="S233">
        <f t="shared" si="10"/>
        <v>0</v>
      </c>
      <c r="T233">
        <f t="shared" si="11"/>
        <v>0</v>
      </c>
    </row>
    <row r="234" spans="1:20">
      <c r="A234">
        <v>128</v>
      </c>
      <c r="B234" t="s">
        <v>184</v>
      </c>
      <c r="C234" t="s">
        <v>14</v>
      </c>
      <c r="D234">
        <v>4500</v>
      </c>
      <c r="E234" t="s">
        <v>30</v>
      </c>
      <c r="F234">
        <v>12.324999999999999</v>
      </c>
      <c r="G234" t="s">
        <v>39</v>
      </c>
      <c r="H234">
        <v>18.5</v>
      </c>
      <c r="I234">
        <v>19.2</v>
      </c>
      <c r="J234">
        <v>12.7</v>
      </c>
      <c r="K234">
        <v>17.7</v>
      </c>
      <c r="L234">
        <v>11.14</v>
      </c>
      <c r="M234">
        <v>11.99</v>
      </c>
      <c r="N234">
        <v>9.6370000000000005</v>
      </c>
      <c r="O234">
        <f>IFERROR(AVERAGEIF(H234:N234,"&gt;0"),0)</f>
        <v>14.409571428571429</v>
      </c>
      <c r="R234">
        <f t="shared" si="9"/>
        <v>9.5629999999999988</v>
      </c>
      <c r="S234">
        <f t="shared" si="10"/>
        <v>0.66365610159913546</v>
      </c>
      <c r="T234">
        <f t="shared" si="11"/>
        <v>14.409571428571429</v>
      </c>
    </row>
    <row r="235" spans="1:20">
      <c r="A235">
        <v>131</v>
      </c>
      <c r="B235" t="s">
        <v>187</v>
      </c>
      <c r="C235" t="s">
        <v>14</v>
      </c>
      <c r="D235">
        <v>4500</v>
      </c>
      <c r="E235" t="s">
        <v>76</v>
      </c>
      <c r="F235">
        <v>0</v>
      </c>
      <c r="G235" t="s">
        <v>77</v>
      </c>
      <c r="O235">
        <f>IFERROR(AVERAGEIF(H235:N235,"&gt;0"),0)</f>
        <v>0</v>
      </c>
      <c r="R235">
        <f t="shared" si="9"/>
        <v>0</v>
      </c>
      <c r="S235">
        <f t="shared" si="10"/>
        <v>0</v>
      </c>
      <c r="T235">
        <f t="shared" si="11"/>
        <v>0</v>
      </c>
    </row>
    <row r="236" spans="1:20">
      <c r="A236">
        <v>136</v>
      </c>
      <c r="B236" t="s">
        <v>192</v>
      </c>
      <c r="C236" t="s">
        <v>42</v>
      </c>
      <c r="D236">
        <v>4400</v>
      </c>
      <c r="E236" t="s">
        <v>56</v>
      </c>
      <c r="F236">
        <v>14.2</v>
      </c>
      <c r="G236" t="s">
        <v>97</v>
      </c>
      <c r="O236">
        <f>IFERROR(AVERAGEIF(H236:N236,"&gt;0"),0)</f>
        <v>0</v>
      </c>
      <c r="R236">
        <f t="shared" si="9"/>
        <v>0</v>
      </c>
      <c r="S236">
        <f t="shared" si="10"/>
        <v>0</v>
      </c>
      <c r="T236">
        <f t="shared" si="11"/>
        <v>0</v>
      </c>
    </row>
    <row r="237" spans="1:20">
      <c r="A237">
        <v>137</v>
      </c>
      <c r="B237" t="s">
        <v>193</v>
      </c>
      <c r="C237" t="s">
        <v>14</v>
      </c>
      <c r="D237">
        <v>4300</v>
      </c>
      <c r="E237" t="s">
        <v>24</v>
      </c>
      <c r="F237">
        <v>7.56</v>
      </c>
      <c r="G237" t="s">
        <v>47</v>
      </c>
      <c r="H237">
        <v>4.5</v>
      </c>
      <c r="I237">
        <v>5</v>
      </c>
      <c r="J237">
        <v>11.63</v>
      </c>
      <c r="K237">
        <v>4.5</v>
      </c>
      <c r="L237">
        <v>10.07</v>
      </c>
      <c r="M237">
        <v>10.82</v>
      </c>
      <c r="N237">
        <v>9.0169999999999995</v>
      </c>
      <c r="O237">
        <f>IFERROR(AVERAGEIF(H237:N237,"&gt;0"),0)</f>
        <v>7.9338571428571436</v>
      </c>
      <c r="R237">
        <f t="shared" si="9"/>
        <v>7.1300000000000008</v>
      </c>
      <c r="S237">
        <f t="shared" si="10"/>
        <v>0.8986801591731638</v>
      </c>
      <c r="T237">
        <f t="shared" si="11"/>
        <v>7.9338571428571436</v>
      </c>
    </row>
    <row r="238" spans="1:20">
      <c r="A238">
        <v>142</v>
      </c>
      <c r="B238" t="s">
        <v>198</v>
      </c>
      <c r="C238" t="s">
        <v>18</v>
      </c>
      <c r="D238">
        <v>4300</v>
      </c>
      <c r="E238" t="s">
        <v>84</v>
      </c>
      <c r="F238">
        <v>7.95</v>
      </c>
      <c r="G238" t="s">
        <v>85</v>
      </c>
      <c r="H238">
        <v>7</v>
      </c>
      <c r="I238">
        <v>7.9</v>
      </c>
      <c r="J238">
        <v>10.28</v>
      </c>
      <c r="K238">
        <v>8.8000000000000007</v>
      </c>
      <c r="L238">
        <v>13.55</v>
      </c>
      <c r="M238">
        <v>16.25</v>
      </c>
      <c r="N238">
        <v>13.13</v>
      </c>
      <c r="O238">
        <f>IFERROR(AVERAGEIF(H238:N238,"&gt;0"),0)</f>
        <v>10.987142857142857</v>
      </c>
      <c r="R238">
        <f t="shared" si="9"/>
        <v>9.25</v>
      </c>
      <c r="S238">
        <f t="shared" si="10"/>
        <v>0.8418931218307113</v>
      </c>
      <c r="T238">
        <f t="shared" si="11"/>
        <v>10.987142857142857</v>
      </c>
    </row>
    <row r="239" spans="1:20">
      <c r="A239">
        <v>143</v>
      </c>
      <c r="B239" t="s">
        <v>199</v>
      </c>
      <c r="C239" t="s">
        <v>18</v>
      </c>
      <c r="D239">
        <v>4300</v>
      </c>
      <c r="E239" t="s">
        <v>76</v>
      </c>
      <c r="F239">
        <v>3</v>
      </c>
      <c r="G239" t="s">
        <v>77</v>
      </c>
      <c r="H239">
        <v>4</v>
      </c>
      <c r="I239">
        <v>4</v>
      </c>
      <c r="J239">
        <v>7.63</v>
      </c>
      <c r="K239">
        <v>5</v>
      </c>
      <c r="L239">
        <v>9.82</v>
      </c>
      <c r="M239">
        <v>5.37</v>
      </c>
      <c r="N239">
        <v>4.859</v>
      </c>
      <c r="O239">
        <f>IFERROR(AVERAGEIF(H239:N239,"&gt;0"),0)</f>
        <v>5.8112857142857148</v>
      </c>
      <c r="R239">
        <f t="shared" si="9"/>
        <v>5.82</v>
      </c>
      <c r="S239">
        <f t="shared" si="10"/>
        <v>1.0014995452198923</v>
      </c>
      <c r="T239">
        <f t="shared" si="11"/>
        <v>5.8112857142857148</v>
      </c>
    </row>
    <row r="240" spans="1:20">
      <c r="A240">
        <v>144</v>
      </c>
      <c r="B240" t="s">
        <v>200</v>
      </c>
      <c r="C240" t="s">
        <v>14</v>
      </c>
      <c r="D240">
        <v>4300</v>
      </c>
      <c r="E240" t="s">
        <v>33</v>
      </c>
      <c r="F240">
        <v>6.0670000000000002</v>
      </c>
      <c r="G240" t="s">
        <v>34</v>
      </c>
      <c r="I240">
        <v>14.6</v>
      </c>
      <c r="J240">
        <v>8.1999999999999993</v>
      </c>
      <c r="K240">
        <v>14.3</v>
      </c>
      <c r="N240">
        <v>5.04</v>
      </c>
      <c r="O240">
        <f>IFERROR(AVERAGEIF(H240:N240,"&gt;0"),0)</f>
        <v>10.534999999999998</v>
      </c>
      <c r="R240">
        <f t="shared" si="9"/>
        <v>9.5599999999999987</v>
      </c>
      <c r="S240">
        <f t="shared" si="10"/>
        <v>0.90745135263407695</v>
      </c>
      <c r="T240">
        <f t="shared" si="11"/>
        <v>10.534999999999998</v>
      </c>
    </row>
    <row r="241" spans="1:20">
      <c r="A241">
        <v>148</v>
      </c>
      <c r="B241" t="s">
        <v>204</v>
      </c>
      <c r="C241" t="s">
        <v>14</v>
      </c>
      <c r="D241">
        <v>4200</v>
      </c>
      <c r="E241" t="s">
        <v>84</v>
      </c>
      <c r="F241">
        <v>17.2</v>
      </c>
      <c r="G241" t="s">
        <v>85</v>
      </c>
      <c r="H241">
        <v>13</v>
      </c>
      <c r="I241">
        <v>15.4</v>
      </c>
      <c r="J241">
        <v>8.3699999999999992</v>
      </c>
      <c r="K241">
        <v>14.7</v>
      </c>
      <c r="L241">
        <v>9.26</v>
      </c>
      <c r="M241">
        <v>11.47</v>
      </c>
      <c r="N241">
        <v>7.2530000000000001</v>
      </c>
      <c r="O241">
        <f>IFERROR(AVERAGEIF(H241:N241,"&gt;0"),0)</f>
        <v>11.350428571428571</v>
      </c>
      <c r="R241">
        <f t="shared" si="9"/>
        <v>8.1470000000000002</v>
      </c>
      <c r="S241">
        <f t="shared" si="10"/>
        <v>0.71777025411249418</v>
      </c>
      <c r="T241">
        <f t="shared" si="11"/>
        <v>11.350428571428571</v>
      </c>
    </row>
    <row r="242" spans="1:20">
      <c r="A242">
        <v>151</v>
      </c>
      <c r="B242" t="s">
        <v>207</v>
      </c>
      <c r="C242" t="s">
        <v>18</v>
      </c>
      <c r="D242">
        <v>4000</v>
      </c>
      <c r="E242" t="s">
        <v>19</v>
      </c>
      <c r="F242">
        <v>10.220000000000001</v>
      </c>
      <c r="G242" t="s">
        <v>20</v>
      </c>
      <c r="H242">
        <v>1.5</v>
      </c>
      <c r="I242">
        <v>3.1</v>
      </c>
      <c r="J242">
        <v>2.39</v>
      </c>
      <c r="K242">
        <v>3.8</v>
      </c>
      <c r="L242">
        <v>2.52</v>
      </c>
      <c r="M242">
        <v>2.5</v>
      </c>
      <c r="N242">
        <v>4.3630000000000004</v>
      </c>
      <c r="O242">
        <f>IFERROR(AVERAGEIF(H242:N242,"&gt;0"),0)</f>
        <v>2.8818571428571427</v>
      </c>
      <c r="R242">
        <f t="shared" si="9"/>
        <v>2.8630000000000004</v>
      </c>
      <c r="S242">
        <f t="shared" si="10"/>
        <v>0.99345660040648409</v>
      </c>
      <c r="T242">
        <f t="shared" si="11"/>
        <v>2.8818571428571427</v>
      </c>
    </row>
    <row r="243" spans="1:20">
      <c r="A243">
        <v>152</v>
      </c>
      <c r="B243" t="s">
        <v>208</v>
      </c>
      <c r="C243" t="s">
        <v>14</v>
      </c>
      <c r="D243">
        <v>4000</v>
      </c>
      <c r="E243" t="s">
        <v>44</v>
      </c>
      <c r="F243">
        <v>9.98</v>
      </c>
      <c r="G243" t="s">
        <v>102</v>
      </c>
      <c r="H243">
        <v>8</v>
      </c>
      <c r="I243">
        <v>10.8</v>
      </c>
      <c r="J243">
        <v>8.2899999999999991</v>
      </c>
      <c r="K243">
        <v>9.8000000000000007</v>
      </c>
      <c r="L243">
        <v>9.7200000000000006</v>
      </c>
      <c r="M243">
        <v>10.43</v>
      </c>
      <c r="N243">
        <v>8.1763999999999992</v>
      </c>
      <c r="O243">
        <f>IFERROR(AVERAGEIF(H243:N243,"&gt;0"),0)</f>
        <v>9.3166285714285699</v>
      </c>
      <c r="R243">
        <f t="shared" si="9"/>
        <v>2.8000000000000007</v>
      </c>
      <c r="S243">
        <f t="shared" si="10"/>
        <v>0.30053790150943638</v>
      </c>
      <c r="T243">
        <f t="shared" si="11"/>
        <v>9.3166285714285699</v>
      </c>
    </row>
    <row r="244" spans="1:20">
      <c r="A244">
        <v>158</v>
      </c>
      <c r="B244" t="s">
        <v>214</v>
      </c>
      <c r="C244" t="s">
        <v>18</v>
      </c>
      <c r="D244">
        <v>3900</v>
      </c>
      <c r="E244" t="s">
        <v>65</v>
      </c>
      <c r="F244">
        <v>7.3</v>
      </c>
      <c r="G244" t="s">
        <v>69</v>
      </c>
      <c r="H244">
        <v>7</v>
      </c>
      <c r="J244">
        <v>8.68</v>
      </c>
      <c r="L244">
        <v>9.48</v>
      </c>
      <c r="M244">
        <v>10.72</v>
      </c>
      <c r="N244">
        <v>9.5220000000000002</v>
      </c>
      <c r="O244">
        <f>IFERROR(AVERAGEIF(H244:N244,"&gt;0"),0)</f>
        <v>9.0804000000000009</v>
      </c>
      <c r="R244">
        <f t="shared" si="9"/>
        <v>3.7200000000000006</v>
      </c>
      <c r="S244">
        <f t="shared" si="10"/>
        <v>0.40967358266155679</v>
      </c>
      <c r="T244">
        <f t="shared" si="11"/>
        <v>9.0804000000000009</v>
      </c>
    </row>
    <row r="245" spans="1:20">
      <c r="A245">
        <v>159</v>
      </c>
      <c r="B245" t="s">
        <v>215</v>
      </c>
      <c r="C245" t="s">
        <v>18</v>
      </c>
      <c r="D245">
        <v>3900</v>
      </c>
      <c r="E245" t="s">
        <v>76</v>
      </c>
      <c r="F245">
        <v>6.2</v>
      </c>
      <c r="G245" t="s">
        <v>77</v>
      </c>
      <c r="O245">
        <f>IFERROR(AVERAGEIF(H245:N245,"&gt;0"),0)</f>
        <v>0</v>
      </c>
      <c r="R245">
        <f t="shared" si="9"/>
        <v>0</v>
      </c>
      <c r="S245">
        <f t="shared" si="10"/>
        <v>0</v>
      </c>
      <c r="T245">
        <f t="shared" si="11"/>
        <v>0</v>
      </c>
    </row>
    <row r="246" spans="1:20">
      <c r="A246">
        <v>160</v>
      </c>
      <c r="B246" t="s">
        <v>216</v>
      </c>
      <c r="C246" t="s">
        <v>217</v>
      </c>
      <c r="D246">
        <v>3800</v>
      </c>
      <c r="E246" t="s">
        <v>65</v>
      </c>
      <c r="F246">
        <v>12.8</v>
      </c>
      <c r="G246" t="s">
        <v>66</v>
      </c>
      <c r="O246">
        <f>IFERROR(AVERAGEIF(H246:N246,"&gt;0"),0)</f>
        <v>0</v>
      </c>
      <c r="R246">
        <f t="shared" si="9"/>
        <v>0</v>
      </c>
      <c r="S246">
        <f t="shared" si="10"/>
        <v>0</v>
      </c>
      <c r="T246">
        <f t="shared" si="11"/>
        <v>0</v>
      </c>
    </row>
    <row r="247" spans="1:20">
      <c r="A247">
        <v>162</v>
      </c>
      <c r="B247" t="s">
        <v>219</v>
      </c>
      <c r="C247" t="s">
        <v>14</v>
      </c>
      <c r="D247">
        <v>3800</v>
      </c>
      <c r="E247" t="s">
        <v>33</v>
      </c>
      <c r="F247">
        <v>12.625</v>
      </c>
      <c r="G247" t="s">
        <v>49</v>
      </c>
      <c r="H247">
        <v>2</v>
      </c>
      <c r="I247">
        <v>5.8</v>
      </c>
      <c r="J247">
        <v>9.39</v>
      </c>
      <c r="K247">
        <v>5.9</v>
      </c>
      <c r="N247">
        <v>8.1373999999999995</v>
      </c>
      <c r="O247">
        <f>IFERROR(AVERAGEIF(H247:N247,"&gt;0"),0)</f>
        <v>6.2454800000000006</v>
      </c>
      <c r="R247">
        <f t="shared" si="9"/>
        <v>7.3900000000000006</v>
      </c>
      <c r="S247">
        <f t="shared" si="10"/>
        <v>1.1832557305443296</v>
      </c>
      <c r="T247">
        <f t="shared" si="11"/>
        <v>6.2454800000000006</v>
      </c>
    </row>
    <row r="248" spans="1:20">
      <c r="A248">
        <v>163</v>
      </c>
      <c r="B248" t="s">
        <v>220</v>
      </c>
      <c r="C248" t="s">
        <v>18</v>
      </c>
      <c r="D248">
        <v>3800</v>
      </c>
      <c r="E248" t="s">
        <v>36</v>
      </c>
      <c r="F248">
        <v>7.36</v>
      </c>
      <c r="G248" t="s">
        <v>37</v>
      </c>
      <c r="I248">
        <v>3.5</v>
      </c>
      <c r="J248">
        <v>7.85</v>
      </c>
      <c r="K248">
        <v>4</v>
      </c>
      <c r="N248">
        <v>5.3710000000000004</v>
      </c>
      <c r="O248">
        <f>IFERROR(AVERAGEIF(H248:N248,"&gt;0"),0)</f>
        <v>5.18025</v>
      </c>
      <c r="R248">
        <f t="shared" si="9"/>
        <v>4.3499999999999996</v>
      </c>
      <c r="S248">
        <f t="shared" si="10"/>
        <v>0.83972781236426808</v>
      </c>
      <c r="T248">
        <f t="shared" si="11"/>
        <v>5.18025</v>
      </c>
    </row>
    <row r="249" spans="1:20">
      <c r="A249">
        <v>165</v>
      </c>
      <c r="B249" t="s">
        <v>222</v>
      </c>
      <c r="C249" t="s">
        <v>217</v>
      </c>
      <c r="D249">
        <v>3700</v>
      </c>
      <c r="E249" t="s">
        <v>27</v>
      </c>
      <c r="F249">
        <v>17.2</v>
      </c>
      <c r="G249" t="s">
        <v>28</v>
      </c>
      <c r="O249">
        <f>IFERROR(AVERAGEIF(H249:N249,"&gt;0"),0)</f>
        <v>0</v>
      </c>
      <c r="R249">
        <f t="shared" si="9"/>
        <v>0</v>
      </c>
      <c r="S249">
        <f t="shared" si="10"/>
        <v>0</v>
      </c>
      <c r="T249">
        <f t="shared" si="11"/>
        <v>0</v>
      </c>
    </row>
    <row r="250" spans="1:20">
      <c r="A250">
        <v>166</v>
      </c>
      <c r="B250" t="s">
        <v>223</v>
      </c>
      <c r="C250" t="s">
        <v>217</v>
      </c>
      <c r="D250">
        <v>3600</v>
      </c>
      <c r="E250" t="s">
        <v>19</v>
      </c>
      <c r="F250">
        <v>13.2</v>
      </c>
      <c r="G250" t="s">
        <v>61</v>
      </c>
      <c r="O250">
        <f>IFERROR(AVERAGEIF(H250:N250,"&gt;0"),0)</f>
        <v>0</v>
      </c>
      <c r="R250">
        <f t="shared" si="9"/>
        <v>0</v>
      </c>
      <c r="S250">
        <f t="shared" si="10"/>
        <v>0</v>
      </c>
      <c r="T250">
        <f t="shared" si="11"/>
        <v>0</v>
      </c>
    </row>
    <row r="251" spans="1:20">
      <c r="A251">
        <v>170</v>
      </c>
      <c r="B251" t="s">
        <v>227</v>
      </c>
      <c r="C251" t="s">
        <v>18</v>
      </c>
      <c r="D251">
        <v>3600</v>
      </c>
      <c r="E251" t="s">
        <v>44</v>
      </c>
      <c r="F251">
        <v>2.8</v>
      </c>
      <c r="G251" t="s">
        <v>102</v>
      </c>
      <c r="H251">
        <v>4</v>
      </c>
      <c r="I251">
        <v>3.1</v>
      </c>
      <c r="J251">
        <v>6.61</v>
      </c>
      <c r="K251">
        <v>3.4</v>
      </c>
      <c r="L251">
        <v>4.8499999999999996</v>
      </c>
      <c r="M251">
        <v>7.67</v>
      </c>
      <c r="N251">
        <v>4.1500000000000004</v>
      </c>
      <c r="O251">
        <f>IFERROR(AVERAGEIF(H251:N251,"&gt;0"),0)</f>
        <v>4.8257142857142856</v>
      </c>
      <c r="R251">
        <f t="shared" si="9"/>
        <v>4.57</v>
      </c>
      <c r="S251">
        <f t="shared" si="10"/>
        <v>0.94701006512729435</v>
      </c>
      <c r="T251">
        <f t="shared" si="11"/>
        <v>4.8257142857142856</v>
      </c>
    </row>
    <row r="252" spans="1:20">
      <c r="A252">
        <v>171</v>
      </c>
      <c r="B252" t="s">
        <v>228</v>
      </c>
      <c r="C252" t="s">
        <v>14</v>
      </c>
      <c r="D252">
        <v>3600</v>
      </c>
      <c r="E252" t="s">
        <v>65</v>
      </c>
      <c r="F252">
        <v>10.28</v>
      </c>
      <c r="G252" t="s">
        <v>66</v>
      </c>
      <c r="H252">
        <v>7.5</v>
      </c>
      <c r="I252">
        <v>10</v>
      </c>
      <c r="J252">
        <v>7.73</v>
      </c>
      <c r="K252">
        <v>9.1</v>
      </c>
      <c r="L252">
        <v>9.24</v>
      </c>
      <c r="M252">
        <v>8.1300000000000008</v>
      </c>
      <c r="N252">
        <v>7.327</v>
      </c>
      <c r="O252">
        <f>IFERROR(AVERAGEIF(H252:N252,"&gt;0"),0)</f>
        <v>8.4324285714285718</v>
      </c>
      <c r="R252">
        <f t="shared" si="9"/>
        <v>2.673</v>
      </c>
      <c r="S252">
        <f t="shared" si="10"/>
        <v>0.31699052975756858</v>
      </c>
      <c r="T252">
        <f t="shared" si="11"/>
        <v>8.4324285714285718</v>
      </c>
    </row>
    <row r="253" spans="1:20">
      <c r="A253">
        <v>173</v>
      </c>
      <c r="B253" t="s">
        <v>230</v>
      </c>
      <c r="C253" t="s">
        <v>14</v>
      </c>
      <c r="D253">
        <v>3600</v>
      </c>
      <c r="E253" t="s">
        <v>15</v>
      </c>
      <c r="F253">
        <v>3.5</v>
      </c>
      <c r="G253" t="s">
        <v>82</v>
      </c>
      <c r="I253">
        <v>5</v>
      </c>
      <c r="J253">
        <v>6.26</v>
      </c>
      <c r="N253">
        <v>7.1550000000000002</v>
      </c>
      <c r="O253">
        <f>IFERROR(AVERAGEIF(H253:N253,"&gt;0"),0)</f>
        <v>6.1383333333333328</v>
      </c>
      <c r="R253">
        <f t="shared" si="9"/>
        <v>2.1550000000000002</v>
      </c>
      <c r="S253">
        <f t="shared" si="10"/>
        <v>0.35107249524843887</v>
      </c>
      <c r="T253">
        <f t="shared" si="11"/>
        <v>6.1383333333333328</v>
      </c>
    </row>
    <row r="254" spans="1:20">
      <c r="A254">
        <v>174</v>
      </c>
      <c r="B254" t="s">
        <v>231</v>
      </c>
      <c r="C254" t="s">
        <v>18</v>
      </c>
      <c r="D254">
        <v>3600</v>
      </c>
      <c r="E254" t="s">
        <v>56</v>
      </c>
      <c r="F254">
        <v>9.8000000000000007</v>
      </c>
      <c r="G254" t="s">
        <v>97</v>
      </c>
      <c r="H254">
        <v>7</v>
      </c>
      <c r="I254">
        <v>11</v>
      </c>
      <c r="J254">
        <v>6.74</v>
      </c>
      <c r="K254">
        <v>13.1</v>
      </c>
      <c r="L254">
        <v>5.67</v>
      </c>
      <c r="M254">
        <v>6.53</v>
      </c>
      <c r="N254">
        <v>9.5129999999999999</v>
      </c>
      <c r="O254">
        <f>IFERROR(AVERAGEIF(H254:N254,"&gt;0"),0)</f>
        <v>8.5075714285714295</v>
      </c>
      <c r="R254">
        <f t="shared" si="9"/>
        <v>7.43</v>
      </c>
      <c r="S254">
        <f t="shared" si="10"/>
        <v>0.87333971420415413</v>
      </c>
      <c r="T254">
        <f t="shared" si="11"/>
        <v>8.5075714285714295</v>
      </c>
    </row>
    <row r="255" spans="1:20">
      <c r="A255">
        <v>175</v>
      </c>
      <c r="B255" t="s">
        <v>232</v>
      </c>
      <c r="C255" t="s">
        <v>18</v>
      </c>
      <c r="D255">
        <v>3500</v>
      </c>
      <c r="E255" t="s">
        <v>76</v>
      </c>
      <c r="F255">
        <v>0.76700000000000002</v>
      </c>
      <c r="G255" t="s">
        <v>141</v>
      </c>
      <c r="I255">
        <v>4.3</v>
      </c>
      <c r="K255">
        <v>6.9</v>
      </c>
      <c r="M255">
        <v>3.88</v>
      </c>
      <c r="N255">
        <v>3.516</v>
      </c>
      <c r="O255">
        <f>IFERROR(AVERAGEIF(H255:N255,"&gt;0"),0)</f>
        <v>4.6489999999999991</v>
      </c>
      <c r="R255">
        <f t="shared" si="9"/>
        <v>3.3840000000000003</v>
      </c>
      <c r="S255">
        <f t="shared" si="10"/>
        <v>0.72789847278984754</v>
      </c>
      <c r="T255">
        <f t="shared" si="11"/>
        <v>4.6489999999999991</v>
      </c>
    </row>
    <row r="256" spans="1:20">
      <c r="A256">
        <v>176</v>
      </c>
      <c r="B256" t="s">
        <v>233</v>
      </c>
      <c r="C256" t="s">
        <v>14</v>
      </c>
      <c r="D256">
        <v>3500</v>
      </c>
      <c r="E256" t="s">
        <v>19</v>
      </c>
      <c r="F256">
        <v>9.98</v>
      </c>
      <c r="G256" t="s">
        <v>20</v>
      </c>
      <c r="H256">
        <v>2</v>
      </c>
      <c r="I256">
        <v>9.4</v>
      </c>
      <c r="J256">
        <v>5.0999999999999996</v>
      </c>
      <c r="K256">
        <v>8.6999999999999993</v>
      </c>
      <c r="L256">
        <v>2.57</v>
      </c>
      <c r="M256">
        <v>2.69</v>
      </c>
      <c r="O256">
        <f>IFERROR(AVERAGEIF(H256:N256,"&gt;0"),0)</f>
        <v>5.0766666666666671</v>
      </c>
      <c r="R256">
        <f t="shared" si="9"/>
        <v>7.4</v>
      </c>
      <c r="S256">
        <f t="shared" si="10"/>
        <v>1.4576493762311227</v>
      </c>
      <c r="T256">
        <f t="shared" si="11"/>
        <v>5.0766666666666671</v>
      </c>
    </row>
    <row r="257" spans="1:20">
      <c r="A257">
        <v>177</v>
      </c>
      <c r="B257" t="s">
        <v>234</v>
      </c>
      <c r="C257" t="s">
        <v>18</v>
      </c>
      <c r="D257">
        <v>3500</v>
      </c>
      <c r="E257" t="s">
        <v>56</v>
      </c>
      <c r="F257">
        <v>8.9749999999999996</v>
      </c>
      <c r="G257" t="s">
        <v>57</v>
      </c>
      <c r="H257">
        <v>5.5</v>
      </c>
      <c r="I257">
        <v>6.6</v>
      </c>
      <c r="J257">
        <v>10.96</v>
      </c>
      <c r="K257">
        <v>6.8</v>
      </c>
      <c r="L257">
        <v>7.69</v>
      </c>
      <c r="M257">
        <v>4.42</v>
      </c>
      <c r="N257">
        <v>6.6727999999999996</v>
      </c>
      <c r="O257">
        <f>IFERROR(AVERAGEIF(H257:N257,"&gt;0"),0)</f>
        <v>6.9489714285714301</v>
      </c>
      <c r="R257">
        <f t="shared" si="9"/>
        <v>6.5400000000000009</v>
      </c>
      <c r="S257">
        <f t="shared" si="10"/>
        <v>0.941146480054602</v>
      </c>
      <c r="T257">
        <f t="shared" si="11"/>
        <v>6.9489714285714301</v>
      </c>
    </row>
    <row r="258" spans="1:20">
      <c r="A258">
        <v>182</v>
      </c>
      <c r="B258" t="s">
        <v>239</v>
      </c>
      <c r="C258" t="s">
        <v>14</v>
      </c>
      <c r="D258">
        <v>3500</v>
      </c>
      <c r="E258" t="s">
        <v>30</v>
      </c>
      <c r="F258">
        <v>14.7</v>
      </c>
      <c r="G258" t="s">
        <v>39</v>
      </c>
      <c r="H258">
        <v>8</v>
      </c>
      <c r="I258">
        <v>7</v>
      </c>
      <c r="J258">
        <v>3.6</v>
      </c>
      <c r="K258">
        <v>6.5</v>
      </c>
      <c r="L258">
        <v>1.22</v>
      </c>
      <c r="M258">
        <v>6.98</v>
      </c>
      <c r="O258">
        <f>IFERROR(AVERAGEIF(H258:N258,"&gt;0"),0)</f>
        <v>5.55</v>
      </c>
      <c r="R258">
        <f t="shared" si="9"/>
        <v>6.78</v>
      </c>
      <c r="S258">
        <f t="shared" si="10"/>
        <v>1.2216216216216218</v>
      </c>
      <c r="T258">
        <f t="shared" si="11"/>
        <v>5.55</v>
      </c>
    </row>
    <row r="259" spans="1:20">
      <c r="A259">
        <v>183</v>
      </c>
      <c r="B259" t="s">
        <v>240</v>
      </c>
      <c r="C259" t="s">
        <v>217</v>
      </c>
      <c r="D259">
        <v>3400</v>
      </c>
      <c r="E259" t="s">
        <v>76</v>
      </c>
      <c r="F259">
        <v>6.8</v>
      </c>
      <c r="G259" t="s">
        <v>77</v>
      </c>
      <c r="O259">
        <f>IFERROR(AVERAGEIF(H259:N259,"&gt;0"),0)</f>
        <v>0</v>
      </c>
      <c r="R259">
        <f t="shared" ref="R259:R322" si="12">MAX(H259:N259)-MIN(H259:N259)</f>
        <v>0</v>
      </c>
      <c r="S259">
        <f t="shared" ref="S259:S322" si="13">IFERROR(R259/O259,0)</f>
        <v>0</v>
      </c>
      <c r="T259">
        <f t="shared" ref="T259:T322" si="14">ABS(O259-P259)</f>
        <v>0</v>
      </c>
    </row>
    <row r="260" spans="1:20">
      <c r="A260">
        <v>184</v>
      </c>
      <c r="B260" t="s">
        <v>241</v>
      </c>
      <c r="C260" t="s">
        <v>14</v>
      </c>
      <c r="D260">
        <v>3400</v>
      </c>
      <c r="E260" t="s">
        <v>65</v>
      </c>
      <c r="F260">
        <v>12.65</v>
      </c>
      <c r="G260" t="s">
        <v>69</v>
      </c>
      <c r="H260">
        <v>9.5</v>
      </c>
      <c r="I260">
        <v>8.8000000000000007</v>
      </c>
      <c r="J260">
        <v>10.7</v>
      </c>
      <c r="K260">
        <v>7.4</v>
      </c>
      <c r="L260">
        <v>9.2100000000000009</v>
      </c>
      <c r="M260">
        <v>7.29</v>
      </c>
      <c r="N260">
        <v>12.032999999999999</v>
      </c>
      <c r="O260">
        <f>IFERROR(AVERAGEIF(H260:N260,"&gt;0"),0)</f>
        <v>9.2761428571428564</v>
      </c>
      <c r="R260">
        <f t="shared" si="12"/>
        <v>4.7429999999999994</v>
      </c>
      <c r="S260">
        <f t="shared" si="13"/>
        <v>0.51131165971077874</v>
      </c>
      <c r="T260">
        <f t="shared" si="14"/>
        <v>9.2761428571428564</v>
      </c>
    </row>
    <row r="261" spans="1:20">
      <c r="A261">
        <v>187</v>
      </c>
      <c r="B261" t="s">
        <v>244</v>
      </c>
      <c r="C261" t="s">
        <v>18</v>
      </c>
      <c r="D261">
        <v>3400</v>
      </c>
      <c r="E261" t="s">
        <v>52</v>
      </c>
      <c r="F261">
        <v>5.7670000000000003</v>
      </c>
      <c r="G261" t="s">
        <v>53</v>
      </c>
      <c r="H261">
        <v>3.5</v>
      </c>
      <c r="I261">
        <v>5.2</v>
      </c>
      <c r="J261">
        <v>6.01</v>
      </c>
      <c r="K261">
        <v>6.2</v>
      </c>
      <c r="L261">
        <v>7.15</v>
      </c>
      <c r="M261">
        <v>8.4700000000000006</v>
      </c>
      <c r="N261">
        <v>5.4344000000000001</v>
      </c>
      <c r="O261">
        <f>IFERROR(AVERAGEIF(H261:N261,"&gt;0"),0)</f>
        <v>5.9949142857142856</v>
      </c>
      <c r="R261">
        <f t="shared" si="12"/>
        <v>4.9700000000000006</v>
      </c>
      <c r="S261">
        <f t="shared" si="13"/>
        <v>0.82903604007206122</v>
      </c>
      <c r="T261">
        <f t="shared" si="14"/>
        <v>5.9949142857142856</v>
      </c>
    </row>
    <row r="262" spans="1:20">
      <c r="A262">
        <v>190</v>
      </c>
      <c r="B262" t="s">
        <v>247</v>
      </c>
      <c r="C262" t="s">
        <v>18</v>
      </c>
      <c r="D262">
        <v>3300</v>
      </c>
      <c r="E262" t="s">
        <v>44</v>
      </c>
      <c r="F262">
        <v>3.38</v>
      </c>
      <c r="G262" t="s">
        <v>102</v>
      </c>
      <c r="L262">
        <v>3.93</v>
      </c>
      <c r="M262">
        <v>6.28</v>
      </c>
      <c r="O262">
        <f>IFERROR(AVERAGEIF(H262:N262,"&gt;0"),0)</f>
        <v>5.1050000000000004</v>
      </c>
      <c r="R262">
        <f t="shared" si="12"/>
        <v>2.35</v>
      </c>
      <c r="S262">
        <f t="shared" si="13"/>
        <v>0.46033300685602346</v>
      </c>
      <c r="T262">
        <f t="shared" si="14"/>
        <v>5.1050000000000004</v>
      </c>
    </row>
    <row r="263" spans="1:20">
      <c r="A263">
        <v>191</v>
      </c>
      <c r="B263" t="s">
        <v>248</v>
      </c>
      <c r="C263" t="s">
        <v>14</v>
      </c>
      <c r="D263">
        <v>3300</v>
      </c>
      <c r="E263" t="s">
        <v>30</v>
      </c>
      <c r="F263">
        <v>3.5329999999999999</v>
      </c>
      <c r="G263" t="s">
        <v>39</v>
      </c>
      <c r="H263">
        <v>4.5</v>
      </c>
      <c r="I263">
        <v>6.9</v>
      </c>
      <c r="J263">
        <v>6.13</v>
      </c>
      <c r="K263">
        <v>6.5</v>
      </c>
      <c r="L263">
        <v>8.48</v>
      </c>
      <c r="M263">
        <v>0.53</v>
      </c>
      <c r="N263">
        <v>5.4480000000000004</v>
      </c>
      <c r="O263">
        <f>IFERROR(AVERAGEIF(H263:N263,"&gt;0"),0)</f>
        <v>5.4982857142857151</v>
      </c>
      <c r="R263">
        <f t="shared" si="12"/>
        <v>7.95</v>
      </c>
      <c r="S263">
        <f t="shared" si="13"/>
        <v>1.4459052172105589</v>
      </c>
      <c r="T263">
        <f t="shared" si="14"/>
        <v>5.4982857142857151</v>
      </c>
    </row>
    <row r="264" spans="1:20">
      <c r="A264">
        <v>197</v>
      </c>
      <c r="B264" t="s">
        <v>254</v>
      </c>
      <c r="C264" t="s">
        <v>18</v>
      </c>
      <c r="D264">
        <v>3300</v>
      </c>
      <c r="E264" t="s">
        <v>84</v>
      </c>
      <c r="F264">
        <v>1.55</v>
      </c>
      <c r="G264" t="s">
        <v>95</v>
      </c>
      <c r="I264">
        <v>1.1000000000000001</v>
      </c>
      <c r="K264">
        <v>1</v>
      </c>
      <c r="M264">
        <v>0.13</v>
      </c>
      <c r="N264">
        <v>1.3109999999999999</v>
      </c>
      <c r="O264">
        <f>IFERROR(AVERAGEIF(H264:N264,"&gt;0"),0)</f>
        <v>0.88524999999999998</v>
      </c>
      <c r="R264">
        <f t="shared" si="12"/>
        <v>1.181</v>
      </c>
      <c r="S264">
        <f t="shared" si="13"/>
        <v>1.3340864162665915</v>
      </c>
      <c r="T264">
        <f t="shared" si="14"/>
        <v>0.88524999999999998</v>
      </c>
    </row>
    <row r="265" spans="1:20">
      <c r="A265">
        <v>198</v>
      </c>
      <c r="B265" t="s">
        <v>255</v>
      </c>
      <c r="C265" t="s">
        <v>42</v>
      </c>
      <c r="D265">
        <v>3300</v>
      </c>
      <c r="E265" t="s">
        <v>52</v>
      </c>
      <c r="F265">
        <v>11.225</v>
      </c>
      <c r="G265" t="s">
        <v>53</v>
      </c>
      <c r="N265">
        <v>8.8789999999999996</v>
      </c>
      <c r="O265">
        <f>IFERROR(AVERAGEIF(H265:N265,"&gt;0"),0)</f>
        <v>8.8789999999999996</v>
      </c>
      <c r="R265">
        <f t="shared" si="12"/>
        <v>0</v>
      </c>
      <c r="S265">
        <f t="shared" si="13"/>
        <v>0</v>
      </c>
      <c r="T265">
        <f t="shared" si="14"/>
        <v>8.8789999999999996</v>
      </c>
    </row>
    <row r="266" spans="1:20">
      <c r="A266">
        <v>199</v>
      </c>
      <c r="B266" t="s">
        <v>256</v>
      </c>
      <c r="C266" t="s">
        <v>217</v>
      </c>
      <c r="D266">
        <v>3200</v>
      </c>
      <c r="E266" t="s">
        <v>44</v>
      </c>
      <c r="F266">
        <v>7.4</v>
      </c>
      <c r="G266" t="s">
        <v>102</v>
      </c>
      <c r="O266">
        <f>IFERROR(AVERAGEIF(H266:N266,"&gt;0"),0)</f>
        <v>0</v>
      </c>
      <c r="R266">
        <f t="shared" si="12"/>
        <v>0</v>
      </c>
      <c r="S266">
        <f t="shared" si="13"/>
        <v>0</v>
      </c>
      <c r="T266">
        <f t="shared" si="14"/>
        <v>0</v>
      </c>
    </row>
    <row r="267" spans="1:20">
      <c r="A267">
        <v>200</v>
      </c>
      <c r="B267" t="s">
        <v>257</v>
      </c>
      <c r="C267" t="s">
        <v>217</v>
      </c>
      <c r="D267">
        <v>3200</v>
      </c>
      <c r="E267" t="s">
        <v>33</v>
      </c>
      <c r="F267">
        <v>11.4</v>
      </c>
      <c r="G267" t="s">
        <v>34</v>
      </c>
      <c r="O267">
        <f>IFERROR(AVERAGEIF(H267:N267,"&gt;0"),0)</f>
        <v>0</v>
      </c>
      <c r="R267">
        <f t="shared" si="12"/>
        <v>0</v>
      </c>
      <c r="S267">
        <f t="shared" si="13"/>
        <v>0</v>
      </c>
      <c r="T267">
        <f t="shared" si="14"/>
        <v>0</v>
      </c>
    </row>
    <row r="268" spans="1:20">
      <c r="A268">
        <v>204</v>
      </c>
      <c r="B268" t="s">
        <v>261</v>
      </c>
      <c r="C268" t="s">
        <v>14</v>
      </c>
      <c r="D268">
        <v>3200</v>
      </c>
      <c r="E268" t="s">
        <v>52</v>
      </c>
      <c r="F268">
        <v>4.18</v>
      </c>
      <c r="G268" t="s">
        <v>59</v>
      </c>
      <c r="M268">
        <v>3.97</v>
      </c>
      <c r="N268">
        <v>2.8109999999999999</v>
      </c>
      <c r="O268">
        <f>IFERROR(AVERAGEIF(H268:N268,"&gt;0"),0)</f>
        <v>3.3905000000000003</v>
      </c>
      <c r="R268">
        <f t="shared" si="12"/>
        <v>1.1590000000000003</v>
      </c>
      <c r="S268">
        <f t="shared" si="13"/>
        <v>0.34183748709629852</v>
      </c>
      <c r="T268">
        <f t="shared" si="14"/>
        <v>3.3905000000000003</v>
      </c>
    </row>
    <row r="269" spans="1:20">
      <c r="A269">
        <v>205</v>
      </c>
      <c r="B269" t="s">
        <v>262</v>
      </c>
      <c r="C269" t="s">
        <v>14</v>
      </c>
      <c r="D269">
        <v>3200</v>
      </c>
      <c r="E269" t="s">
        <v>36</v>
      </c>
      <c r="F269">
        <v>4.04</v>
      </c>
      <c r="G269" t="s">
        <v>37</v>
      </c>
      <c r="I269">
        <v>3.2</v>
      </c>
      <c r="K269">
        <v>3.6</v>
      </c>
      <c r="L269">
        <v>6.42</v>
      </c>
      <c r="M269">
        <v>2.57</v>
      </c>
      <c r="N269">
        <v>4.0179999999999998</v>
      </c>
      <c r="O269">
        <f>IFERROR(AVERAGEIF(H269:N269,"&gt;0"),0)</f>
        <v>3.9615999999999998</v>
      </c>
      <c r="R269">
        <f t="shared" si="12"/>
        <v>3.85</v>
      </c>
      <c r="S269">
        <f t="shared" si="13"/>
        <v>0.97182956381260099</v>
      </c>
      <c r="T269">
        <f t="shared" si="14"/>
        <v>3.9615999999999998</v>
      </c>
    </row>
    <row r="270" spans="1:20">
      <c r="A270">
        <v>206</v>
      </c>
      <c r="B270" t="s">
        <v>263</v>
      </c>
      <c r="C270" t="s">
        <v>14</v>
      </c>
      <c r="D270">
        <v>3200</v>
      </c>
      <c r="E270" t="s">
        <v>36</v>
      </c>
      <c r="F270">
        <v>12.65</v>
      </c>
      <c r="G270" t="s">
        <v>37</v>
      </c>
      <c r="H270">
        <v>8</v>
      </c>
      <c r="I270">
        <v>9.4</v>
      </c>
      <c r="J270">
        <v>7.92</v>
      </c>
      <c r="K270">
        <v>8.6999999999999993</v>
      </c>
      <c r="L270">
        <v>8.9</v>
      </c>
      <c r="M270">
        <v>9.43</v>
      </c>
      <c r="N270">
        <v>10.8992</v>
      </c>
      <c r="O270">
        <f>IFERROR(AVERAGEIF(H270:N270,"&gt;0"),0)</f>
        <v>9.0355999999999987</v>
      </c>
      <c r="R270">
        <f t="shared" si="12"/>
        <v>2.9792000000000005</v>
      </c>
      <c r="S270">
        <f t="shared" si="13"/>
        <v>0.32971800433839488</v>
      </c>
      <c r="T270">
        <f t="shared" si="14"/>
        <v>9.0355999999999987</v>
      </c>
    </row>
    <row r="271" spans="1:20">
      <c r="A271">
        <v>207</v>
      </c>
      <c r="B271" t="s">
        <v>264</v>
      </c>
      <c r="C271" t="s">
        <v>14</v>
      </c>
      <c r="D271">
        <v>3200</v>
      </c>
      <c r="E271" t="s">
        <v>65</v>
      </c>
      <c r="F271">
        <v>7.38</v>
      </c>
      <c r="G271" t="s">
        <v>66</v>
      </c>
      <c r="H271">
        <v>6</v>
      </c>
      <c r="I271">
        <v>3.5</v>
      </c>
      <c r="J271">
        <v>6.08</v>
      </c>
      <c r="K271">
        <v>3.8</v>
      </c>
      <c r="L271">
        <v>8</v>
      </c>
      <c r="M271">
        <v>6.65</v>
      </c>
      <c r="N271">
        <v>4.1870000000000003</v>
      </c>
      <c r="O271">
        <f>IFERROR(AVERAGEIF(H271:N271,"&gt;0"),0)</f>
        <v>5.4595714285714285</v>
      </c>
      <c r="R271">
        <f t="shared" si="12"/>
        <v>4.5</v>
      </c>
      <c r="S271">
        <f t="shared" si="13"/>
        <v>0.82424052123400582</v>
      </c>
      <c r="T271">
        <f t="shared" si="14"/>
        <v>5.4595714285714285</v>
      </c>
    </row>
    <row r="272" spans="1:20">
      <c r="A272">
        <v>208</v>
      </c>
      <c r="B272" t="s">
        <v>265</v>
      </c>
      <c r="C272" t="s">
        <v>217</v>
      </c>
      <c r="D272">
        <v>3100</v>
      </c>
      <c r="E272" t="s">
        <v>24</v>
      </c>
      <c r="F272">
        <v>9.25</v>
      </c>
      <c r="G272" t="s">
        <v>25</v>
      </c>
      <c r="O272">
        <f>IFERROR(AVERAGEIF(H272:N272,"&gt;0"),0)</f>
        <v>0</v>
      </c>
      <c r="R272">
        <f t="shared" si="12"/>
        <v>0</v>
      </c>
      <c r="S272">
        <f t="shared" si="13"/>
        <v>0</v>
      </c>
      <c r="T272">
        <f t="shared" si="14"/>
        <v>0</v>
      </c>
    </row>
    <row r="273" spans="1:20">
      <c r="A273">
        <v>209</v>
      </c>
      <c r="B273" t="s">
        <v>266</v>
      </c>
      <c r="C273" t="s">
        <v>217</v>
      </c>
      <c r="D273">
        <v>3100</v>
      </c>
      <c r="E273" t="s">
        <v>56</v>
      </c>
      <c r="F273">
        <v>10.5</v>
      </c>
      <c r="G273" t="s">
        <v>57</v>
      </c>
      <c r="O273">
        <f>IFERROR(AVERAGEIF(H273:N273,"&gt;0"),0)</f>
        <v>0</v>
      </c>
      <c r="R273">
        <f t="shared" si="12"/>
        <v>0</v>
      </c>
      <c r="S273">
        <f t="shared" si="13"/>
        <v>0</v>
      </c>
      <c r="T273">
        <f t="shared" si="14"/>
        <v>0</v>
      </c>
    </row>
    <row r="274" spans="1:20">
      <c r="A274">
        <v>211</v>
      </c>
      <c r="B274" t="s">
        <v>268</v>
      </c>
      <c r="C274" t="s">
        <v>14</v>
      </c>
      <c r="D274">
        <v>3100</v>
      </c>
      <c r="E274" t="s">
        <v>36</v>
      </c>
      <c r="F274">
        <v>9.25</v>
      </c>
      <c r="G274" t="s">
        <v>37</v>
      </c>
      <c r="J274">
        <v>8.09</v>
      </c>
      <c r="N274">
        <v>8.1828000000000003</v>
      </c>
      <c r="O274">
        <f>IFERROR(AVERAGEIF(H274:N274,"&gt;0"),0)</f>
        <v>8.1364000000000001</v>
      </c>
      <c r="R274">
        <f t="shared" si="12"/>
        <v>9.2800000000000438E-2</v>
      </c>
      <c r="S274">
        <f t="shared" si="13"/>
        <v>1.1405535617717963E-2</v>
      </c>
      <c r="T274">
        <f t="shared" si="14"/>
        <v>8.1364000000000001</v>
      </c>
    </row>
    <row r="275" spans="1:20">
      <c r="A275">
        <v>214</v>
      </c>
      <c r="B275" t="s">
        <v>271</v>
      </c>
      <c r="C275" t="s">
        <v>14</v>
      </c>
      <c r="D275">
        <v>3100</v>
      </c>
      <c r="E275" t="s">
        <v>65</v>
      </c>
      <c r="F275">
        <v>5.85</v>
      </c>
      <c r="G275" t="s">
        <v>69</v>
      </c>
      <c r="O275">
        <f>IFERROR(AVERAGEIF(H275:N275,"&gt;0"),0)</f>
        <v>0</v>
      </c>
      <c r="R275">
        <f t="shared" si="12"/>
        <v>0</v>
      </c>
      <c r="S275">
        <f t="shared" si="13"/>
        <v>0</v>
      </c>
      <c r="T275">
        <f t="shared" si="14"/>
        <v>0</v>
      </c>
    </row>
    <row r="276" spans="1:20">
      <c r="A276">
        <v>215</v>
      </c>
      <c r="B276" t="s">
        <v>272</v>
      </c>
      <c r="C276" t="s">
        <v>18</v>
      </c>
      <c r="D276">
        <v>3100</v>
      </c>
      <c r="E276" t="s">
        <v>56</v>
      </c>
      <c r="F276">
        <v>4.2</v>
      </c>
      <c r="G276" t="s">
        <v>57</v>
      </c>
      <c r="I276">
        <v>0.9</v>
      </c>
      <c r="J276">
        <v>3.84</v>
      </c>
      <c r="K276">
        <v>0.7</v>
      </c>
      <c r="L276">
        <v>2.75</v>
      </c>
      <c r="M276">
        <v>0.56000000000000005</v>
      </c>
      <c r="N276">
        <v>4.4569999999999999</v>
      </c>
      <c r="O276">
        <f>IFERROR(AVERAGEIF(H276:N276,"&gt;0"),0)</f>
        <v>2.2011666666666669</v>
      </c>
      <c r="R276">
        <f t="shared" si="12"/>
        <v>3.8969999999999998</v>
      </c>
      <c r="S276">
        <f t="shared" si="13"/>
        <v>1.7704247747406676</v>
      </c>
      <c r="T276">
        <f t="shared" si="14"/>
        <v>2.2011666666666669</v>
      </c>
    </row>
    <row r="277" spans="1:20">
      <c r="A277">
        <v>220</v>
      </c>
      <c r="B277" t="s">
        <v>277</v>
      </c>
      <c r="C277" t="s">
        <v>217</v>
      </c>
      <c r="D277">
        <v>3000</v>
      </c>
      <c r="E277" t="s">
        <v>36</v>
      </c>
      <c r="F277">
        <v>2.4</v>
      </c>
      <c r="G277" t="s">
        <v>37</v>
      </c>
      <c r="O277">
        <f>IFERROR(AVERAGEIF(H277:N277,"&gt;0"),0)</f>
        <v>0</v>
      </c>
      <c r="R277">
        <f t="shared" si="12"/>
        <v>0</v>
      </c>
      <c r="S277">
        <f t="shared" si="13"/>
        <v>0</v>
      </c>
      <c r="T277">
        <f t="shared" si="14"/>
        <v>0</v>
      </c>
    </row>
    <row r="278" spans="1:20">
      <c r="A278">
        <v>221</v>
      </c>
      <c r="B278" t="s">
        <v>278</v>
      </c>
      <c r="C278" t="s">
        <v>217</v>
      </c>
      <c r="D278">
        <v>3000</v>
      </c>
      <c r="E278" t="s">
        <v>44</v>
      </c>
      <c r="F278">
        <v>7.6</v>
      </c>
      <c r="G278" t="s">
        <v>45</v>
      </c>
      <c r="O278">
        <f>IFERROR(AVERAGEIF(H278:N278,"&gt;0"),0)</f>
        <v>0</v>
      </c>
      <c r="R278">
        <f t="shared" si="12"/>
        <v>0</v>
      </c>
      <c r="S278">
        <f t="shared" si="13"/>
        <v>0</v>
      </c>
      <c r="T278">
        <f t="shared" si="14"/>
        <v>0</v>
      </c>
    </row>
    <row r="279" spans="1:20">
      <c r="A279">
        <v>222</v>
      </c>
      <c r="B279" t="s">
        <v>279</v>
      </c>
      <c r="C279" t="s">
        <v>217</v>
      </c>
      <c r="D279">
        <v>3000</v>
      </c>
      <c r="E279" t="s">
        <v>65</v>
      </c>
      <c r="F279">
        <v>12</v>
      </c>
      <c r="G279" t="s">
        <v>69</v>
      </c>
      <c r="O279">
        <f>IFERROR(AVERAGEIF(H279:N279,"&gt;0"),0)</f>
        <v>0</v>
      </c>
      <c r="R279">
        <f t="shared" si="12"/>
        <v>0</v>
      </c>
      <c r="S279">
        <f t="shared" si="13"/>
        <v>0</v>
      </c>
      <c r="T279">
        <f t="shared" si="14"/>
        <v>0</v>
      </c>
    </row>
    <row r="280" spans="1:20">
      <c r="A280">
        <v>223</v>
      </c>
      <c r="B280" t="s">
        <v>280</v>
      </c>
      <c r="C280" t="s">
        <v>14</v>
      </c>
      <c r="D280">
        <v>3000</v>
      </c>
      <c r="E280" t="s">
        <v>84</v>
      </c>
      <c r="F280">
        <v>3.1</v>
      </c>
      <c r="G280" t="s">
        <v>85</v>
      </c>
      <c r="H280">
        <v>2.5</v>
      </c>
      <c r="I280">
        <v>6.8</v>
      </c>
      <c r="J280">
        <v>3.55</v>
      </c>
      <c r="K280">
        <v>7.4</v>
      </c>
      <c r="L280">
        <v>4.1100000000000003</v>
      </c>
      <c r="M280">
        <v>8.58</v>
      </c>
      <c r="N280">
        <v>5.1790000000000003</v>
      </c>
      <c r="O280">
        <f>IFERROR(AVERAGEIF(H280:N280,"&gt;0"),0)</f>
        <v>5.4455714285714283</v>
      </c>
      <c r="R280">
        <f t="shared" si="12"/>
        <v>6.08</v>
      </c>
      <c r="S280">
        <f t="shared" si="13"/>
        <v>1.116503580891419</v>
      </c>
      <c r="T280">
        <f t="shared" si="14"/>
        <v>5.4455714285714283</v>
      </c>
    </row>
    <row r="281" spans="1:20">
      <c r="A281">
        <v>226</v>
      </c>
      <c r="B281" t="s">
        <v>283</v>
      </c>
      <c r="C281" t="s">
        <v>42</v>
      </c>
      <c r="D281">
        <v>3000</v>
      </c>
      <c r="E281" t="s">
        <v>76</v>
      </c>
      <c r="F281">
        <v>6.3</v>
      </c>
      <c r="G281" t="s">
        <v>141</v>
      </c>
      <c r="H281">
        <v>4</v>
      </c>
      <c r="I281">
        <v>6.8</v>
      </c>
      <c r="J281">
        <v>7.52</v>
      </c>
      <c r="K281">
        <v>6.4</v>
      </c>
      <c r="L281">
        <v>8.2799999999999994</v>
      </c>
      <c r="M281">
        <v>5.12</v>
      </c>
      <c r="N281">
        <v>5.5140000000000002</v>
      </c>
      <c r="O281">
        <f>IFERROR(AVERAGEIF(H281:N281,"&gt;0"),0)</f>
        <v>6.2334285714285711</v>
      </c>
      <c r="R281">
        <f t="shared" si="12"/>
        <v>4.2799999999999994</v>
      </c>
      <c r="S281">
        <f t="shared" si="13"/>
        <v>0.68662052527845252</v>
      </c>
      <c r="T281">
        <f t="shared" si="14"/>
        <v>6.2334285714285711</v>
      </c>
    </row>
    <row r="282" spans="1:20">
      <c r="A282">
        <v>228</v>
      </c>
      <c r="B282" t="s">
        <v>285</v>
      </c>
      <c r="C282" t="s">
        <v>14</v>
      </c>
      <c r="D282">
        <v>3000</v>
      </c>
      <c r="E282" t="s">
        <v>27</v>
      </c>
      <c r="F282">
        <v>0</v>
      </c>
      <c r="G282" t="s">
        <v>105</v>
      </c>
      <c r="I282">
        <v>1.4</v>
      </c>
      <c r="K282">
        <v>1.7</v>
      </c>
      <c r="M282">
        <v>0.86</v>
      </c>
      <c r="N282">
        <v>3.048</v>
      </c>
      <c r="O282">
        <f>IFERROR(AVERAGEIF(H282:N282,"&gt;0"),0)</f>
        <v>1.7519999999999998</v>
      </c>
      <c r="R282">
        <f t="shared" si="12"/>
        <v>2.1880000000000002</v>
      </c>
      <c r="S282">
        <f t="shared" si="13"/>
        <v>1.2488584474885847</v>
      </c>
      <c r="T282">
        <f t="shared" si="14"/>
        <v>1.7519999999999998</v>
      </c>
    </row>
    <row r="283" spans="1:20">
      <c r="A283">
        <v>230</v>
      </c>
      <c r="B283" t="s">
        <v>287</v>
      </c>
      <c r="C283" t="s">
        <v>14</v>
      </c>
      <c r="D283">
        <v>3000</v>
      </c>
      <c r="E283" t="s">
        <v>24</v>
      </c>
      <c r="F283">
        <v>0</v>
      </c>
      <c r="G283" t="s">
        <v>25</v>
      </c>
      <c r="M283">
        <v>0.3</v>
      </c>
      <c r="O283">
        <f>IFERROR(AVERAGEIF(H283:N283,"&gt;0"),0)</f>
        <v>0.3</v>
      </c>
      <c r="R283">
        <f t="shared" si="12"/>
        <v>0</v>
      </c>
      <c r="S283">
        <f t="shared" si="13"/>
        <v>0</v>
      </c>
      <c r="T283">
        <f t="shared" si="14"/>
        <v>0.3</v>
      </c>
    </row>
    <row r="284" spans="1:20">
      <c r="A284">
        <v>231</v>
      </c>
      <c r="B284" t="s">
        <v>288</v>
      </c>
      <c r="C284" t="s">
        <v>14</v>
      </c>
      <c r="D284">
        <v>3000</v>
      </c>
      <c r="E284" t="s">
        <v>65</v>
      </c>
      <c r="F284">
        <v>8.3000000000000007</v>
      </c>
      <c r="G284" t="s">
        <v>69</v>
      </c>
      <c r="H284">
        <v>4</v>
      </c>
      <c r="I284">
        <v>4.2</v>
      </c>
      <c r="J284">
        <v>7.66</v>
      </c>
      <c r="K284">
        <v>4.0999999999999996</v>
      </c>
      <c r="L284">
        <v>6.87</v>
      </c>
      <c r="M284">
        <v>8.6199999999999992</v>
      </c>
      <c r="N284">
        <v>4.7141999999999999</v>
      </c>
      <c r="O284">
        <f>IFERROR(AVERAGEIF(H284:N284,"&gt;0"),0)</f>
        <v>5.737742857142857</v>
      </c>
      <c r="R284">
        <f t="shared" si="12"/>
        <v>4.6199999999999992</v>
      </c>
      <c r="S284">
        <f t="shared" si="13"/>
        <v>0.80519467585561255</v>
      </c>
      <c r="T284">
        <f t="shared" si="14"/>
        <v>5.737742857142857</v>
      </c>
    </row>
    <row r="285" spans="1:20">
      <c r="A285">
        <v>232</v>
      </c>
      <c r="B285" t="s">
        <v>289</v>
      </c>
      <c r="C285" t="s">
        <v>18</v>
      </c>
      <c r="D285">
        <v>3000</v>
      </c>
      <c r="E285" t="s">
        <v>44</v>
      </c>
      <c r="F285">
        <v>0.04</v>
      </c>
      <c r="G285" t="s">
        <v>102</v>
      </c>
      <c r="J285">
        <v>1.02</v>
      </c>
      <c r="N285">
        <v>3.0924</v>
      </c>
      <c r="O285">
        <f>IFERROR(AVERAGEIF(H285:N285,"&gt;0"),0)</f>
        <v>2.0562</v>
      </c>
      <c r="R285">
        <f t="shared" si="12"/>
        <v>2.0724</v>
      </c>
      <c r="S285">
        <f t="shared" si="13"/>
        <v>1.0078786110300555</v>
      </c>
      <c r="T285">
        <f t="shared" si="14"/>
        <v>2.0562</v>
      </c>
    </row>
    <row r="286" spans="1:20">
      <c r="A286">
        <v>233</v>
      </c>
      <c r="B286" t="s">
        <v>290</v>
      </c>
      <c r="C286" t="s">
        <v>18</v>
      </c>
      <c r="D286">
        <v>3000</v>
      </c>
      <c r="E286" t="s">
        <v>44</v>
      </c>
      <c r="F286">
        <v>0</v>
      </c>
      <c r="G286" t="s">
        <v>45</v>
      </c>
      <c r="M286">
        <v>0.36</v>
      </c>
      <c r="N286">
        <v>1.6060000000000001</v>
      </c>
      <c r="O286">
        <f>IFERROR(AVERAGEIF(H286:N286,"&gt;0"),0)</f>
        <v>0.9830000000000001</v>
      </c>
      <c r="R286">
        <f t="shared" si="12"/>
        <v>1.246</v>
      </c>
      <c r="S286">
        <f t="shared" si="13"/>
        <v>1.2675483214649033</v>
      </c>
      <c r="T286">
        <f t="shared" si="14"/>
        <v>0.9830000000000001</v>
      </c>
    </row>
    <row r="287" spans="1:20">
      <c r="A287">
        <v>234</v>
      </c>
      <c r="B287" t="s">
        <v>291</v>
      </c>
      <c r="C287" t="s">
        <v>18</v>
      </c>
      <c r="D287">
        <v>3000</v>
      </c>
      <c r="E287" t="s">
        <v>65</v>
      </c>
      <c r="F287">
        <v>4.0999999999999996</v>
      </c>
      <c r="G287" t="s">
        <v>69</v>
      </c>
      <c r="H287">
        <v>4.5</v>
      </c>
      <c r="I287">
        <v>4</v>
      </c>
      <c r="J287">
        <v>4.6900000000000004</v>
      </c>
      <c r="K287">
        <v>4.5999999999999996</v>
      </c>
      <c r="L287">
        <v>5.46</v>
      </c>
      <c r="M287">
        <v>2.9</v>
      </c>
      <c r="N287">
        <v>1.877</v>
      </c>
      <c r="O287">
        <f>IFERROR(AVERAGEIF(H287:N287,"&gt;0"),0)</f>
        <v>4.0038571428571421</v>
      </c>
      <c r="R287">
        <f t="shared" si="12"/>
        <v>3.5830000000000002</v>
      </c>
      <c r="S287">
        <f t="shared" si="13"/>
        <v>0.89488707317943428</v>
      </c>
      <c r="T287">
        <f t="shared" si="14"/>
        <v>4.0038571428571421</v>
      </c>
    </row>
    <row r="288" spans="1:20">
      <c r="A288">
        <v>237</v>
      </c>
      <c r="B288" t="s">
        <v>294</v>
      </c>
      <c r="C288" t="s">
        <v>14</v>
      </c>
      <c r="D288">
        <v>3000</v>
      </c>
      <c r="E288" t="s">
        <v>15</v>
      </c>
      <c r="F288">
        <v>0</v>
      </c>
      <c r="G288" t="s">
        <v>82</v>
      </c>
      <c r="O288">
        <f>IFERROR(AVERAGEIF(H288:N288,"&gt;0"),0)</f>
        <v>0</v>
      </c>
      <c r="R288">
        <f t="shared" si="12"/>
        <v>0</v>
      </c>
      <c r="S288">
        <f t="shared" si="13"/>
        <v>0</v>
      </c>
      <c r="T288">
        <f t="shared" si="14"/>
        <v>0</v>
      </c>
    </row>
    <row r="289" spans="1:20">
      <c r="A289">
        <v>238</v>
      </c>
      <c r="B289" t="s">
        <v>295</v>
      </c>
      <c r="C289" t="s">
        <v>14</v>
      </c>
      <c r="D289">
        <v>3000</v>
      </c>
      <c r="E289" t="s">
        <v>27</v>
      </c>
      <c r="F289">
        <v>0.5</v>
      </c>
      <c r="G289" t="s">
        <v>105</v>
      </c>
      <c r="N289">
        <v>1.171</v>
      </c>
      <c r="O289">
        <f>IFERROR(AVERAGEIF(H289:N289,"&gt;0"),0)</f>
        <v>1.171</v>
      </c>
      <c r="R289">
        <f t="shared" si="12"/>
        <v>0</v>
      </c>
      <c r="S289">
        <f t="shared" si="13"/>
        <v>0</v>
      </c>
      <c r="T289">
        <f t="shared" si="14"/>
        <v>1.171</v>
      </c>
    </row>
    <row r="290" spans="1:20">
      <c r="A290">
        <v>239</v>
      </c>
      <c r="B290" t="s">
        <v>296</v>
      </c>
      <c r="C290" t="s">
        <v>14</v>
      </c>
      <c r="D290">
        <v>3000</v>
      </c>
      <c r="E290" t="s">
        <v>44</v>
      </c>
      <c r="F290">
        <v>2.5</v>
      </c>
      <c r="G290" t="s">
        <v>45</v>
      </c>
      <c r="M290">
        <v>0.71</v>
      </c>
      <c r="N290">
        <v>4.38</v>
      </c>
      <c r="O290">
        <f>IFERROR(AVERAGEIF(H290:N290,"&gt;0"),0)</f>
        <v>2.5449999999999999</v>
      </c>
      <c r="R290">
        <f t="shared" si="12"/>
        <v>3.67</v>
      </c>
      <c r="S290">
        <f t="shared" si="13"/>
        <v>1.4420432220039292</v>
      </c>
      <c r="T290">
        <f t="shared" si="14"/>
        <v>2.5449999999999999</v>
      </c>
    </row>
    <row r="291" spans="1:20">
      <c r="A291">
        <v>241</v>
      </c>
      <c r="B291" t="s">
        <v>298</v>
      </c>
      <c r="C291" t="s">
        <v>14</v>
      </c>
      <c r="D291">
        <v>3000</v>
      </c>
      <c r="E291" t="s">
        <v>27</v>
      </c>
      <c r="F291">
        <v>4.3600000000000003</v>
      </c>
      <c r="G291" t="s">
        <v>105</v>
      </c>
      <c r="H291">
        <v>6</v>
      </c>
      <c r="I291">
        <v>5.4</v>
      </c>
      <c r="J291">
        <v>7.01</v>
      </c>
      <c r="K291">
        <v>5.7</v>
      </c>
      <c r="L291">
        <v>5.0999999999999996</v>
      </c>
      <c r="M291">
        <v>6.12</v>
      </c>
      <c r="N291">
        <v>6.3840000000000003</v>
      </c>
      <c r="O291">
        <f>IFERROR(AVERAGEIF(H291:N291,"&gt;0"),0)</f>
        <v>5.9591428571428571</v>
      </c>
      <c r="R291">
        <f t="shared" si="12"/>
        <v>1.9100000000000001</v>
      </c>
      <c r="S291">
        <f t="shared" si="13"/>
        <v>0.3205158939444791</v>
      </c>
      <c r="T291">
        <f t="shared" si="14"/>
        <v>5.9591428571428571</v>
      </c>
    </row>
    <row r="292" spans="1:20">
      <c r="A292">
        <v>242</v>
      </c>
      <c r="B292" t="s">
        <v>299</v>
      </c>
      <c r="C292" t="s">
        <v>18</v>
      </c>
      <c r="D292">
        <v>3000</v>
      </c>
      <c r="E292" t="s">
        <v>33</v>
      </c>
      <c r="F292">
        <v>0</v>
      </c>
      <c r="G292" t="s">
        <v>49</v>
      </c>
      <c r="O292">
        <f>IFERROR(AVERAGEIF(H292:N292,"&gt;0"),0)</f>
        <v>0</v>
      </c>
      <c r="R292">
        <f t="shared" si="12"/>
        <v>0</v>
      </c>
      <c r="S292">
        <f t="shared" si="13"/>
        <v>0</v>
      </c>
      <c r="T292">
        <f t="shared" si="14"/>
        <v>0</v>
      </c>
    </row>
    <row r="293" spans="1:20">
      <c r="A293">
        <v>244</v>
      </c>
      <c r="B293" t="s">
        <v>301</v>
      </c>
      <c r="C293" t="s">
        <v>18</v>
      </c>
      <c r="D293">
        <v>3000</v>
      </c>
      <c r="E293" t="s">
        <v>27</v>
      </c>
      <c r="F293">
        <v>0.77500000000000002</v>
      </c>
      <c r="G293" t="s">
        <v>105</v>
      </c>
      <c r="J293">
        <v>2.35</v>
      </c>
      <c r="M293">
        <v>0.44</v>
      </c>
      <c r="O293">
        <f>IFERROR(AVERAGEIF(H293:N293,"&gt;0"),0)</f>
        <v>1.395</v>
      </c>
      <c r="R293">
        <f t="shared" si="12"/>
        <v>1.9100000000000001</v>
      </c>
      <c r="S293">
        <f t="shared" si="13"/>
        <v>1.3691756272401434</v>
      </c>
      <c r="T293">
        <f t="shared" si="14"/>
        <v>1.395</v>
      </c>
    </row>
    <row r="294" spans="1:20">
      <c r="A294">
        <v>246</v>
      </c>
      <c r="B294" t="s">
        <v>303</v>
      </c>
      <c r="C294" t="s">
        <v>14</v>
      </c>
      <c r="D294">
        <v>3000</v>
      </c>
      <c r="E294" t="s">
        <v>52</v>
      </c>
      <c r="F294">
        <v>0</v>
      </c>
      <c r="G294" t="s">
        <v>59</v>
      </c>
      <c r="M294">
        <v>0.01</v>
      </c>
      <c r="O294">
        <f>IFERROR(AVERAGEIF(H294:N294,"&gt;0"),0)</f>
        <v>0.01</v>
      </c>
      <c r="R294">
        <f t="shared" si="12"/>
        <v>0</v>
      </c>
      <c r="S294">
        <f t="shared" si="13"/>
        <v>0</v>
      </c>
      <c r="T294">
        <f t="shared" si="14"/>
        <v>0.01</v>
      </c>
    </row>
    <row r="295" spans="1:20">
      <c r="A295">
        <v>249</v>
      </c>
      <c r="B295" t="s">
        <v>306</v>
      </c>
      <c r="C295" t="s">
        <v>14</v>
      </c>
      <c r="D295">
        <v>3000</v>
      </c>
      <c r="E295" t="s">
        <v>33</v>
      </c>
      <c r="F295">
        <v>0</v>
      </c>
      <c r="G295" t="s">
        <v>49</v>
      </c>
      <c r="I295">
        <v>6.6</v>
      </c>
      <c r="K295">
        <v>6.4</v>
      </c>
      <c r="M295">
        <v>3.3</v>
      </c>
      <c r="O295">
        <f>IFERROR(AVERAGEIF(H295:N295,"&gt;0"),0)</f>
        <v>5.4333333333333336</v>
      </c>
      <c r="R295">
        <f t="shared" si="12"/>
        <v>3.3</v>
      </c>
      <c r="S295">
        <f t="shared" si="13"/>
        <v>0.60736196319018398</v>
      </c>
      <c r="T295">
        <f t="shared" si="14"/>
        <v>5.4333333333333336</v>
      </c>
    </row>
    <row r="296" spans="1:20">
      <c r="A296">
        <v>251</v>
      </c>
      <c r="B296" t="s">
        <v>308</v>
      </c>
      <c r="C296" t="s">
        <v>14</v>
      </c>
      <c r="D296">
        <v>3000</v>
      </c>
      <c r="E296" t="s">
        <v>76</v>
      </c>
      <c r="F296">
        <v>4.4000000000000004</v>
      </c>
      <c r="G296" t="s">
        <v>77</v>
      </c>
      <c r="N296">
        <v>1.103</v>
      </c>
      <c r="O296">
        <f>IFERROR(AVERAGEIF(H296:N296,"&gt;0"),0)</f>
        <v>1.103</v>
      </c>
      <c r="R296">
        <f t="shared" si="12"/>
        <v>0</v>
      </c>
      <c r="S296">
        <f t="shared" si="13"/>
        <v>0</v>
      </c>
      <c r="T296">
        <f t="shared" si="14"/>
        <v>1.103</v>
      </c>
    </row>
    <row r="297" spans="1:20">
      <c r="A297">
        <v>254</v>
      </c>
      <c r="B297" t="s">
        <v>311</v>
      </c>
      <c r="C297" t="s">
        <v>18</v>
      </c>
      <c r="D297">
        <v>3000</v>
      </c>
      <c r="E297" t="s">
        <v>65</v>
      </c>
      <c r="F297">
        <v>1.8</v>
      </c>
      <c r="G297" t="s">
        <v>69</v>
      </c>
      <c r="I297">
        <v>5.5</v>
      </c>
      <c r="K297">
        <v>6.2</v>
      </c>
      <c r="L297">
        <v>1.9</v>
      </c>
      <c r="M297">
        <v>7.0000000000000007E-2</v>
      </c>
      <c r="N297">
        <v>1.7390000000000001</v>
      </c>
      <c r="O297">
        <f>IFERROR(AVERAGEIF(H297:N297,"&gt;0"),0)</f>
        <v>3.0818000000000003</v>
      </c>
      <c r="R297">
        <f t="shared" si="12"/>
        <v>6.13</v>
      </c>
      <c r="S297">
        <f t="shared" si="13"/>
        <v>1.9890972808099161</v>
      </c>
      <c r="T297">
        <f t="shared" si="14"/>
        <v>3.0818000000000003</v>
      </c>
    </row>
    <row r="298" spans="1:20">
      <c r="A298">
        <v>255</v>
      </c>
      <c r="B298" t="s">
        <v>312</v>
      </c>
      <c r="C298" t="s">
        <v>14</v>
      </c>
      <c r="D298">
        <v>3000</v>
      </c>
      <c r="E298" t="s">
        <v>44</v>
      </c>
      <c r="F298">
        <v>0</v>
      </c>
      <c r="G298" t="s">
        <v>102</v>
      </c>
      <c r="O298">
        <f>IFERROR(AVERAGEIF(H298:N298,"&gt;0"),0)</f>
        <v>0</v>
      </c>
      <c r="R298">
        <f t="shared" si="12"/>
        <v>0</v>
      </c>
      <c r="S298">
        <f t="shared" si="13"/>
        <v>0</v>
      </c>
      <c r="T298">
        <f t="shared" si="14"/>
        <v>0</v>
      </c>
    </row>
    <row r="299" spans="1:20">
      <c r="A299">
        <v>256</v>
      </c>
      <c r="B299" t="s">
        <v>313</v>
      </c>
      <c r="C299" t="s">
        <v>18</v>
      </c>
      <c r="D299">
        <v>3000</v>
      </c>
      <c r="E299" t="s">
        <v>30</v>
      </c>
      <c r="F299">
        <v>2.4500000000000002</v>
      </c>
      <c r="G299" t="s">
        <v>39</v>
      </c>
      <c r="I299">
        <v>3.3</v>
      </c>
      <c r="K299">
        <v>3.6</v>
      </c>
      <c r="L299">
        <v>2.2799999999999998</v>
      </c>
      <c r="M299">
        <v>1.53</v>
      </c>
      <c r="N299">
        <v>2.6429999999999998</v>
      </c>
      <c r="O299">
        <f>IFERROR(AVERAGEIF(H299:N299,"&gt;0"),0)</f>
        <v>2.6705999999999994</v>
      </c>
      <c r="R299">
        <f t="shared" si="12"/>
        <v>2.0700000000000003</v>
      </c>
      <c r="S299">
        <f t="shared" si="13"/>
        <v>0.7751067175915527</v>
      </c>
      <c r="T299">
        <f t="shared" si="14"/>
        <v>2.6705999999999994</v>
      </c>
    </row>
    <row r="300" spans="1:20">
      <c r="A300">
        <v>257</v>
      </c>
      <c r="B300" t="s">
        <v>314</v>
      </c>
      <c r="C300" t="s">
        <v>14</v>
      </c>
      <c r="D300">
        <v>3000</v>
      </c>
      <c r="E300" t="s">
        <v>44</v>
      </c>
      <c r="F300">
        <v>-1</v>
      </c>
      <c r="G300" t="s">
        <v>102</v>
      </c>
      <c r="O300">
        <f>IFERROR(AVERAGEIF(H300:N300,"&gt;0"),0)</f>
        <v>0</v>
      </c>
      <c r="R300">
        <f t="shared" si="12"/>
        <v>0</v>
      </c>
      <c r="S300">
        <f t="shared" si="13"/>
        <v>0</v>
      </c>
      <c r="T300">
        <f t="shared" si="14"/>
        <v>0</v>
      </c>
    </row>
    <row r="301" spans="1:20">
      <c r="A301">
        <v>258</v>
      </c>
      <c r="B301" t="s">
        <v>315</v>
      </c>
      <c r="C301" t="s">
        <v>42</v>
      </c>
      <c r="D301">
        <v>3000</v>
      </c>
      <c r="E301" t="s">
        <v>84</v>
      </c>
      <c r="F301">
        <v>7.25</v>
      </c>
      <c r="G301" t="s">
        <v>85</v>
      </c>
      <c r="H301">
        <v>15.5</v>
      </c>
      <c r="I301">
        <v>12.2</v>
      </c>
      <c r="J301">
        <v>6.43</v>
      </c>
      <c r="K301">
        <v>11.1</v>
      </c>
      <c r="L301">
        <v>9.06</v>
      </c>
      <c r="M301">
        <v>10.8</v>
      </c>
      <c r="N301">
        <v>8.7669999999999995</v>
      </c>
      <c r="O301">
        <f>IFERROR(AVERAGEIF(H301:N301,"&gt;0"),0)</f>
        <v>10.551</v>
      </c>
      <c r="R301">
        <f t="shared" si="12"/>
        <v>9.07</v>
      </c>
      <c r="S301">
        <f t="shared" si="13"/>
        <v>0.85963415789972519</v>
      </c>
      <c r="T301">
        <f t="shared" si="14"/>
        <v>10.551</v>
      </c>
    </row>
    <row r="302" spans="1:20">
      <c r="A302">
        <v>259</v>
      </c>
      <c r="B302" t="s">
        <v>316</v>
      </c>
      <c r="C302" t="s">
        <v>42</v>
      </c>
      <c r="D302">
        <v>3000</v>
      </c>
      <c r="E302" t="s">
        <v>24</v>
      </c>
      <c r="F302">
        <v>7.76</v>
      </c>
      <c r="G302" t="s">
        <v>47</v>
      </c>
      <c r="H302">
        <v>4.5</v>
      </c>
      <c r="I302">
        <v>5.8</v>
      </c>
      <c r="J302">
        <v>7.54</v>
      </c>
      <c r="K302">
        <v>5.9</v>
      </c>
      <c r="L302">
        <v>7.34</v>
      </c>
      <c r="M302">
        <v>8.73</v>
      </c>
      <c r="N302">
        <v>7.6820000000000004</v>
      </c>
      <c r="O302">
        <f>IFERROR(AVERAGEIF(H302:N302,"&gt;0"),0)</f>
        <v>6.7845714285714296</v>
      </c>
      <c r="R302">
        <f t="shared" si="12"/>
        <v>4.2300000000000004</v>
      </c>
      <c r="S302">
        <f t="shared" si="13"/>
        <v>0.62347342710351217</v>
      </c>
      <c r="T302">
        <f t="shared" si="14"/>
        <v>6.7845714285714296</v>
      </c>
    </row>
    <row r="303" spans="1:20">
      <c r="A303">
        <v>260</v>
      </c>
      <c r="B303" t="s">
        <v>317</v>
      </c>
      <c r="C303" t="s">
        <v>14</v>
      </c>
      <c r="D303">
        <v>3000</v>
      </c>
      <c r="E303" t="s">
        <v>44</v>
      </c>
      <c r="F303">
        <v>0</v>
      </c>
      <c r="G303" t="s">
        <v>45</v>
      </c>
      <c r="M303">
        <v>0.01</v>
      </c>
      <c r="O303">
        <f>IFERROR(AVERAGEIF(H303:N303,"&gt;0"),0)</f>
        <v>0.01</v>
      </c>
      <c r="R303">
        <f t="shared" si="12"/>
        <v>0</v>
      </c>
      <c r="S303">
        <f t="shared" si="13"/>
        <v>0</v>
      </c>
      <c r="T303">
        <f t="shared" si="14"/>
        <v>0.01</v>
      </c>
    </row>
    <row r="304" spans="1:20">
      <c r="A304">
        <v>261</v>
      </c>
      <c r="B304" t="s">
        <v>318</v>
      </c>
      <c r="C304" t="s">
        <v>14</v>
      </c>
      <c r="D304">
        <v>3000</v>
      </c>
      <c r="E304" t="s">
        <v>56</v>
      </c>
      <c r="F304">
        <v>3.8250000000000002</v>
      </c>
      <c r="G304" t="s">
        <v>57</v>
      </c>
      <c r="I304">
        <v>8.8000000000000007</v>
      </c>
      <c r="J304">
        <v>6.98</v>
      </c>
      <c r="K304">
        <v>8.5</v>
      </c>
      <c r="M304">
        <v>0.43</v>
      </c>
      <c r="N304">
        <v>2.9129999999999998</v>
      </c>
      <c r="O304">
        <f>IFERROR(AVERAGEIF(H304:N304,"&gt;0"),0)</f>
        <v>5.5246000000000004</v>
      </c>
      <c r="R304">
        <f t="shared" si="12"/>
        <v>8.370000000000001</v>
      </c>
      <c r="S304">
        <f t="shared" si="13"/>
        <v>1.5150418129819354</v>
      </c>
      <c r="T304">
        <f t="shared" si="14"/>
        <v>5.5246000000000004</v>
      </c>
    </row>
    <row r="305" spans="1:20">
      <c r="A305">
        <v>263</v>
      </c>
      <c r="B305" t="s">
        <v>320</v>
      </c>
      <c r="C305" t="s">
        <v>18</v>
      </c>
      <c r="D305">
        <v>3000</v>
      </c>
      <c r="E305" t="s">
        <v>65</v>
      </c>
      <c r="F305">
        <v>0</v>
      </c>
      <c r="G305" t="s">
        <v>66</v>
      </c>
      <c r="O305">
        <f>IFERROR(AVERAGEIF(H305:N305,"&gt;0"),0)</f>
        <v>0</v>
      </c>
      <c r="R305">
        <f t="shared" si="12"/>
        <v>0</v>
      </c>
      <c r="S305">
        <f t="shared" si="13"/>
        <v>0</v>
      </c>
      <c r="T305">
        <f t="shared" si="14"/>
        <v>0</v>
      </c>
    </row>
    <row r="306" spans="1:20">
      <c r="A306">
        <v>265</v>
      </c>
      <c r="B306" t="s">
        <v>322</v>
      </c>
      <c r="C306" t="s">
        <v>18</v>
      </c>
      <c r="D306">
        <v>3000</v>
      </c>
      <c r="E306" t="s">
        <v>19</v>
      </c>
      <c r="F306">
        <v>1.34</v>
      </c>
      <c r="G306" t="s">
        <v>20</v>
      </c>
      <c r="J306">
        <v>2.61</v>
      </c>
      <c r="N306">
        <v>1.4970000000000001</v>
      </c>
      <c r="O306">
        <f>IFERROR(AVERAGEIF(H306:N306,"&gt;0"),0)</f>
        <v>2.0535000000000001</v>
      </c>
      <c r="R306">
        <f t="shared" si="12"/>
        <v>1.1129999999999998</v>
      </c>
      <c r="S306">
        <f t="shared" si="13"/>
        <v>0.54200146092037971</v>
      </c>
      <c r="T306">
        <f t="shared" si="14"/>
        <v>2.0535000000000001</v>
      </c>
    </row>
    <row r="307" spans="1:20">
      <c r="A307">
        <v>267</v>
      </c>
      <c r="B307" t="s">
        <v>324</v>
      </c>
      <c r="C307" t="s">
        <v>18</v>
      </c>
      <c r="D307">
        <v>3000</v>
      </c>
      <c r="E307" t="s">
        <v>36</v>
      </c>
      <c r="F307">
        <v>5.9</v>
      </c>
      <c r="G307" t="s">
        <v>37</v>
      </c>
      <c r="H307">
        <v>4</v>
      </c>
      <c r="I307">
        <v>4.8</v>
      </c>
      <c r="K307">
        <v>5.7</v>
      </c>
      <c r="L307">
        <v>3.49</v>
      </c>
      <c r="M307">
        <v>4.2300000000000004</v>
      </c>
      <c r="N307">
        <v>4.1539999999999999</v>
      </c>
      <c r="O307">
        <f>IFERROR(AVERAGEIF(H307:N307,"&gt;0"),0)</f>
        <v>4.3956666666666671</v>
      </c>
      <c r="R307">
        <f t="shared" si="12"/>
        <v>2.21</v>
      </c>
      <c r="S307">
        <f t="shared" si="13"/>
        <v>0.50276787745506935</v>
      </c>
      <c r="T307">
        <f t="shared" si="14"/>
        <v>4.3956666666666671</v>
      </c>
    </row>
    <row r="308" spans="1:20">
      <c r="A308">
        <v>268</v>
      </c>
      <c r="B308" t="s">
        <v>325</v>
      </c>
      <c r="C308" t="s">
        <v>18</v>
      </c>
      <c r="D308">
        <v>3000</v>
      </c>
      <c r="E308" t="s">
        <v>52</v>
      </c>
      <c r="F308">
        <v>1.22</v>
      </c>
      <c r="G308" t="s">
        <v>59</v>
      </c>
      <c r="O308">
        <f>IFERROR(AVERAGEIF(H308:N308,"&gt;0"),0)</f>
        <v>0</v>
      </c>
      <c r="R308">
        <f t="shared" si="12"/>
        <v>0</v>
      </c>
      <c r="S308">
        <f t="shared" si="13"/>
        <v>0</v>
      </c>
      <c r="T308">
        <f t="shared" si="14"/>
        <v>0</v>
      </c>
    </row>
    <row r="309" spans="1:20">
      <c r="A309">
        <v>269</v>
      </c>
      <c r="B309" t="s">
        <v>326</v>
      </c>
      <c r="C309" t="s">
        <v>18</v>
      </c>
      <c r="D309">
        <v>3000</v>
      </c>
      <c r="E309" t="s">
        <v>76</v>
      </c>
      <c r="F309">
        <v>0.64</v>
      </c>
      <c r="G309" t="s">
        <v>141</v>
      </c>
      <c r="H309">
        <v>2.5</v>
      </c>
      <c r="I309">
        <v>0.5</v>
      </c>
      <c r="J309">
        <v>3.96</v>
      </c>
      <c r="K309">
        <v>0.5</v>
      </c>
      <c r="M309">
        <v>1.83</v>
      </c>
      <c r="N309">
        <v>1.353</v>
      </c>
      <c r="O309">
        <f>IFERROR(AVERAGEIF(H309:N309,"&gt;0"),0)</f>
        <v>1.7738333333333332</v>
      </c>
      <c r="R309">
        <f t="shared" si="12"/>
        <v>3.46</v>
      </c>
      <c r="S309">
        <f t="shared" si="13"/>
        <v>1.9505778445926902</v>
      </c>
      <c r="T309">
        <f t="shared" si="14"/>
        <v>1.7738333333333332</v>
      </c>
    </row>
    <row r="310" spans="1:20">
      <c r="A310">
        <v>270</v>
      </c>
      <c r="B310" t="s">
        <v>327</v>
      </c>
      <c r="C310" t="s">
        <v>18</v>
      </c>
      <c r="D310">
        <v>3000</v>
      </c>
      <c r="E310" t="s">
        <v>15</v>
      </c>
      <c r="F310">
        <v>0</v>
      </c>
      <c r="G310" t="s">
        <v>82</v>
      </c>
      <c r="M310">
        <v>0.03</v>
      </c>
      <c r="O310">
        <f>IFERROR(AVERAGEIF(H310:N310,"&gt;0"),0)</f>
        <v>0.03</v>
      </c>
      <c r="R310">
        <f t="shared" si="12"/>
        <v>0</v>
      </c>
      <c r="S310">
        <f t="shared" si="13"/>
        <v>0</v>
      </c>
      <c r="T310">
        <f t="shared" si="14"/>
        <v>0.03</v>
      </c>
    </row>
    <row r="311" spans="1:20">
      <c r="A311">
        <v>271</v>
      </c>
      <c r="B311" t="s">
        <v>328</v>
      </c>
      <c r="C311" t="s">
        <v>18</v>
      </c>
      <c r="D311">
        <v>3000</v>
      </c>
      <c r="E311" t="s">
        <v>30</v>
      </c>
      <c r="F311">
        <v>3.05</v>
      </c>
      <c r="G311" t="s">
        <v>39</v>
      </c>
      <c r="J311">
        <v>2.42</v>
      </c>
      <c r="M311">
        <v>0.04</v>
      </c>
      <c r="O311">
        <f>IFERROR(AVERAGEIF(H311:N311,"&gt;0"),0)</f>
        <v>1.23</v>
      </c>
      <c r="R311">
        <f t="shared" si="12"/>
        <v>2.38</v>
      </c>
      <c r="S311">
        <f t="shared" si="13"/>
        <v>1.9349593495934958</v>
      </c>
      <c r="T311">
        <f t="shared" si="14"/>
        <v>1.23</v>
      </c>
    </row>
    <row r="312" spans="1:20">
      <c r="A312">
        <v>272</v>
      </c>
      <c r="B312" t="s">
        <v>329</v>
      </c>
      <c r="C312" t="s">
        <v>14</v>
      </c>
      <c r="D312">
        <v>3000</v>
      </c>
      <c r="E312" t="s">
        <v>56</v>
      </c>
      <c r="F312">
        <v>4.75</v>
      </c>
      <c r="G312" t="s">
        <v>57</v>
      </c>
      <c r="M312">
        <v>6.94</v>
      </c>
      <c r="N312">
        <v>3.8079999999999998</v>
      </c>
      <c r="O312">
        <f>IFERROR(AVERAGEIF(H312:N312,"&gt;0"),0)</f>
        <v>5.3740000000000006</v>
      </c>
      <c r="R312">
        <f t="shared" si="12"/>
        <v>3.1320000000000006</v>
      </c>
      <c r="S312">
        <f t="shared" si="13"/>
        <v>0.58280610346110906</v>
      </c>
      <c r="T312">
        <f t="shared" si="14"/>
        <v>5.3740000000000006</v>
      </c>
    </row>
    <row r="313" spans="1:20">
      <c r="A313">
        <v>273</v>
      </c>
      <c r="B313" t="s">
        <v>330</v>
      </c>
      <c r="C313" t="s">
        <v>14</v>
      </c>
      <c r="D313">
        <v>3000</v>
      </c>
      <c r="E313" t="s">
        <v>24</v>
      </c>
      <c r="F313">
        <v>0.52</v>
      </c>
      <c r="G313" t="s">
        <v>47</v>
      </c>
      <c r="M313">
        <v>0.37</v>
      </c>
      <c r="N313">
        <v>1.1220000000000001</v>
      </c>
      <c r="O313">
        <f>IFERROR(AVERAGEIF(H313:N313,"&gt;0"),0)</f>
        <v>0.746</v>
      </c>
      <c r="R313">
        <f t="shared" si="12"/>
        <v>0.75200000000000011</v>
      </c>
      <c r="S313">
        <f t="shared" si="13"/>
        <v>1.0080428954423595</v>
      </c>
      <c r="T313">
        <f t="shared" si="14"/>
        <v>0.746</v>
      </c>
    </row>
    <row r="314" spans="1:20">
      <c r="A314">
        <v>274</v>
      </c>
      <c r="B314" t="s">
        <v>331</v>
      </c>
      <c r="C314" t="s">
        <v>18</v>
      </c>
      <c r="D314">
        <v>3000</v>
      </c>
      <c r="E314" t="s">
        <v>65</v>
      </c>
      <c r="F314">
        <v>0.24</v>
      </c>
      <c r="G314" t="s">
        <v>66</v>
      </c>
      <c r="J314">
        <v>1.27</v>
      </c>
      <c r="O314">
        <f>IFERROR(AVERAGEIF(H314:N314,"&gt;0"),0)</f>
        <v>1.27</v>
      </c>
      <c r="R314">
        <f t="shared" si="12"/>
        <v>0</v>
      </c>
      <c r="S314">
        <f t="shared" si="13"/>
        <v>0</v>
      </c>
      <c r="T314">
        <f t="shared" si="14"/>
        <v>1.27</v>
      </c>
    </row>
    <row r="315" spans="1:20">
      <c r="A315">
        <v>275</v>
      </c>
      <c r="B315" t="s">
        <v>332</v>
      </c>
      <c r="C315" t="s">
        <v>18</v>
      </c>
      <c r="D315">
        <v>3000</v>
      </c>
      <c r="E315" t="s">
        <v>36</v>
      </c>
      <c r="F315">
        <v>7.5</v>
      </c>
      <c r="G315" t="s">
        <v>37</v>
      </c>
      <c r="I315">
        <v>0.8</v>
      </c>
      <c r="K315">
        <v>0.6</v>
      </c>
      <c r="L315">
        <v>3.03</v>
      </c>
      <c r="M315">
        <v>2.37</v>
      </c>
      <c r="N315">
        <v>2.7782</v>
      </c>
      <c r="O315">
        <f>IFERROR(AVERAGEIF(H315:N315,"&gt;0"),0)</f>
        <v>1.9156399999999998</v>
      </c>
      <c r="R315">
        <f t="shared" si="12"/>
        <v>2.4299999999999997</v>
      </c>
      <c r="S315">
        <f t="shared" si="13"/>
        <v>1.2685055647198846</v>
      </c>
      <c r="T315">
        <f t="shared" si="14"/>
        <v>1.9156399999999998</v>
      </c>
    </row>
    <row r="316" spans="1:20">
      <c r="A316">
        <v>276</v>
      </c>
      <c r="B316" t="s">
        <v>333</v>
      </c>
      <c r="C316" t="s">
        <v>14</v>
      </c>
      <c r="D316">
        <v>3000</v>
      </c>
      <c r="E316" t="s">
        <v>30</v>
      </c>
      <c r="F316">
        <v>0</v>
      </c>
      <c r="G316" t="s">
        <v>31</v>
      </c>
      <c r="O316">
        <f>IFERROR(AVERAGEIF(H316:N316,"&gt;0"),0)</f>
        <v>0</v>
      </c>
      <c r="R316">
        <f t="shared" si="12"/>
        <v>0</v>
      </c>
      <c r="S316">
        <f t="shared" si="13"/>
        <v>0</v>
      </c>
      <c r="T316">
        <f t="shared" si="14"/>
        <v>0</v>
      </c>
    </row>
    <row r="317" spans="1:20">
      <c r="A317">
        <v>277</v>
      </c>
      <c r="B317" t="s">
        <v>334</v>
      </c>
      <c r="C317" t="s">
        <v>14</v>
      </c>
      <c r="D317">
        <v>3000</v>
      </c>
      <c r="E317" t="s">
        <v>19</v>
      </c>
      <c r="F317">
        <v>2.96</v>
      </c>
      <c r="G317" t="s">
        <v>61</v>
      </c>
      <c r="J317">
        <v>5.07</v>
      </c>
      <c r="M317">
        <v>4.16</v>
      </c>
      <c r="N317">
        <v>1.1599999999999999</v>
      </c>
      <c r="O317">
        <f>IFERROR(AVERAGEIF(H317:N317,"&gt;0"),0)</f>
        <v>3.4633333333333334</v>
      </c>
      <c r="R317">
        <f t="shared" si="12"/>
        <v>3.91</v>
      </c>
      <c r="S317">
        <f t="shared" si="13"/>
        <v>1.1289701636188643</v>
      </c>
      <c r="T317">
        <f t="shared" si="14"/>
        <v>3.4633333333333334</v>
      </c>
    </row>
    <row r="318" spans="1:20">
      <c r="A318">
        <v>280</v>
      </c>
      <c r="B318" t="s">
        <v>337</v>
      </c>
      <c r="C318" t="s">
        <v>14</v>
      </c>
      <c r="D318">
        <v>3000</v>
      </c>
      <c r="E318" t="s">
        <v>15</v>
      </c>
      <c r="F318">
        <v>0</v>
      </c>
      <c r="G318" t="s">
        <v>16</v>
      </c>
      <c r="O318">
        <f>IFERROR(AVERAGEIF(H318:N318,"&gt;0"),0)</f>
        <v>0</v>
      </c>
      <c r="R318">
        <f t="shared" si="12"/>
        <v>0</v>
      </c>
      <c r="S318">
        <f t="shared" si="13"/>
        <v>0</v>
      </c>
      <c r="T318">
        <f t="shared" si="14"/>
        <v>0</v>
      </c>
    </row>
    <row r="319" spans="1:20">
      <c r="A319">
        <v>281</v>
      </c>
      <c r="B319" t="s">
        <v>338</v>
      </c>
      <c r="C319" t="s">
        <v>14</v>
      </c>
      <c r="D319">
        <v>3000</v>
      </c>
      <c r="E319" t="s">
        <v>65</v>
      </c>
      <c r="F319">
        <v>1.1000000000000001</v>
      </c>
      <c r="G319" t="s">
        <v>66</v>
      </c>
      <c r="O319">
        <f>IFERROR(AVERAGEIF(H319:N319,"&gt;0"),0)</f>
        <v>0</v>
      </c>
      <c r="R319">
        <f t="shared" si="12"/>
        <v>0</v>
      </c>
      <c r="S319">
        <f t="shared" si="13"/>
        <v>0</v>
      </c>
      <c r="T319">
        <f t="shared" si="14"/>
        <v>0</v>
      </c>
    </row>
    <row r="320" spans="1:20">
      <c r="A320">
        <v>282</v>
      </c>
      <c r="B320" t="s">
        <v>339</v>
      </c>
      <c r="C320" t="s">
        <v>18</v>
      </c>
      <c r="D320">
        <v>3000</v>
      </c>
      <c r="E320" t="s">
        <v>19</v>
      </c>
      <c r="F320">
        <v>0.22</v>
      </c>
      <c r="G320" t="s">
        <v>20</v>
      </c>
      <c r="O320">
        <f>IFERROR(AVERAGEIF(H320:N320,"&gt;0"),0)</f>
        <v>0</v>
      </c>
      <c r="R320">
        <f t="shared" si="12"/>
        <v>0</v>
      </c>
      <c r="S320">
        <f t="shared" si="13"/>
        <v>0</v>
      </c>
      <c r="T320">
        <f t="shared" si="14"/>
        <v>0</v>
      </c>
    </row>
    <row r="321" spans="1:20">
      <c r="A321">
        <v>283</v>
      </c>
      <c r="B321" t="s">
        <v>340</v>
      </c>
      <c r="C321" t="s">
        <v>14</v>
      </c>
      <c r="D321">
        <v>3000</v>
      </c>
      <c r="E321" t="s">
        <v>30</v>
      </c>
      <c r="F321">
        <v>3.7749999999999999</v>
      </c>
      <c r="G321" t="s">
        <v>39</v>
      </c>
      <c r="I321">
        <v>7.4</v>
      </c>
      <c r="J321">
        <v>6.03</v>
      </c>
      <c r="K321">
        <v>7</v>
      </c>
      <c r="L321">
        <v>6.12</v>
      </c>
      <c r="M321">
        <v>4.13</v>
      </c>
      <c r="N321">
        <v>3.5209999999999999</v>
      </c>
      <c r="O321">
        <f>IFERROR(AVERAGEIF(H321:N321,"&gt;0"),0)</f>
        <v>5.700166666666667</v>
      </c>
      <c r="R321">
        <f t="shared" si="12"/>
        <v>3.8790000000000004</v>
      </c>
      <c r="S321">
        <f t="shared" si="13"/>
        <v>0.68050641794099587</v>
      </c>
      <c r="T321">
        <f t="shared" si="14"/>
        <v>5.700166666666667</v>
      </c>
    </row>
    <row r="322" spans="1:20">
      <c r="A322">
        <v>284</v>
      </c>
      <c r="B322" t="s">
        <v>341</v>
      </c>
      <c r="C322" t="s">
        <v>18</v>
      </c>
      <c r="D322">
        <v>3000</v>
      </c>
      <c r="E322" t="s">
        <v>24</v>
      </c>
      <c r="F322">
        <v>0.9</v>
      </c>
      <c r="G322" t="s">
        <v>25</v>
      </c>
      <c r="I322">
        <v>2.7</v>
      </c>
      <c r="K322">
        <v>3.2</v>
      </c>
      <c r="N322">
        <v>1.5629999999999999</v>
      </c>
      <c r="O322">
        <f>IFERROR(AVERAGEIF(H322:N322,"&gt;0"),0)</f>
        <v>2.4876666666666667</v>
      </c>
      <c r="R322">
        <f t="shared" si="12"/>
        <v>1.6370000000000002</v>
      </c>
      <c r="S322">
        <f t="shared" si="13"/>
        <v>0.65804636205279388</v>
      </c>
      <c r="T322">
        <f t="shared" si="14"/>
        <v>2.4876666666666667</v>
      </c>
    </row>
    <row r="323" spans="1:20">
      <c r="A323">
        <v>285</v>
      </c>
      <c r="B323" t="s">
        <v>342</v>
      </c>
      <c r="C323" t="s">
        <v>18</v>
      </c>
      <c r="D323">
        <v>3000</v>
      </c>
      <c r="E323" t="s">
        <v>84</v>
      </c>
      <c r="F323">
        <v>2.4500000000000002</v>
      </c>
      <c r="G323" t="s">
        <v>85</v>
      </c>
      <c r="I323">
        <v>3</v>
      </c>
      <c r="J323">
        <v>5.66</v>
      </c>
      <c r="K323">
        <v>2.8</v>
      </c>
      <c r="L323">
        <v>1.76</v>
      </c>
      <c r="O323">
        <f>IFERROR(AVERAGEIF(H323:N323,"&gt;0"),0)</f>
        <v>3.3050000000000002</v>
      </c>
      <c r="R323">
        <f t="shared" ref="R323:R386" si="15">MAX(H323:N323)-MIN(H323:N323)</f>
        <v>3.9000000000000004</v>
      </c>
      <c r="S323">
        <f t="shared" ref="S323:S386" si="16">IFERROR(R323/O323,0)</f>
        <v>1.1800302571860817</v>
      </c>
      <c r="T323">
        <f t="shared" ref="T323:T386" si="17">ABS(O323-P323)</f>
        <v>3.3050000000000002</v>
      </c>
    </row>
    <row r="324" spans="1:20">
      <c r="A324">
        <v>286</v>
      </c>
      <c r="B324" t="s">
        <v>343</v>
      </c>
      <c r="C324" t="s">
        <v>42</v>
      </c>
      <c r="D324">
        <v>3000</v>
      </c>
      <c r="E324" t="s">
        <v>30</v>
      </c>
      <c r="F324">
        <v>7.6</v>
      </c>
      <c r="G324" t="s">
        <v>39</v>
      </c>
      <c r="H324">
        <v>8</v>
      </c>
      <c r="I324">
        <v>11.6</v>
      </c>
      <c r="J324">
        <v>8.57</v>
      </c>
      <c r="K324">
        <v>11.8</v>
      </c>
      <c r="L324">
        <v>9.76</v>
      </c>
      <c r="M324">
        <v>9.2200000000000006</v>
      </c>
      <c r="N324">
        <v>8.3320000000000007</v>
      </c>
      <c r="O324">
        <f>IFERROR(AVERAGEIF(H324:N324,"&gt;0"),0)</f>
        <v>9.6117142857142852</v>
      </c>
      <c r="R324">
        <f t="shared" si="15"/>
        <v>3.8000000000000007</v>
      </c>
      <c r="S324">
        <f t="shared" si="16"/>
        <v>0.39535091109063353</v>
      </c>
      <c r="T324">
        <f t="shared" si="17"/>
        <v>9.6117142857142852</v>
      </c>
    </row>
    <row r="325" spans="1:20">
      <c r="A325">
        <v>287</v>
      </c>
      <c r="B325" t="s">
        <v>344</v>
      </c>
      <c r="C325" t="s">
        <v>18</v>
      </c>
      <c r="D325">
        <v>3000</v>
      </c>
      <c r="E325" t="s">
        <v>24</v>
      </c>
      <c r="F325">
        <v>0.45</v>
      </c>
      <c r="G325" t="s">
        <v>47</v>
      </c>
      <c r="O325">
        <f>IFERROR(AVERAGEIF(H325:N325,"&gt;0"),0)</f>
        <v>0</v>
      </c>
      <c r="R325">
        <f t="shared" si="15"/>
        <v>0</v>
      </c>
      <c r="S325">
        <f t="shared" si="16"/>
        <v>0</v>
      </c>
      <c r="T325">
        <f t="shared" si="17"/>
        <v>0</v>
      </c>
    </row>
    <row r="326" spans="1:20">
      <c r="A326">
        <v>288</v>
      </c>
      <c r="B326" t="s">
        <v>345</v>
      </c>
      <c r="C326" t="s">
        <v>18</v>
      </c>
      <c r="D326">
        <v>3000</v>
      </c>
      <c r="E326" t="s">
        <v>56</v>
      </c>
      <c r="F326">
        <v>0.05</v>
      </c>
      <c r="G326" t="s">
        <v>57</v>
      </c>
      <c r="J326">
        <v>1.68</v>
      </c>
      <c r="M326">
        <v>0.21</v>
      </c>
      <c r="O326">
        <f>IFERROR(AVERAGEIF(H326:N326,"&gt;0"),0)</f>
        <v>0.94499999999999995</v>
      </c>
      <c r="R326">
        <f t="shared" si="15"/>
        <v>1.47</v>
      </c>
      <c r="S326">
        <f t="shared" si="16"/>
        <v>1.5555555555555556</v>
      </c>
      <c r="T326">
        <f t="shared" si="17"/>
        <v>0.94499999999999995</v>
      </c>
    </row>
    <row r="327" spans="1:20">
      <c r="A327">
        <v>290</v>
      </c>
      <c r="B327" t="s">
        <v>347</v>
      </c>
      <c r="C327" t="s">
        <v>18</v>
      </c>
      <c r="D327">
        <v>3000</v>
      </c>
      <c r="E327" t="s">
        <v>44</v>
      </c>
      <c r="F327">
        <v>1.54</v>
      </c>
      <c r="G327" t="s">
        <v>45</v>
      </c>
      <c r="L327">
        <v>1.0900000000000001</v>
      </c>
      <c r="M327">
        <v>1</v>
      </c>
      <c r="O327">
        <f>IFERROR(AVERAGEIF(H327:N327,"&gt;0"),0)</f>
        <v>1.0449999999999999</v>
      </c>
      <c r="R327">
        <f t="shared" si="15"/>
        <v>9.000000000000008E-2</v>
      </c>
      <c r="S327">
        <f t="shared" si="16"/>
        <v>8.6124401913875687E-2</v>
      </c>
      <c r="T327">
        <f t="shared" si="17"/>
        <v>1.0449999999999999</v>
      </c>
    </row>
    <row r="328" spans="1:20">
      <c r="A328">
        <v>291</v>
      </c>
      <c r="B328" t="s">
        <v>348</v>
      </c>
      <c r="C328" t="s">
        <v>18</v>
      </c>
      <c r="D328">
        <v>3000</v>
      </c>
      <c r="E328" t="s">
        <v>15</v>
      </c>
      <c r="F328">
        <v>0</v>
      </c>
      <c r="G328" t="s">
        <v>16</v>
      </c>
      <c r="O328">
        <f>IFERROR(AVERAGEIF(H328:N328,"&gt;0"),0)</f>
        <v>0</v>
      </c>
      <c r="R328">
        <f t="shared" si="15"/>
        <v>0</v>
      </c>
      <c r="S328">
        <f t="shared" si="16"/>
        <v>0</v>
      </c>
      <c r="T328">
        <f t="shared" si="17"/>
        <v>0</v>
      </c>
    </row>
    <row r="329" spans="1:20">
      <c r="A329">
        <v>292</v>
      </c>
      <c r="B329" t="s">
        <v>349</v>
      </c>
      <c r="C329" t="s">
        <v>18</v>
      </c>
      <c r="D329">
        <v>3000</v>
      </c>
      <c r="E329" t="s">
        <v>19</v>
      </c>
      <c r="F329">
        <v>0.5</v>
      </c>
      <c r="G329" t="s">
        <v>61</v>
      </c>
      <c r="I329">
        <v>2.1</v>
      </c>
      <c r="K329">
        <v>2.5</v>
      </c>
      <c r="M329">
        <v>0.04</v>
      </c>
      <c r="N329">
        <v>2.347</v>
      </c>
      <c r="O329">
        <f>IFERROR(AVERAGEIF(H329:N329,"&gt;0"),0)</f>
        <v>1.74675</v>
      </c>
      <c r="R329">
        <f t="shared" si="15"/>
        <v>2.46</v>
      </c>
      <c r="S329">
        <f t="shared" si="16"/>
        <v>1.408329755259768</v>
      </c>
      <c r="T329">
        <f t="shared" si="17"/>
        <v>1.74675</v>
      </c>
    </row>
    <row r="330" spans="1:20">
      <c r="A330">
        <v>293</v>
      </c>
      <c r="B330" t="s">
        <v>350</v>
      </c>
      <c r="C330" t="s">
        <v>14</v>
      </c>
      <c r="D330">
        <v>3000</v>
      </c>
      <c r="E330" t="s">
        <v>36</v>
      </c>
      <c r="F330">
        <v>0.26700000000000002</v>
      </c>
      <c r="G330" t="s">
        <v>91</v>
      </c>
      <c r="O330">
        <f>IFERROR(AVERAGEIF(H330:N330,"&gt;0"),0)</f>
        <v>0</v>
      </c>
      <c r="R330">
        <f t="shared" si="15"/>
        <v>0</v>
      </c>
      <c r="S330">
        <f t="shared" si="16"/>
        <v>0</v>
      </c>
      <c r="T330">
        <f t="shared" si="17"/>
        <v>0</v>
      </c>
    </row>
    <row r="331" spans="1:20">
      <c r="A331">
        <v>295</v>
      </c>
      <c r="B331" t="s">
        <v>352</v>
      </c>
      <c r="C331" t="s">
        <v>14</v>
      </c>
      <c r="D331">
        <v>3000</v>
      </c>
      <c r="E331" t="s">
        <v>19</v>
      </c>
      <c r="F331">
        <v>0</v>
      </c>
      <c r="G331" t="s">
        <v>20</v>
      </c>
      <c r="I331">
        <v>4.3</v>
      </c>
      <c r="K331">
        <v>5</v>
      </c>
      <c r="M331">
        <v>0.01</v>
      </c>
      <c r="N331">
        <v>1.583</v>
      </c>
      <c r="O331">
        <f>IFERROR(AVERAGEIF(H331:N331,"&gt;0"),0)</f>
        <v>2.7232500000000002</v>
      </c>
      <c r="R331">
        <f t="shared" si="15"/>
        <v>4.99</v>
      </c>
      <c r="S331">
        <f t="shared" si="16"/>
        <v>1.832369411548701</v>
      </c>
      <c r="T331">
        <f t="shared" si="17"/>
        <v>2.7232500000000002</v>
      </c>
    </row>
    <row r="332" spans="1:20">
      <c r="A332">
        <v>296</v>
      </c>
      <c r="B332" t="s">
        <v>353</v>
      </c>
      <c r="C332" t="s">
        <v>14</v>
      </c>
      <c r="D332">
        <v>3000</v>
      </c>
      <c r="E332" t="s">
        <v>44</v>
      </c>
      <c r="F332">
        <v>4.4000000000000004</v>
      </c>
      <c r="G332" t="s">
        <v>102</v>
      </c>
      <c r="M332">
        <v>0.25</v>
      </c>
      <c r="N332">
        <v>1.0940000000000001</v>
      </c>
      <c r="O332">
        <f>IFERROR(AVERAGEIF(H332:N332,"&gt;0"),0)</f>
        <v>0.67200000000000004</v>
      </c>
      <c r="R332">
        <f t="shared" si="15"/>
        <v>0.84400000000000008</v>
      </c>
      <c r="S332">
        <f t="shared" si="16"/>
        <v>1.2559523809523809</v>
      </c>
      <c r="T332">
        <f t="shared" si="17"/>
        <v>0.67200000000000004</v>
      </c>
    </row>
    <row r="333" spans="1:20">
      <c r="A333">
        <v>297</v>
      </c>
      <c r="B333" t="s">
        <v>354</v>
      </c>
      <c r="C333" t="s">
        <v>18</v>
      </c>
      <c r="D333">
        <v>3000</v>
      </c>
      <c r="E333" t="s">
        <v>65</v>
      </c>
      <c r="F333">
        <v>0</v>
      </c>
      <c r="G333" t="s">
        <v>69</v>
      </c>
      <c r="O333">
        <f>IFERROR(AVERAGEIF(H333:N333,"&gt;0"),0)</f>
        <v>0</v>
      </c>
      <c r="R333">
        <f t="shared" si="15"/>
        <v>0</v>
      </c>
      <c r="S333">
        <f t="shared" si="16"/>
        <v>0</v>
      </c>
      <c r="T333">
        <f t="shared" si="17"/>
        <v>0</v>
      </c>
    </row>
    <row r="334" spans="1:20">
      <c r="A334">
        <v>298</v>
      </c>
      <c r="B334" t="s">
        <v>355</v>
      </c>
      <c r="C334" t="s">
        <v>14</v>
      </c>
      <c r="D334">
        <v>3000</v>
      </c>
      <c r="E334" t="s">
        <v>65</v>
      </c>
      <c r="F334">
        <v>0</v>
      </c>
      <c r="G334" t="s">
        <v>69</v>
      </c>
      <c r="M334">
        <v>0.48</v>
      </c>
      <c r="O334">
        <f>IFERROR(AVERAGEIF(H334:N334,"&gt;0"),0)</f>
        <v>0.48</v>
      </c>
      <c r="R334">
        <f t="shared" si="15"/>
        <v>0</v>
      </c>
      <c r="S334">
        <f t="shared" si="16"/>
        <v>0</v>
      </c>
      <c r="T334">
        <f t="shared" si="17"/>
        <v>0.48</v>
      </c>
    </row>
    <row r="335" spans="1:20">
      <c r="A335">
        <v>299</v>
      </c>
      <c r="B335" t="s">
        <v>356</v>
      </c>
      <c r="C335" t="s">
        <v>18</v>
      </c>
      <c r="D335">
        <v>3000</v>
      </c>
      <c r="E335" t="s">
        <v>44</v>
      </c>
      <c r="F335">
        <v>0.35</v>
      </c>
      <c r="G335" t="s">
        <v>102</v>
      </c>
      <c r="O335">
        <f>IFERROR(AVERAGEIF(H335:N335,"&gt;0"),0)</f>
        <v>0</v>
      </c>
      <c r="R335">
        <f t="shared" si="15"/>
        <v>0</v>
      </c>
      <c r="S335">
        <f t="shared" si="16"/>
        <v>0</v>
      </c>
      <c r="T335">
        <f t="shared" si="17"/>
        <v>0</v>
      </c>
    </row>
    <row r="336" spans="1:20">
      <c r="A336">
        <v>302</v>
      </c>
      <c r="B336" t="s">
        <v>359</v>
      </c>
      <c r="C336" t="s">
        <v>14</v>
      </c>
      <c r="D336">
        <v>3000</v>
      </c>
      <c r="E336" t="s">
        <v>27</v>
      </c>
      <c r="F336">
        <v>3.54</v>
      </c>
      <c r="G336" t="s">
        <v>28</v>
      </c>
      <c r="J336">
        <v>2.89</v>
      </c>
      <c r="L336">
        <v>3.28</v>
      </c>
      <c r="M336">
        <v>1.66</v>
      </c>
      <c r="N336">
        <v>4.327</v>
      </c>
      <c r="O336">
        <f>IFERROR(AVERAGEIF(H336:N336,"&gt;0"),0)</f>
        <v>3.03925</v>
      </c>
      <c r="R336">
        <f t="shared" si="15"/>
        <v>2.6669999999999998</v>
      </c>
      <c r="S336">
        <f t="shared" si="16"/>
        <v>0.87751912478407501</v>
      </c>
      <c r="T336">
        <f t="shared" si="17"/>
        <v>3.03925</v>
      </c>
    </row>
    <row r="337" spans="1:20">
      <c r="A337">
        <v>303</v>
      </c>
      <c r="B337" t="s">
        <v>360</v>
      </c>
      <c r="C337" t="s">
        <v>14</v>
      </c>
      <c r="D337">
        <v>3000</v>
      </c>
      <c r="E337" t="s">
        <v>33</v>
      </c>
      <c r="F337">
        <v>0</v>
      </c>
      <c r="G337" t="s">
        <v>34</v>
      </c>
      <c r="O337">
        <f>IFERROR(AVERAGEIF(H337:N337,"&gt;0"),0)</f>
        <v>0</v>
      </c>
      <c r="R337">
        <f t="shared" si="15"/>
        <v>0</v>
      </c>
      <c r="S337">
        <f t="shared" si="16"/>
        <v>0</v>
      </c>
      <c r="T337">
        <f t="shared" si="17"/>
        <v>0</v>
      </c>
    </row>
    <row r="338" spans="1:20">
      <c r="A338">
        <v>306</v>
      </c>
      <c r="B338" t="s">
        <v>363</v>
      </c>
      <c r="C338" t="s">
        <v>14</v>
      </c>
      <c r="D338">
        <v>3000</v>
      </c>
      <c r="E338" t="s">
        <v>24</v>
      </c>
      <c r="F338">
        <v>6.367</v>
      </c>
      <c r="G338" t="s">
        <v>25</v>
      </c>
      <c r="H338">
        <v>2</v>
      </c>
      <c r="I338">
        <v>5</v>
      </c>
      <c r="J338">
        <v>3.81</v>
      </c>
      <c r="K338">
        <v>4.5</v>
      </c>
      <c r="L338">
        <v>1.21</v>
      </c>
      <c r="M338">
        <v>2.31</v>
      </c>
      <c r="N338">
        <v>1.772</v>
      </c>
      <c r="O338">
        <f>IFERROR(AVERAGEIF(H338:N338,"&gt;0"),0)</f>
        <v>2.9431428571428566</v>
      </c>
      <c r="R338">
        <f t="shared" si="15"/>
        <v>3.79</v>
      </c>
      <c r="S338">
        <f t="shared" si="16"/>
        <v>1.2877390544607321</v>
      </c>
      <c r="T338">
        <f t="shared" si="17"/>
        <v>2.9431428571428566</v>
      </c>
    </row>
    <row r="339" spans="1:20">
      <c r="A339">
        <v>307</v>
      </c>
      <c r="B339" t="s">
        <v>364</v>
      </c>
      <c r="C339" t="s">
        <v>18</v>
      </c>
      <c r="D339">
        <v>3000</v>
      </c>
      <c r="E339" t="s">
        <v>36</v>
      </c>
      <c r="F339">
        <v>0.96</v>
      </c>
      <c r="G339" t="s">
        <v>91</v>
      </c>
      <c r="O339">
        <f>IFERROR(AVERAGEIF(H339:N339,"&gt;0"),0)</f>
        <v>0</v>
      </c>
      <c r="R339">
        <f t="shared" si="15"/>
        <v>0</v>
      </c>
      <c r="S339">
        <f t="shared" si="16"/>
        <v>0</v>
      </c>
      <c r="T339">
        <f t="shared" si="17"/>
        <v>0</v>
      </c>
    </row>
    <row r="340" spans="1:20">
      <c r="A340">
        <v>308</v>
      </c>
      <c r="B340" t="s">
        <v>365</v>
      </c>
      <c r="C340" t="s">
        <v>14</v>
      </c>
      <c r="D340">
        <v>3000</v>
      </c>
      <c r="E340" t="s">
        <v>56</v>
      </c>
      <c r="F340">
        <v>3.4249999999999998</v>
      </c>
      <c r="G340" t="s">
        <v>57</v>
      </c>
      <c r="L340">
        <v>3.05</v>
      </c>
      <c r="M340">
        <v>0.02</v>
      </c>
      <c r="O340">
        <f>IFERROR(AVERAGEIF(H340:N340,"&gt;0"),0)</f>
        <v>1.5349999999999999</v>
      </c>
      <c r="R340">
        <f t="shared" si="15"/>
        <v>3.03</v>
      </c>
      <c r="S340">
        <f t="shared" si="16"/>
        <v>1.9739413680781759</v>
      </c>
      <c r="T340">
        <f t="shared" si="17"/>
        <v>1.5349999999999999</v>
      </c>
    </row>
    <row r="341" spans="1:20">
      <c r="A341">
        <v>310</v>
      </c>
      <c r="B341" t="s">
        <v>367</v>
      </c>
      <c r="C341" t="s">
        <v>14</v>
      </c>
      <c r="D341">
        <v>3000</v>
      </c>
      <c r="E341" t="s">
        <v>84</v>
      </c>
      <c r="F341">
        <v>6.0250000000000004</v>
      </c>
      <c r="G341" t="s">
        <v>85</v>
      </c>
      <c r="H341">
        <v>4.5</v>
      </c>
      <c r="I341">
        <v>7.6</v>
      </c>
      <c r="J341">
        <v>5.38</v>
      </c>
      <c r="K341">
        <v>6.8</v>
      </c>
      <c r="L341">
        <v>6.41</v>
      </c>
      <c r="M341">
        <v>3.75</v>
      </c>
      <c r="N341">
        <v>6.1909999999999998</v>
      </c>
      <c r="O341">
        <f>IFERROR(AVERAGEIF(H341:N341,"&gt;0"),0)</f>
        <v>5.8044285714285717</v>
      </c>
      <c r="R341">
        <f t="shared" si="15"/>
        <v>3.8499999999999996</v>
      </c>
      <c r="S341">
        <f t="shared" si="16"/>
        <v>0.66328665304816514</v>
      </c>
      <c r="T341">
        <f t="shared" si="17"/>
        <v>5.8044285714285717</v>
      </c>
    </row>
    <row r="342" spans="1:20">
      <c r="A342">
        <v>311</v>
      </c>
      <c r="B342" t="s">
        <v>368</v>
      </c>
      <c r="C342" t="s">
        <v>18</v>
      </c>
      <c r="D342">
        <v>3000</v>
      </c>
      <c r="E342" t="s">
        <v>36</v>
      </c>
      <c r="F342">
        <v>0.56000000000000005</v>
      </c>
      <c r="G342" t="s">
        <v>37</v>
      </c>
      <c r="J342">
        <v>1.08</v>
      </c>
      <c r="M342">
        <v>0.04</v>
      </c>
      <c r="N342">
        <v>2.4470000000000001</v>
      </c>
      <c r="O342">
        <f>IFERROR(AVERAGEIF(H342:N342,"&gt;0"),0)</f>
        <v>1.1890000000000001</v>
      </c>
      <c r="R342">
        <f t="shared" si="15"/>
        <v>2.407</v>
      </c>
      <c r="S342">
        <f t="shared" si="16"/>
        <v>2.024390243902439</v>
      </c>
      <c r="T342">
        <f t="shared" si="17"/>
        <v>1.1890000000000001</v>
      </c>
    </row>
    <row r="343" spans="1:20">
      <c r="A343">
        <v>312</v>
      </c>
      <c r="B343" t="s">
        <v>369</v>
      </c>
      <c r="C343" t="s">
        <v>18</v>
      </c>
      <c r="D343">
        <v>3000</v>
      </c>
      <c r="E343" t="s">
        <v>84</v>
      </c>
      <c r="F343">
        <v>2.5249999999999999</v>
      </c>
      <c r="G343" t="s">
        <v>95</v>
      </c>
      <c r="J343">
        <v>1.91</v>
      </c>
      <c r="M343">
        <v>0.03</v>
      </c>
      <c r="O343">
        <f>IFERROR(AVERAGEIF(H343:N343,"&gt;0"),0)</f>
        <v>0.97</v>
      </c>
      <c r="R343">
        <f t="shared" si="15"/>
        <v>1.88</v>
      </c>
      <c r="S343">
        <f t="shared" si="16"/>
        <v>1.9381443298969072</v>
      </c>
      <c r="T343">
        <f t="shared" si="17"/>
        <v>0.97</v>
      </c>
    </row>
    <row r="344" spans="1:20">
      <c r="A344">
        <v>313</v>
      </c>
      <c r="B344" t="s">
        <v>370</v>
      </c>
      <c r="C344" t="s">
        <v>14</v>
      </c>
      <c r="D344">
        <v>3000</v>
      </c>
      <c r="E344" t="s">
        <v>52</v>
      </c>
      <c r="F344">
        <v>0.7</v>
      </c>
      <c r="G344" t="s">
        <v>53</v>
      </c>
      <c r="M344">
        <v>0.47</v>
      </c>
      <c r="O344">
        <f>IFERROR(AVERAGEIF(H344:N344,"&gt;0"),0)</f>
        <v>0.47</v>
      </c>
      <c r="R344">
        <f t="shared" si="15"/>
        <v>0</v>
      </c>
      <c r="S344">
        <f t="shared" si="16"/>
        <v>0</v>
      </c>
      <c r="T344">
        <f t="shared" si="17"/>
        <v>0.47</v>
      </c>
    </row>
    <row r="345" spans="1:20">
      <c r="A345">
        <v>314</v>
      </c>
      <c r="B345" t="s">
        <v>371</v>
      </c>
      <c r="C345" t="s">
        <v>18</v>
      </c>
      <c r="D345">
        <v>3000</v>
      </c>
      <c r="E345" t="s">
        <v>15</v>
      </c>
      <c r="F345">
        <v>0</v>
      </c>
      <c r="G345" t="s">
        <v>16</v>
      </c>
      <c r="M345">
        <v>0.08</v>
      </c>
      <c r="O345">
        <f>IFERROR(AVERAGEIF(H345:N345,"&gt;0"),0)</f>
        <v>0.08</v>
      </c>
      <c r="R345">
        <f t="shared" si="15"/>
        <v>0</v>
      </c>
      <c r="S345">
        <f t="shared" si="16"/>
        <v>0</v>
      </c>
      <c r="T345">
        <f t="shared" si="17"/>
        <v>0.08</v>
      </c>
    </row>
    <row r="346" spans="1:20">
      <c r="A346">
        <v>315</v>
      </c>
      <c r="B346" t="s">
        <v>372</v>
      </c>
      <c r="C346" t="s">
        <v>18</v>
      </c>
      <c r="D346">
        <v>3000</v>
      </c>
      <c r="E346" t="s">
        <v>19</v>
      </c>
      <c r="F346">
        <v>0</v>
      </c>
      <c r="G346" t="s">
        <v>20</v>
      </c>
      <c r="O346">
        <f>IFERROR(AVERAGEIF(H346:N346,"&gt;0"),0)</f>
        <v>0</v>
      </c>
      <c r="R346">
        <f t="shared" si="15"/>
        <v>0</v>
      </c>
      <c r="S346">
        <f t="shared" si="16"/>
        <v>0</v>
      </c>
      <c r="T346">
        <f t="shared" si="17"/>
        <v>0</v>
      </c>
    </row>
    <row r="347" spans="1:20">
      <c r="A347">
        <v>317</v>
      </c>
      <c r="B347" t="s">
        <v>374</v>
      </c>
      <c r="C347" t="s">
        <v>18</v>
      </c>
      <c r="D347">
        <v>3000</v>
      </c>
      <c r="E347" t="s">
        <v>65</v>
      </c>
      <c r="F347">
        <v>0.5</v>
      </c>
      <c r="G347" t="s">
        <v>66</v>
      </c>
      <c r="O347">
        <f>IFERROR(AVERAGEIF(H347:N347,"&gt;0"),0)</f>
        <v>0</v>
      </c>
      <c r="R347">
        <f t="shared" si="15"/>
        <v>0</v>
      </c>
      <c r="S347">
        <f t="shared" si="16"/>
        <v>0</v>
      </c>
      <c r="T347">
        <f t="shared" si="17"/>
        <v>0</v>
      </c>
    </row>
    <row r="348" spans="1:20">
      <c r="A348">
        <v>320</v>
      </c>
      <c r="B348" t="s">
        <v>377</v>
      </c>
      <c r="C348" t="s">
        <v>18</v>
      </c>
      <c r="D348">
        <v>3000</v>
      </c>
      <c r="E348" t="s">
        <v>27</v>
      </c>
      <c r="F348">
        <v>0.74</v>
      </c>
      <c r="G348" t="s">
        <v>28</v>
      </c>
      <c r="I348">
        <v>0.7</v>
      </c>
      <c r="J348">
        <v>3.79</v>
      </c>
      <c r="K348">
        <v>0.6</v>
      </c>
      <c r="M348">
        <v>0.22</v>
      </c>
      <c r="N348">
        <v>2.1539999999999999</v>
      </c>
      <c r="O348">
        <f>IFERROR(AVERAGEIF(H348:N348,"&gt;0"),0)</f>
        <v>1.4927999999999999</v>
      </c>
      <c r="R348">
        <f t="shared" si="15"/>
        <v>3.57</v>
      </c>
      <c r="S348">
        <f t="shared" si="16"/>
        <v>2.3914790996784565</v>
      </c>
      <c r="T348">
        <f t="shared" si="17"/>
        <v>1.4927999999999999</v>
      </c>
    </row>
    <row r="349" spans="1:20">
      <c r="A349">
        <v>321</v>
      </c>
      <c r="B349" t="s">
        <v>378</v>
      </c>
      <c r="C349" t="s">
        <v>18</v>
      </c>
      <c r="D349">
        <v>3000</v>
      </c>
      <c r="E349" t="s">
        <v>24</v>
      </c>
      <c r="F349">
        <v>2.4670000000000001</v>
      </c>
      <c r="G349" t="s">
        <v>25</v>
      </c>
      <c r="I349">
        <v>3.1</v>
      </c>
      <c r="K349">
        <v>3</v>
      </c>
      <c r="M349">
        <v>1.05</v>
      </c>
      <c r="N349">
        <v>2.0089999999999999</v>
      </c>
      <c r="O349">
        <f>IFERROR(AVERAGEIF(H349:N349,"&gt;0"),0)</f>
        <v>2.2897499999999997</v>
      </c>
      <c r="R349">
        <f t="shared" si="15"/>
        <v>2.0499999999999998</v>
      </c>
      <c r="S349">
        <f t="shared" si="16"/>
        <v>0.89529424609673547</v>
      </c>
      <c r="T349">
        <f t="shared" si="17"/>
        <v>2.2897499999999997</v>
      </c>
    </row>
    <row r="350" spans="1:20">
      <c r="A350">
        <v>322</v>
      </c>
      <c r="B350" t="s">
        <v>379</v>
      </c>
      <c r="C350" t="s">
        <v>18</v>
      </c>
      <c r="D350">
        <v>3000</v>
      </c>
      <c r="E350" t="s">
        <v>52</v>
      </c>
      <c r="F350">
        <v>0.62</v>
      </c>
      <c r="G350" t="s">
        <v>53</v>
      </c>
      <c r="N350">
        <v>1.873</v>
      </c>
      <c r="O350">
        <f>IFERROR(AVERAGEIF(H350:N350,"&gt;0"),0)</f>
        <v>1.873</v>
      </c>
      <c r="R350">
        <f t="shared" si="15"/>
        <v>0</v>
      </c>
      <c r="S350">
        <f t="shared" si="16"/>
        <v>0</v>
      </c>
      <c r="T350">
        <f t="shared" si="17"/>
        <v>1.873</v>
      </c>
    </row>
    <row r="351" spans="1:20">
      <c r="A351">
        <v>324</v>
      </c>
      <c r="B351" t="s">
        <v>381</v>
      </c>
      <c r="C351" t="s">
        <v>18</v>
      </c>
      <c r="D351">
        <v>3000</v>
      </c>
      <c r="E351" t="s">
        <v>36</v>
      </c>
      <c r="F351">
        <v>0.48</v>
      </c>
      <c r="G351" t="s">
        <v>91</v>
      </c>
      <c r="L351">
        <v>2.06</v>
      </c>
      <c r="O351">
        <f>IFERROR(AVERAGEIF(H351:N351,"&gt;0"),0)</f>
        <v>2.06</v>
      </c>
      <c r="R351">
        <f t="shared" si="15"/>
        <v>0</v>
      </c>
      <c r="S351">
        <f t="shared" si="16"/>
        <v>0</v>
      </c>
      <c r="T351">
        <f t="shared" si="17"/>
        <v>2.06</v>
      </c>
    </row>
    <row r="352" spans="1:20">
      <c r="A352">
        <v>325</v>
      </c>
      <c r="B352" t="s">
        <v>382</v>
      </c>
      <c r="C352" t="s">
        <v>14</v>
      </c>
      <c r="D352">
        <v>3000</v>
      </c>
      <c r="E352" t="s">
        <v>76</v>
      </c>
      <c r="F352">
        <v>1.9</v>
      </c>
      <c r="G352" t="s">
        <v>141</v>
      </c>
      <c r="O352">
        <f>IFERROR(AVERAGEIF(H352:N352,"&gt;0"),0)</f>
        <v>0</v>
      </c>
      <c r="R352">
        <f t="shared" si="15"/>
        <v>0</v>
      </c>
      <c r="S352">
        <f t="shared" si="16"/>
        <v>0</v>
      </c>
      <c r="T352">
        <f t="shared" si="17"/>
        <v>0</v>
      </c>
    </row>
    <row r="353" spans="1:20">
      <c r="A353">
        <v>326</v>
      </c>
      <c r="B353" t="s">
        <v>383</v>
      </c>
      <c r="C353" t="s">
        <v>14</v>
      </c>
      <c r="D353">
        <v>3000</v>
      </c>
      <c r="E353" t="s">
        <v>84</v>
      </c>
      <c r="F353">
        <v>0</v>
      </c>
      <c r="G353" t="s">
        <v>85</v>
      </c>
      <c r="O353">
        <f>IFERROR(AVERAGEIF(H353:N353,"&gt;0"),0)</f>
        <v>0</v>
      </c>
      <c r="R353">
        <f t="shared" si="15"/>
        <v>0</v>
      </c>
      <c r="S353">
        <f t="shared" si="16"/>
        <v>0</v>
      </c>
      <c r="T353">
        <f t="shared" si="17"/>
        <v>0</v>
      </c>
    </row>
    <row r="354" spans="1:20">
      <c r="A354">
        <v>328</v>
      </c>
      <c r="B354" t="s">
        <v>385</v>
      </c>
      <c r="C354" t="s">
        <v>14</v>
      </c>
      <c r="D354">
        <v>3000</v>
      </c>
      <c r="E354" t="s">
        <v>19</v>
      </c>
      <c r="F354">
        <v>-0.5</v>
      </c>
      <c r="G354" t="s">
        <v>61</v>
      </c>
      <c r="I354">
        <v>1.8</v>
      </c>
      <c r="K354">
        <v>1.9</v>
      </c>
      <c r="M354">
        <v>0.25</v>
      </c>
      <c r="O354">
        <f>IFERROR(AVERAGEIF(H354:N354,"&gt;0"),0)</f>
        <v>1.3166666666666667</v>
      </c>
      <c r="R354">
        <f t="shared" si="15"/>
        <v>1.65</v>
      </c>
      <c r="S354">
        <f t="shared" si="16"/>
        <v>1.2531645569620253</v>
      </c>
      <c r="T354">
        <f t="shared" si="17"/>
        <v>1.3166666666666667</v>
      </c>
    </row>
    <row r="355" spans="1:20">
      <c r="A355">
        <v>329</v>
      </c>
      <c r="B355" t="s">
        <v>386</v>
      </c>
      <c r="C355" t="s">
        <v>14</v>
      </c>
      <c r="D355">
        <v>3000</v>
      </c>
      <c r="E355" t="s">
        <v>52</v>
      </c>
      <c r="F355">
        <v>1.9</v>
      </c>
      <c r="G355" t="s">
        <v>53</v>
      </c>
      <c r="J355">
        <v>4.99</v>
      </c>
      <c r="M355">
        <v>2.41</v>
      </c>
      <c r="O355">
        <f>IFERROR(AVERAGEIF(H355:N355,"&gt;0"),0)</f>
        <v>3.7</v>
      </c>
      <c r="R355">
        <f t="shared" si="15"/>
        <v>2.58</v>
      </c>
      <c r="S355">
        <f t="shared" si="16"/>
        <v>0.69729729729729728</v>
      </c>
      <c r="T355">
        <f t="shared" si="17"/>
        <v>3.7</v>
      </c>
    </row>
    <row r="356" spans="1:20">
      <c r="A356">
        <v>330</v>
      </c>
      <c r="B356" t="s">
        <v>387</v>
      </c>
      <c r="C356" t="s">
        <v>14</v>
      </c>
      <c r="D356">
        <v>3000</v>
      </c>
      <c r="E356" t="s">
        <v>15</v>
      </c>
      <c r="F356">
        <v>0.82</v>
      </c>
      <c r="G356" t="s">
        <v>16</v>
      </c>
      <c r="L356">
        <v>1.17</v>
      </c>
      <c r="M356">
        <v>2.54</v>
      </c>
      <c r="O356">
        <f>IFERROR(AVERAGEIF(H356:N356,"&gt;0"),0)</f>
        <v>1.855</v>
      </c>
      <c r="R356">
        <f t="shared" si="15"/>
        <v>1.37</v>
      </c>
      <c r="S356">
        <f t="shared" si="16"/>
        <v>0.7385444743935311</v>
      </c>
      <c r="T356">
        <f t="shared" si="17"/>
        <v>1.855</v>
      </c>
    </row>
    <row r="357" spans="1:20">
      <c r="A357">
        <v>331</v>
      </c>
      <c r="B357" t="s">
        <v>388</v>
      </c>
      <c r="C357" t="s">
        <v>14</v>
      </c>
      <c r="D357">
        <v>3000</v>
      </c>
      <c r="E357" t="s">
        <v>52</v>
      </c>
      <c r="F357">
        <v>3.95</v>
      </c>
      <c r="G357" t="s">
        <v>59</v>
      </c>
      <c r="J357">
        <v>7.47</v>
      </c>
      <c r="M357">
        <v>0.44</v>
      </c>
      <c r="N357">
        <v>1.0549999999999999</v>
      </c>
      <c r="O357">
        <f>IFERROR(AVERAGEIF(H357:N357,"&gt;0"),0)</f>
        <v>2.9883333333333333</v>
      </c>
      <c r="R357">
        <f t="shared" si="15"/>
        <v>7.0299999999999994</v>
      </c>
      <c r="S357">
        <f t="shared" si="16"/>
        <v>2.3524818739542663</v>
      </c>
      <c r="T357">
        <f t="shared" si="17"/>
        <v>2.9883333333333333</v>
      </c>
    </row>
    <row r="358" spans="1:20">
      <c r="A358">
        <v>332</v>
      </c>
      <c r="B358" t="s">
        <v>389</v>
      </c>
      <c r="C358" t="s">
        <v>18</v>
      </c>
      <c r="D358">
        <v>3000</v>
      </c>
      <c r="E358" t="s">
        <v>30</v>
      </c>
      <c r="F358">
        <v>1.95</v>
      </c>
      <c r="G358" t="s">
        <v>39</v>
      </c>
      <c r="H358">
        <v>2.5</v>
      </c>
      <c r="I358">
        <v>3.1</v>
      </c>
      <c r="J358">
        <v>2.75</v>
      </c>
      <c r="K358">
        <v>3.3</v>
      </c>
      <c r="L358">
        <v>2.85</v>
      </c>
      <c r="M358">
        <v>4.12</v>
      </c>
      <c r="N358">
        <v>4.2561999999999998</v>
      </c>
      <c r="O358">
        <f>IFERROR(AVERAGEIF(H358:N358,"&gt;0"),0)</f>
        <v>3.2680285714285708</v>
      </c>
      <c r="R358">
        <f t="shared" si="15"/>
        <v>1.7561999999999998</v>
      </c>
      <c r="S358">
        <f t="shared" si="16"/>
        <v>0.53738820258609388</v>
      </c>
      <c r="T358">
        <f t="shared" si="17"/>
        <v>3.2680285714285708</v>
      </c>
    </row>
    <row r="359" spans="1:20">
      <c r="A359">
        <v>333</v>
      </c>
      <c r="B359" t="s">
        <v>390</v>
      </c>
      <c r="C359" t="s">
        <v>14</v>
      </c>
      <c r="D359">
        <v>3000</v>
      </c>
      <c r="E359" t="s">
        <v>65</v>
      </c>
      <c r="F359">
        <v>5.125</v>
      </c>
      <c r="G359" t="s">
        <v>69</v>
      </c>
      <c r="I359">
        <v>6</v>
      </c>
      <c r="J359">
        <v>4.04</v>
      </c>
      <c r="K359">
        <v>5.2</v>
      </c>
      <c r="L359">
        <v>4.1100000000000003</v>
      </c>
      <c r="M359">
        <v>2.73</v>
      </c>
      <c r="O359">
        <f>IFERROR(AVERAGEIF(H359:N359,"&gt;0"),0)</f>
        <v>4.4159999999999995</v>
      </c>
      <c r="R359">
        <f t="shared" si="15"/>
        <v>3.27</v>
      </c>
      <c r="S359">
        <f t="shared" si="16"/>
        <v>0.74048913043478271</v>
      </c>
      <c r="T359">
        <f t="shared" si="17"/>
        <v>4.4159999999999995</v>
      </c>
    </row>
    <row r="360" spans="1:20">
      <c r="A360">
        <v>337</v>
      </c>
      <c r="B360" t="s">
        <v>394</v>
      </c>
      <c r="C360" t="s">
        <v>14</v>
      </c>
      <c r="D360">
        <v>3000</v>
      </c>
      <c r="E360" t="s">
        <v>19</v>
      </c>
      <c r="F360">
        <v>0.7</v>
      </c>
      <c r="G360" t="s">
        <v>20</v>
      </c>
      <c r="I360">
        <v>1.6</v>
      </c>
      <c r="K360">
        <v>1.8</v>
      </c>
      <c r="N360">
        <v>3.1276000000000002</v>
      </c>
      <c r="O360">
        <f>IFERROR(AVERAGEIF(H360:N360,"&gt;0"),0)</f>
        <v>2.1758666666666668</v>
      </c>
      <c r="R360">
        <f t="shared" si="15"/>
        <v>1.5276000000000001</v>
      </c>
      <c r="S360">
        <f t="shared" si="16"/>
        <v>0.70206507751700464</v>
      </c>
      <c r="T360">
        <f t="shared" si="17"/>
        <v>2.1758666666666668</v>
      </c>
    </row>
    <row r="361" spans="1:20">
      <c r="A361">
        <v>338</v>
      </c>
      <c r="B361" t="s">
        <v>395</v>
      </c>
      <c r="C361" t="s">
        <v>18</v>
      </c>
      <c r="D361">
        <v>3000</v>
      </c>
      <c r="E361" t="s">
        <v>52</v>
      </c>
      <c r="F361">
        <v>0</v>
      </c>
      <c r="G361" t="s">
        <v>59</v>
      </c>
      <c r="I361">
        <v>3</v>
      </c>
      <c r="K361">
        <v>3.3</v>
      </c>
      <c r="M361">
        <v>0.28999999999999998</v>
      </c>
      <c r="N361">
        <v>2.3149999999999999</v>
      </c>
      <c r="O361">
        <f>IFERROR(AVERAGEIF(H361:N361,"&gt;0"),0)</f>
        <v>2.2262499999999998</v>
      </c>
      <c r="R361">
        <f t="shared" si="15"/>
        <v>3.01</v>
      </c>
      <c r="S361">
        <f t="shared" si="16"/>
        <v>1.352049410443571</v>
      </c>
      <c r="T361">
        <f t="shared" si="17"/>
        <v>2.2262499999999998</v>
      </c>
    </row>
    <row r="362" spans="1:20">
      <c r="A362">
        <v>339</v>
      </c>
      <c r="B362" t="s">
        <v>396</v>
      </c>
      <c r="C362" t="s">
        <v>14</v>
      </c>
      <c r="D362">
        <v>3000</v>
      </c>
      <c r="E362" t="s">
        <v>24</v>
      </c>
      <c r="F362">
        <v>5.26</v>
      </c>
      <c r="G362" t="s">
        <v>47</v>
      </c>
      <c r="H362">
        <v>4.5</v>
      </c>
      <c r="I362">
        <v>3.4</v>
      </c>
      <c r="J362">
        <v>6.01</v>
      </c>
      <c r="K362">
        <v>2.7</v>
      </c>
      <c r="L362">
        <v>5.5</v>
      </c>
      <c r="M362">
        <v>3.14</v>
      </c>
      <c r="N362">
        <v>3.5329999999999999</v>
      </c>
      <c r="O362">
        <f>IFERROR(AVERAGEIF(H362:N362,"&gt;0"),0)</f>
        <v>4.1118571428571427</v>
      </c>
      <c r="R362">
        <f t="shared" si="15"/>
        <v>3.3099999999999996</v>
      </c>
      <c r="S362">
        <f t="shared" si="16"/>
        <v>0.80498905604002358</v>
      </c>
      <c r="T362">
        <f t="shared" si="17"/>
        <v>4.1118571428571427</v>
      </c>
    </row>
    <row r="363" spans="1:20">
      <c r="A363">
        <v>341</v>
      </c>
      <c r="B363" t="s">
        <v>398</v>
      </c>
      <c r="C363" t="s">
        <v>14</v>
      </c>
      <c r="D363">
        <v>3000</v>
      </c>
      <c r="E363" t="s">
        <v>36</v>
      </c>
      <c r="F363">
        <v>4.0999999999999996</v>
      </c>
      <c r="G363" t="s">
        <v>91</v>
      </c>
      <c r="H363">
        <v>2</v>
      </c>
      <c r="O363">
        <f>IFERROR(AVERAGEIF(H363:N363,"&gt;0"),0)</f>
        <v>2</v>
      </c>
      <c r="R363">
        <f t="shared" si="15"/>
        <v>0</v>
      </c>
      <c r="S363">
        <f t="shared" si="16"/>
        <v>0</v>
      </c>
      <c r="T363">
        <f t="shared" si="17"/>
        <v>2</v>
      </c>
    </row>
    <row r="364" spans="1:20">
      <c r="A364">
        <v>342</v>
      </c>
      <c r="B364" t="s">
        <v>399</v>
      </c>
      <c r="C364" t="s">
        <v>14</v>
      </c>
      <c r="D364">
        <v>3000</v>
      </c>
      <c r="E364" t="s">
        <v>76</v>
      </c>
      <c r="F364">
        <v>0.76</v>
      </c>
      <c r="G364" t="s">
        <v>77</v>
      </c>
      <c r="L364">
        <v>5.03</v>
      </c>
      <c r="O364">
        <f>IFERROR(AVERAGEIF(H364:N364,"&gt;0"),0)</f>
        <v>5.03</v>
      </c>
      <c r="R364">
        <f t="shared" si="15"/>
        <v>0</v>
      </c>
      <c r="S364">
        <f t="shared" si="16"/>
        <v>0</v>
      </c>
      <c r="T364">
        <f t="shared" si="17"/>
        <v>5.03</v>
      </c>
    </row>
    <row r="365" spans="1:20">
      <c r="A365">
        <v>343</v>
      </c>
      <c r="B365" t="s">
        <v>400</v>
      </c>
      <c r="C365" t="s">
        <v>14</v>
      </c>
      <c r="D365">
        <v>3000</v>
      </c>
      <c r="E365" t="s">
        <v>84</v>
      </c>
      <c r="F365">
        <v>2.2250000000000001</v>
      </c>
      <c r="G365" t="s">
        <v>85</v>
      </c>
      <c r="H365">
        <v>2</v>
      </c>
      <c r="I365">
        <v>3</v>
      </c>
      <c r="J365">
        <v>4.38</v>
      </c>
      <c r="K365">
        <v>2.5</v>
      </c>
      <c r="L365">
        <v>3.34</v>
      </c>
      <c r="M365">
        <v>0.62</v>
      </c>
      <c r="N365">
        <v>3.468</v>
      </c>
      <c r="O365">
        <f>IFERROR(AVERAGEIF(H365:N365,"&gt;0"),0)</f>
        <v>2.7582857142857145</v>
      </c>
      <c r="R365">
        <f t="shared" si="15"/>
        <v>3.76</v>
      </c>
      <c r="S365">
        <f t="shared" si="16"/>
        <v>1.3631655272425935</v>
      </c>
      <c r="T365">
        <f t="shared" si="17"/>
        <v>2.7582857142857145</v>
      </c>
    </row>
    <row r="366" spans="1:20">
      <c r="A366">
        <v>344</v>
      </c>
      <c r="B366" t="s">
        <v>401</v>
      </c>
      <c r="C366" t="s">
        <v>18</v>
      </c>
      <c r="D366">
        <v>3000</v>
      </c>
      <c r="E366" t="s">
        <v>33</v>
      </c>
      <c r="F366">
        <v>0.56699999999999995</v>
      </c>
      <c r="G366" t="s">
        <v>34</v>
      </c>
      <c r="M366">
        <v>0.03</v>
      </c>
      <c r="O366">
        <f>IFERROR(AVERAGEIF(H366:N366,"&gt;0"),0)</f>
        <v>0.03</v>
      </c>
      <c r="R366">
        <f t="shared" si="15"/>
        <v>0</v>
      </c>
      <c r="S366">
        <f t="shared" si="16"/>
        <v>0</v>
      </c>
      <c r="T366">
        <f t="shared" si="17"/>
        <v>0.03</v>
      </c>
    </row>
    <row r="367" spans="1:20">
      <c r="A367">
        <v>345</v>
      </c>
      <c r="B367" t="s">
        <v>402</v>
      </c>
      <c r="C367" t="s">
        <v>14</v>
      </c>
      <c r="D367">
        <v>3000</v>
      </c>
      <c r="E367" t="s">
        <v>76</v>
      </c>
      <c r="F367">
        <v>2.8</v>
      </c>
      <c r="G367" t="s">
        <v>141</v>
      </c>
      <c r="I367">
        <v>2.7</v>
      </c>
      <c r="J367">
        <v>2.94</v>
      </c>
      <c r="K367">
        <v>2.4</v>
      </c>
      <c r="L367">
        <v>2.1</v>
      </c>
      <c r="M367">
        <v>2.17</v>
      </c>
      <c r="O367">
        <f>IFERROR(AVERAGEIF(H367:N367,"&gt;0"),0)</f>
        <v>2.4620000000000002</v>
      </c>
      <c r="R367">
        <f t="shared" si="15"/>
        <v>0.83999999999999986</v>
      </c>
      <c r="S367">
        <f t="shared" si="16"/>
        <v>0.3411860276198212</v>
      </c>
      <c r="T367">
        <f t="shared" si="17"/>
        <v>2.4620000000000002</v>
      </c>
    </row>
    <row r="368" spans="1:20">
      <c r="A368">
        <v>346</v>
      </c>
      <c r="B368" t="s">
        <v>403</v>
      </c>
      <c r="C368" t="s">
        <v>18</v>
      </c>
      <c r="D368">
        <v>3000</v>
      </c>
      <c r="E368" t="s">
        <v>33</v>
      </c>
      <c r="F368">
        <v>0</v>
      </c>
      <c r="G368" t="s">
        <v>34</v>
      </c>
      <c r="O368">
        <f>IFERROR(AVERAGEIF(H368:N368,"&gt;0"),0)</f>
        <v>0</v>
      </c>
      <c r="R368">
        <f t="shared" si="15"/>
        <v>0</v>
      </c>
      <c r="S368">
        <f t="shared" si="16"/>
        <v>0</v>
      </c>
      <c r="T368">
        <f t="shared" si="17"/>
        <v>0</v>
      </c>
    </row>
    <row r="369" spans="1:20">
      <c r="A369">
        <v>347</v>
      </c>
      <c r="B369" t="s">
        <v>404</v>
      </c>
      <c r="C369" t="s">
        <v>14</v>
      </c>
      <c r="D369">
        <v>3000</v>
      </c>
      <c r="E369" t="s">
        <v>56</v>
      </c>
      <c r="F369">
        <v>5.15</v>
      </c>
      <c r="G369" t="s">
        <v>57</v>
      </c>
      <c r="H369">
        <v>4</v>
      </c>
      <c r="I369">
        <v>3.4</v>
      </c>
      <c r="J369">
        <v>4.12</v>
      </c>
      <c r="K369">
        <v>2.7</v>
      </c>
      <c r="L369">
        <v>7.57</v>
      </c>
      <c r="M369">
        <v>2.66</v>
      </c>
      <c r="N369">
        <v>4.0629999999999997</v>
      </c>
      <c r="O369">
        <f>IFERROR(AVERAGEIF(H369:N369,"&gt;0"),0)</f>
        <v>4.0732857142857144</v>
      </c>
      <c r="R369">
        <f t="shared" si="15"/>
        <v>4.91</v>
      </c>
      <c r="S369">
        <f t="shared" si="16"/>
        <v>1.2054150738259741</v>
      </c>
      <c r="T369">
        <f t="shared" si="17"/>
        <v>4.0732857142857144</v>
      </c>
    </row>
    <row r="370" spans="1:20">
      <c r="A370">
        <v>348</v>
      </c>
      <c r="B370" t="s">
        <v>405</v>
      </c>
      <c r="C370" t="s">
        <v>18</v>
      </c>
      <c r="D370">
        <v>3000</v>
      </c>
      <c r="E370" t="s">
        <v>84</v>
      </c>
      <c r="F370">
        <v>0</v>
      </c>
      <c r="G370" t="s">
        <v>85</v>
      </c>
      <c r="O370">
        <f>IFERROR(AVERAGEIF(H370:N370,"&gt;0"),0)</f>
        <v>0</v>
      </c>
      <c r="R370">
        <f t="shared" si="15"/>
        <v>0</v>
      </c>
      <c r="S370">
        <f t="shared" si="16"/>
        <v>0</v>
      </c>
      <c r="T370">
        <f t="shared" si="17"/>
        <v>0</v>
      </c>
    </row>
    <row r="371" spans="1:20">
      <c r="A371">
        <v>349</v>
      </c>
      <c r="B371" t="s">
        <v>406</v>
      </c>
      <c r="C371" t="s">
        <v>18</v>
      </c>
      <c r="D371">
        <v>3000</v>
      </c>
      <c r="E371" t="s">
        <v>24</v>
      </c>
      <c r="F371">
        <v>2.44</v>
      </c>
      <c r="G371" t="s">
        <v>47</v>
      </c>
      <c r="H371">
        <v>2.5</v>
      </c>
      <c r="I371">
        <v>2.2000000000000002</v>
      </c>
      <c r="J371">
        <v>3.5</v>
      </c>
      <c r="K371">
        <v>2.9</v>
      </c>
      <c r="L371">
        <v>2.78</v>
      </c>
      <c r="M371">
        <v>1.82</v>
      </c>
      <c r="N371">
        <v>4.8739999999999997</v>
      </c>
      <c r="O371">
        <f>IFERROR(AVERAGEIF(H371:N371,"&gt;0"),0)</f>
        <v>2.9391428571428571</v>
      </c>
      <c r="R371">
        <f t="shared" si="15"/>
        <v>3.0539999999999994</v>
      </c>
      <c r="S371">
        <f t="shared" si="16"/>
        <v>1.0390784485272673</v>
      </c>
      <c r="T371">
        <f t="shared" si="17"/>
        <v>2.9391428571428571</v>
      </c>
    </row>
    <row r="372" spans="1:20">
      <c r="A372">
        <v>351</v>
      </c>
      <c r="B372" t="s">
        <v>408</v>
      </c>
      <c r="C372" t="s">
        <v>14</v>
      </c>
      <c r="D372">
        <v>3000</v>
      </c>
      <c r="E372" t="s">
        <v>27</v>
      </c>
      <c r="F372">
        <v>0</v>
      </c>
      <c r="G372" t="s">
        <v>28</v>
      </c>
      <c r="I372">
        <v>1.6</v>
      </c>
      <c r="K372">
        <v>1.8</v>
      </c>
      <c r="O372">
        <f>IFERROR(AVERAGEIF(H372:N372,"&gt;0"),0)</f>
        <v>1.7000000000000002</v>
      </c>
      <c r="R372">
        <f t="shared" si="15"/>
        <v>0.19999999999999996</v>
      </c>
      <c r="S372">
        <f t="shared" si="16"/>
        <v>0.11764705882352937</v>
      </c>
      <c r="T372">
        <f t="shared" si="17"/>
        <v>1.7000000000000002</v>
      </c>
    </row>
    <row r="373" spans="1:20">
      <c r="A373">
        <v>352</v>
      </c>
      <c r="B373" t="s">
        <v>409</v>
      </c>
      <c r="C373" t="s">
        <v>14</v>
      </c>
      <c r="D373">
        <v>3000</v>
      </c>
      <c r="E373" t="s">
        <v>36</v>
      </c>
      <c r="F373">
        <v>1.4670000000000001</v>
      </c>
      <c r="G373" t="s">
        <v>37</v>
      </c>
      <c r="O373">
        <f>IFERROR(AVERAGEIF(H373:N373,"&gt;0"),0)</f>
        <v>0</v>
      </c>
      <c r="R373">
        <f t="shared" si="15"/>
        <v>0</v>
      </c>
      <c r="S373">
        <f t="shared" si="16"/>
        <v>0</v>
      </c>
      <c r="T373">
        <f t="shared" si="17"/>
        <v>0</v>
      </c>
    </row>
    <row r="374" spans="1:20">
      <c r="A374">
        <v>353</v>
      </c>
      <c r="B374" t="s">
        <v>410</v>
      </c>
      <c r="C374" t="s">
        <v>14</v>
      </c>
      <c r="D374">
        <v>3000</v>
      </c>
      <c r="E374" t="s">
        <v>19</v>
      </c>
      <c r="F374">
        <v>0</v>
      </c>
      <c r="G374" t="s">
        <v>61</v>
      </c>
      <c r="O374">
        <f>IFERROR(AVERAGEIF(H374:N374,"&gt;0"),0)</f>
        <v>0</v>
      </c>
      <c r="R374">
        <f t="shared" si="15"/>
        <v>0</v>
      </c>
      <c r="S374">
        <f t="shared" si="16"/>
        <v>0</v>
      </c>
      <c r="T374">
        <f t="shared" si="17"/>
        <v>0</v>
      </c>
    </row>
    <row r="375" spans="1:20">
      <c r="A375">
        <v>354</v>
      </c>
      <c r="B375" t="s">
        <v>411</v>
      </c>
      <c r="C375" t="s">
        <v>42</v>
      </c>
      <c r="D375">
        <v>3000</v>
      </c>
      <c r="E375" t="s">
        <v>56</v>
      </c>
      <c r="F375">
        <v>0</v>
      </c>
      <c r="G375" t="s">
        <v>57</v>
      </c>
      <c r="O375">
        <f>IFERROR(AVERAGEIF(H375:N375,"&gt;0"),0)</f>
        <v>0</v>
      </c>
      <c r="R375">
        <f t="shared" si="15"/>
        <v>0</v>
      </c>
      <c r="S375">
        <f t="shared" si="16"/>
        <v>0</v>
      </c>
      <c r="T375">
        <f t="shared" si="17"/>
        <v>0</v>
      </c>
    </row>
    <row r="376" spans="1:20">
      <c r="A376">
        <v>355</v>
      </c>
      <c r="B376" t="s">
        <v>412</v>
      </c>
      <c r="C376" t="s">
        <v>18</v>
      </c>
      <c r="D376">
        <v>3000</v>
      </c>
      <c r="E376" t="s">
        <v>24</v>
      </c>
      <c r="F376">
        <v>1</v>
      </c>
      <c r="G376" t="s">
        <v>47</v>
      </c>
      <c r="O376">
        <f>IFERROR(AVERAGEIF(H376:N376,"&gt;0"),0)</f>
        <v>0</v>
      </c>
      <c r="R376">
        <f t="shared" si="15"/>
        <v>0</v>
      </c>
      <c r="S376">
        <f t="shared" si="16"/>
        <v>0</v>
      </c>
      <c r="T376">
        <f t="shared" si="17"/>
        <v>0</v>
      </c>
    </row>
    <row r="377" spans="1:20">
      <c r="A377">
        <v>356</v>
      </c>
      <c r="B377" t="s">
        <v>413</v>
      </c>
      <c r="C377" t="s">
        <v>14</v>
      </c>
      <c r="D377">
        <v>3000</v>
      </c>
      <c r="E377" t="s">
        <v>30</v>
      </c>
      <c r="F377">
        <v>0.97499999999999998</v>
      </c>
      <c r="G377" t="s">
        <v>39</v>
      </c>
      <c r="H377">
        <v>2.5</v>
      </c>
      <c r="I377">
        <v>5.9</v>
      </c>
      <c r="J377">
        <v>2.97</v>
      </c>
      <c r="K377">
        <v>5.5</v>
      </c>
      <c r="L377">
        <v>1.22</v>
      </c>
      <c r="M377">
        <v>0.05</v>
      </c>
      <c r="O377">
        <f>IFERROR(AVERAGEIF(H377:N377,"&gt;0"),0)</f>
        <v>3.0233333333333334</v>
      </c>
      <c r="R377">
        <f t="shared" si="15"/>
        <v>5.8500000000000005</v>
      </c>
      <c r="S377">
        <f t="shared" si="16"/>
        <v>1.9349503858875414</v>
      </c>
      <c r="T377">
        <f t="shared" si="17"/>
        <v>3.0233333333333334</v>
      </c>
    </row>
    <row r="378" spans="1:20">
      <c r="A378">
        <v>357</v>
      </c>
      <c r="B378" t="s">
        <v>414</v>
      </c>
      <c r="C378" t="s">
        <v>18</v>
      </c>
      <c r="D378">
        <v>3000</v>
      </c>
      <c r="E378" t="s">
        <v>84</v>
      </c>
      <c r="F378">
        <v>4.1500000000000004</v>
      </c>
      <c r="G378" t="s">
        <v>85</v>
      </c>
      <c r="I378">
        <v>2</v>
      </c>
      <c r="J378">
        <v>4.83</v>
      </c>
      <c r="K378">
        <v>2.5</v>
      </c>
      <c r="L378">
        <v>4.04</v>
      </c>
      <c r="M378">
        <v>5.32</v>
      </c>
      <c r="N378">
        <v>3.1480000000000001</v>
      </c>
      <c r="O378">
        <f>IFERROR(AVERAGEIF(H378:N378,"&gt;0"),0)</f>
        <v>3.6396666666666668</v>
      </c>
      <c r="R378">
        <f t="shared" si="15"/>
        <v>3.3200000000000003</v>
      </c>
      <c r="S378">
        <f t="shared" si="16"/>
        <v>0.91217144427145347</v>
      </c>
      <c r="T378">
        <f t="shared" si="17"/>
        <v>3.6396666666666668</v>
      </c>
    </row>
    <row r="379" spans="1:20">
      <c r="A379">
        <v>358</v>
      </c>
      <c r="B379" t="s">
        <v>415</v>
      </c>
      <c r="C379" t="s">
        <v>18</v>
      </c>
      <c r="D379">
        <v>3000</v>
      </c>
      <c r="E379" t="s">
        <v>76</v>
      </c>
      <c r="F379">
        <v>2.95</v>
      </c>
      <c r="G379" t="s">
        <v>141</v>
      </c>
      <c r="J379">
        <v>4.96</v>
      </c>
      <c r="L379">
        <v>6.28</v>
      </c>
      <c r="M379">
        <v>0.01</v>
      </c>
      <c r="N379">
        <v>1.8480000000000001</v>
      </c>
      <c r="O379">
        <f>IFERROR(AVERAGEIF(H379:N379,"&gt;0"),0)</f>
        <v>3.2745000000000002</v>
      </c>
      <c r="R379">
        <f t="shared" si="15"/>
        <v>6.2700000000000005</v>
      </c>
      <c r="S379">
        <f t="shared" si="16"/>
        <v>1.9147961520842878</v>
      </c>
      <c r="T379">
        <f t="shared" si="17"/>
        <v>3.2745000000000002</v>
      </c>
    </row>
    <row r="380" spans="1:20">
      <c r="A380">
        <v>359</v>
      </c>
      <c r="B380" t="s">
        <v>416</v>
      </c>
      <c r="C380" t="s">
        <v>14</v>
      </c>
      <c r="D380">
        <v>3000</v>
      </c>
      <c r="E380" t="s">
        <v>65</v>
      </c>
      <c r="F380">
        <v>1.7</v>
      </c>
      <c r="G380" t="s">
        <v>69</v>
      </c>
      <c r="H380">
        <v>4</v>
      </c>
      <c r="I380">
        <v>5</v>
      </c>
      <c r="J380">
        <v>5.7</v>
      </c>
      <c r="K380">
        <v>4.5</v>
      </c>
      <c r="L380">
        <v>3.81</v>
      </c>
      <c r="M380">
        <v>6.73</v>
      </c>
      <c r="N380">
        <v>3.0790000000000002</v>
      </c>
      <c r="O380">
        <f>IFERROR(AVERAGEIF(H380:N380,"&gt;0"),0)</f>
        <v>4.6884285714285712</v>
      </c>
      <c r="R380">
        <f t="shared" si="15"/>
        <v>3.6510000000000002</v>
      </c>
      <c r="S380">
        <f t="shared" si="16"/>
        <v>0.77872573813949242</v>
      </c>
      <c r="T380">
        <f t="shared" si="17"/>
        <v>4.6884285714285712</v>
      </c>
    </row>
    <row r="381" spans="1:20">
      <c r="A381">
        <v>360</v>
      </c>
      <c r="B381" t="s">
        <v>417</v>
      </c>
      <c r="C381" t="s">
        <v>18</v>
      </c>
      <c r="D381">
        <v>3000</v>
      </c>
      <c r="E381" t="s">
        <v>65</v>
      </c>
      <c r="F381">
        <v>1.0329999999999999</v>
      </c>
      <c r="G381" t="s">
        <v>69</v>
      </c>
      <c r="I381">
        <v>1.9</v>
      </c>
      <c r="K381">
        <v>2.5</v>
      </c>
      <c r="M381">
        <v>2.34</v>
      </c>
      <c r="N381">
        <v>3.7793999999999999</v>
      </c>
      <c r="O381">
        <f>IFERROR(AVERAGEIF(H381:N381,"&gt;0"),0)</f>
        <v>2.6298500000000002</v>
      </c>
      <c r="R381">
        <f t="shared" si="15"/>
        <v>1.8794</v>
      </c>
      <c r="S381">
        <f t="shared" si="16"/>
        <v>0.71464151947829713</v>
      </c>
      <c r="T381">
        <f t="shared" si="17"/>
        <v>2.6298500000000002</v>
      </c>
    </row>
    <row r="382" spans="1:20">
      <c r="A382">
        <v>361</v>
      </c>
      <c r="B382" t="s">
        <v>418</v>
      </c>
      <c r="C382" t="s">
        <v>14</v>
      </c>
      <c r="D382">
        <v>3000</v>
      </c>
      <c r="E382" t="s">
        <v>36</v>
      </c>
      <c r="F382">
        <v>19.3</v>
      </c>
      <c r="G382" t="s">
        <v>37</v>
      </c>
      <c r="H382">
        <v>5</v>
      </c>
      <c r="I382">
        <v>7.8</v>
      </c>
      <c r="J382">
        <v>8.8699999999999992</v>
      </c>
      <c r="K382">
        <v>6.9</v>
      </c>
      <c r="L382">
        <v>3.52</v>
      </c>
      <c r="M382">
        <v>0.26</v>
      </c>
      <c r="N382">
        <v>4.3639999999999999</v>
      </c>
      <c r="O382">
        <f>IFERROR(AVERAGEIF(H382:N382,"&gt;0"),0)</f>
        <v>5.2448571428571427</v>
      </c>
      <c r="R382">
        <f t="shared" si="15"/>
        <v>8.61</v>
      </c>
      <c r="S382">
        <f t="shared" si="16"/>
        <v>1.6416081058996568</v>
      </c>
      <c r="T382">
        <f t="shared" si="17"/>
        <v>5.2448571428571427</v>
      </c>
    </row>
    <row r="383" spans="1:20">
      <c r="A383">
        <v>362</v>
      </c>
      <c r="B383" t="s">
        <v>419</v>
      </c>
      <c r="C383" t="s">
        <v>14</v>
      </c>
      <c r="D383">
        <v>3000</v>
      </c>
      <c r="E383" t="s">
        <v>30</v>
      </c>
      <c r="F383">
        <v>4.1500000000000004</v>
      </c>
      <c r="G383" t="s">
        <v>39</v>
      </c>
      <c r="L383">
        <v>1.21</v>
      </c>
      <c r="M383">
        <v>6.31</v>
      </c>
      <c r="O383">
        <f>IFERROR(AVERAGEIF(H383:N383,"&gt;0"),0)</f>
        <v>3.76</v>
      </c>
      <c r="R383">
        <f t="shared" si="15"/>
        <v>5.0999999999999996</v>
      </c>
      <c r="S383">
        <f t="shared" si="16"/>
        <v>1.3563829787234043</v>
      </c>
      <c r="T383">
        <f t="shared" si="17"/>
        <v>3.76</v>
      </c>
    </row>
    <row r="384" spans="1:20">
      <c r="A384">
        <v>363</v>
      </c>
      <c r="B384" t="s">
        <v>420</v>
      </c>
      <c r="C384" t="s">
        <v>14</v>
      </c>
      <c r="D384">
        <v>3000</v>
      </c>
      <c r="E384" t="s">
        <v>44</v>
      </c>
      <c r="F384">
        <v>0</v>
      </c>
      <c r="G384" t="s">
        <v>45</v>
      </c>
      <c r="O384">
        <f>IFERROR(AVERAGEIF(H384:N384,"&gt;0"),0)</f>
        <v>0</v>
      </c>
      <c r="R384">
        <f t="shared" si="15"/>
        <v>0</v>
      </c>
      <c r="S384">
        <f t="shared" si="16"/>
        <v>0</v>
      </c>
      <c r="T384">
        <f t="shared" si="17"/>
        <v>0</v>
      </c>
    </row>
    <row r="385" spans="1:20">
      <c r="A385">
        <v>365</v>
      </c>
      <c r="B385" t="s">
        <v>422</v>
      </c>
      <c r="C385" t="s">
        <v>217</v>
      </c>
      <c r="D385">
        <v>2900</v>
      </c>
      <c r="E385" t="s">
        <v>84</v>
      </c>
      <c r="F385">
        <v>7.25</v>
      </c>
      <c r="G385" t="s">
        <v>95</v>
      </c>
      <c r="O385">
        <f>IFERROR(AVERAGEIF(H385:N385,"&gt;0"),0)</f>
        <v>0</v>
      </c>
      <c r="R385">
        <f t="shared" si="15"/>
        <v>0</v>
      </c>
      <c r="S385">
        <f t="shared" si="16"/>
        <v>0</v>
      </c>
      <c r="T385">
        <f t="shared" si="17"/>
        <v>0</v>
      </c>
    </row>
    <row r="386" spans="1:20">
      <c r="A386">
        <v>366</v>
      </c>
      <c r="B386" t="s">
        <v>423</v>
      </c>
      <c r="C386" t="s">
        <v>217</v>
      </c>
      <c r="D386">
        <v>2900</v>
      </c>
      <c r="E386" t="s">
        <v>30</v>
      </c>
      <c r="F386">
        <v>8.75</v>
      </c>
      <c r="G386" t="s">
        <v>39</v>
      </c>
      <c r="O386">
        <f>IFERROR(AVERAGEIF(H386:N386,"&gt;0"),0)</f>
        <v>0</v>
      </c>
      <c r="R386">
        <f t="shared" si="15"/>
        <v>0</v>
      </c>
      <c r="S386">
        <f t="shared" si="16"/>
        <v>0</v>
      </c>
      <c r="T386">
        <f t="shared" si="17"/>
        <v>0</v>
      </c>
    </row>
    <row r="387" spans="1:20">
      <c r="A387">
        <v>367</v>
      </c>
      <c r="B387" t="s">
        <v>424</v>
      </c>
      <c r="C387" t="s">
        <v>217</v>
      </c>
      <c r="D387">
        <v>2900</v>
      </c>
      <c r="E387" t="s">
        <v>15</v>
      </c>
      <c r="F387">
        <v>7.4</v>
      </c>
      <c r="G387" t="s">
        <v>16</v>
      </c>
      <c r="O387">
        <f>IFERROR(AVERAGEIF(H387:N387,"&gt;0"),0)</f>
        <v>0</v>
      </c>
      <c r="R387">
        <f t="shared" ref="R387:R450" si="18">MAX(H387:N387)-MIN(H387:N387)</f>
        <v>0</v>
      </c>
      <c r="S387">
        <f t="shared" ref="S387:S450" si="19">IFERROR(R387/O387,0)</f>
        <v>0</v>
      </c>
      <c r="T387">
        <f t="shared" ref="T387:T450" si="20">ABS(O387-P387)</f>
        <v>0</v>
      </c>
    </row>
    <row r="388" spans="1:20">
      <c r="A388">
        <v>368</v>
      </c>
      <c r="B388" t="s">
        <v>425</v>
      </c>
      <c r="C388" t="s">
        <v>217</v>
      </c>
      <c r="D388">
        <v>2900</v>
      </c>
      <c r="E388" t="s">
        <v>15</v>
      </c>
      <c r="F388">
        <v>9.1999999999999993</v>
      </c>
      <c r="G388" t="s">
        <v>82</v>
      </c>
      <c r="O388">
        <f>IFERROR(AVERAGEIF(H388:N388,"&gt;0"),0)</f>
        <v>0</v>
      </c>
      <c r="R388">
        <f t="shared" si="18"/>
        <v>0</v>
      </c>
      <c r="S388">
        <f t="shared" si="19"/>
        <v>0</v>
      </c>
      <c r="T388">
        <f t="shared" si="20"/>
        <v>0</v>
      </c>
    </row>
    <row r="389" spans="1:20">
      <c r="A389">
        <v>369</v>
      </c>
      <c r="B389" t="s">
        <v>426</v>
      </c>
      <c r="C389" t="s">
        <v>42</v>
      </c>
      <c r="D389">
        <v>2900</v>
      </c>
      <c r="E389" t="s">
        <v>24</v>
      </c>
      <c r="F389">
        <v>4.5999999999999996</v>
      </c>
      <c r="G389" t="s">
        <v>47</v>
      </c>
      <c r="H389">
        <v>14</v>
      </c>
      <c r="I389">
        <v>5.2</v>
      </c>
      <c r="J389">
        <v>7.17</v>
      </c>
      <c r="K389">
        <v>4.5999999999999996</v>
      </c>
      <c r="L389">
        <v>6.81</v>
      </c>
      <c r="M389">
        <v>6.48</v>
      </c>
      <c r="N389">
        <v>5.8940000000000001</v>
      </c>
      <c r="O389">
        <f>IFERROR(AVERAGEIF(H389:N389,"&gt;0"),0)</f>
        <v>7.1648571428571435</v>
      </c>
      <c r="R389">
        <f t="shared" si="18"/>
        <v>9.4</v>
      </c>
      <c r="S389">
        <f t="shared" si="19"/>
        <v>1.3119591657694301</v>
      </c>
      <c r="T389">
        <f t="shared" si="20"/>
        <v>7.1648571428571435</v>
      </c>
    </row>
    <row r="390" spans="1:20">
      <c r="A390">
        <v>371</v>
      </c>
      <c r="B390" t="s">
        <v>428</v>
      </c>
      <c r="C390" t="s">
        <v>217</v>
      </c>
      <c r="D390">
        <v>2800</v>
      </c>
      <c r="E390" t="s">
        <v>30</v>
      </c>
      <c r="F390">
        <v>5</v>
      </c>
      <c r="G390" t="s">
        <v>31</v>
      </c>
      <c r="O390">
        <f>IFERROR(AVERAGEIF(H390:N390,"&gt;0"),0)</f>
        <v>0</v>
      </c>
      <c r="R390">
        <f t="shared" si="18"/>
        <v>0</v>
      </c>
      <c r="S390">
        <f t="shared" si="19"/>
        <v>0</v>
      </c>
      <c r="T390">
        <f t="shared" si="20"/>
        <v>0</v>
      </c>
    </row>
    <row r="391" spans="1:20">
      <c r="A391">
        <v>372</v>
      </c>
      <c r="B391" t="s">
        <v>429</v>
      </c>
      <c r="C391" t="s">
        <v>217</v>
      </c>
      <c r="D391">
        <v>2800</v>
      </c>
      <c r="E391" t="s">
        <v>84</v>
      </c>
      <c r="F391">
        <v>3.25</v>
      </c>
      <c r="G391" t="s">
        <v>85</v>
      </c>
      <c r="O391">
        <f>IFERROR(AVERAGEIF(H391:N391,"&gt;0"),0)</f>
        <v>0</v>
      </c>
      <c r="R391">
        <f t="shared" si="18"/>
        <v>0</v>
      </c>
      <c r="S391">
        <f t="shared" si="19"/>
        <v>0</v>
      </c>
      <c r="T391">
        <f t="shared" si="20"/>
        <v>0</v>
      </c>
    </row>
    <row r="392" spans="1:20">
      <c r="A392">
        <v>375</v>
      </c>
      <c r="B392" t="s">
        <v>432</v>
      </c>
      <c r="C392" t="s">
        <v>217</v>
      </c>
      <c r="D392">
        <v>2700</v>
      </c>
      <c r="E392" t="s">
        <v>19</v>
      </c>
      <c r="F392">
        <v>8.4</v>
      </c>
      <c r="G392" t="s">
        <v>20</v>
      </c>
      <c r="O392">
        <f>IFERROR(AVERAGEIF(H392:N392,"&gt;0"),0)</f>
        <v>0</v>
      </c>
      <c r="R392">
        <f t="shared" si="18"/>
        <v>0</v>
      </c>
      <c r="S392">
        <f t="shared" si="19"/>
        <v>0</v>
      </c>
      <c r="T392">
        <f t="shared" si="20"/>
        <v>0</v>
      </c>
    </row>
    <row r="393" spans="1:20">
      <c r="A393">
        <v>376</v>
      </c>
      <c r="B393" t="s">
        <v>433</v>
      </c>
      <c r="C393" t="s">
        <v>217</v>
      </c>
      <c r="D393">
        <v>2700</v>
      </c>
      <c r="E393" t="s">
        <v>36</v>
      </c>
      <c r="F393">
        <v>3.4</v>
      </c>
      <c r="G393" t="s">
        <v>91</v>
      </c>
      <c r="O393">
        <f>IFERROR(AVERAGEIF(H393:N393,"&gt;0"),0)</f>
        <v>0</v>
      </c>
      <c r="R393">
        <f t="shared" si="18"/>
        <v>0</v>
      </c>
      <c r="S393">
        <f t="shared" si="19"/>
        <v>0</v>
      </c>
      <c r="T393">
        <f t="shared" si="20"/>
        <v>0</v>
      </c>
    </row>
    <row r="394" spans="1:20">
      <c r="A394">
        <v>380</v>
      </c>
      <c r="B394" t="s">
        <v>437</v>
      </c>
      <c r="C394" t="s">
        <v>217</v>
      </c>
      <c r="D394">
        <v>2600</v>
      </c>
      <c r="E394" t="s">
        <v>33</v>
      </c>
      <c r="F394">
        <v>4.5999999999999996</v>
      </c>
      <c r="G394" t="s">
        <v>49</v>
      </c>
      <c r="O394">
        <f>IFERROR(AVERAGEIF(H394:N394,"&gt;0"),0)</f>
        <v>0</v>
      </c>
      <c r="R394">
        <f t="shared" si="18"/>
        <v>0</v>
      </c>
      <c r="S394">
        <f t="shared" si="19"/>
        <v>0</v>
      </c>
      <c r="T394">
        <f t="shared" si="20"/>
        <v>0</v>
      </c>
    </row>
    <row r="395" spans="1:20">
      <c r="A395">
        <v>381</v>
      </c>
      <c r="B395" t="s">
        <v>438</v>
      </c>
      <c r="C395" t="s">
        <v>217</v>
      </c>
      <c r="D395">
        <v>2500</v>
      </c>
      <c r="E395" t="s">
        <v>52</v>
      </c>
      <c r="F395">
        <v>8.1999999999999993</v>
      </c>
      <c r="G395" t="s">
        <v>53</v>
      </c>
      <c r="O395">
        <f>IFERROR(AVERAGEIF(H395:N395,"&gt;0"),0)</f>
        <v>0</v>
      </c>
      <c r="R395">
        <f t="shared" si="18"/>
        <v>0</v>
      </c>
      <c r="S395">
        <f t="shared" si="19"/>
        <v>0</v>
      </c>
      <c r="T395">
        <f t="shared" si="20"/>
        <v>0</v>
      </c>
    </row>
    <row r="396" spans="1:20">
      <c r="A396">
        <v>382</v>
      </c>
      <c r="B396" t="s">
        <v>439</v>
      </c>
      <c r="C396" t="s">
        <v>217</v>
      </c>
      <c r="D396">
        <v>2500</v>
      </c>
      <c r="E396" t="s">
        <v>24</v>
      </c>
      <c r="F396">
        <v>5.4</v>
      </c>
      <c r="G396" t="s">
        <v>47</v>
      </c>
      <c r="O396">
        <f>IFERROR(AVERAGEIF(H396:N396,"&gt;0"),0)</f>
        <v>0</v>
      </c>
      <c r="R396">
        <f t="shared" si="18"/>
        <v>0</v>
      </c>
      <c r="S396">
        <f t="shared" si="19"/>
        <v>0</v>
      </c>
      <c r="T396">
        <f t="shared" si="20"/>
        <v>0</v>
      </c>
    </row>
    <row r="397" spans="1:20">
      <c r="A397">
        <v>383</v>
      </c>
      <c r="B397" t="s">
        <v>440</v>
      </c>
      <c r="C397" t="s">
        <v>217</v>
      </c>
      <c r="D397">
        <v>2500</v>
      </c>
      <c r="E397" t="s">
        <v>56</v>
      </c>
      <c r="F397">
        <v>7.2</v>
      </c>
      <c r="G397" t="s">
        <v>97</v>
      </c>
      <c r="O397">
        <f>IFERROR(AVERAGEIF(H397:N397,"&gt;0"),0)</f>
        <v>0</v>
      </c>
      <c r="R397">
        <f t="shared" si="18"/>
        <v>0</v>
      </c>
      <c r="S397">
        <f t="shared" si="19"/>
        <v>0</v>
      </c>
      <c r="T397">
        <f t="shared" si="20"/>
        <v>0</v>
      </c>
    </row>
    <row r="398" spans="1:20">
      <c r="A398">
        <v>384</v>
      </c>
      <c r="B398" t="s">
        <v>441</v>
      </c>
      <c r="C398" t="s">
        <v>42</v>
      </c>
      <c r="D398">
        <v>2500</v>
      </c>
      <c r="E398" t="s">
        <v>19</v>
      </c>
      <c r="F398">
        <v>0</v>
      </c>
      <c r="G398" t="s">
        <v>61</v>
      </c>
      <c r="O398">
        <f>IFERROR(AVERAGEIF(H398:N398,"&gt;0"),0)</f>
        <v>0</v>
      </c>
      <c r="R398">
        <f t="shared" si="18"/>
        <v>0</v>
      </c>
      <c r="S398">
        <f t="shared" si="19"/>
        <v>0</v>
      </c>
      <c r="T398">
        <f t="shared" si="20"/>
        <v>0</v>
      </c>
    </row>
    <row r="399" spans="1:20">
      <c r="A399">
        <v>385</v>
      </c>
      <c r="B399" t="s">
        <v>442</v>
      </c>
      <c r="C399" t="s">
        <v>42</v>
      </c>
      <c r="D399">
        <v>2500</v>
      </c>
      <c r="E399" t="s">
        <v>84</v>
      </c>
      <c r="F399">
        <v>2.0750000000000002</v>
      </c>
      <c r="G399" t="s">
        <v>95</v>
      </c>
      <c r="L399">
        <v>1.66</v>
      </c>
      <c r="M399">
        <v>0.14000000000000001</v>
      </c>
      <c r="N399">
        <v>2.5510000000000002</v>
      </c>
      <c r="O399">
        <f>IFERROR(AVERAGEIF(H399:N399,"&gt;0"),0)</f>
        <v>1.4503333333333333</v>
      </c>
      <c r="R399">
        <f t="shared" si="18"/>
        <v>2.411</v>
      </c>
      <c r="S399">
        <f t="shared" si="19"/>
        <v>1.6623764651804185</v>
      </c>
      <c r="T399">
        <f t="shared" si="20"/>
        <v>1.4503333333333333</v>
      </c>
    </row>
    <row r="400" spans="1:20">
      <c r="A400">
        <v>387</v>
      </c>
      <c r="B400" t="s">
        <v>444</v>
      </c>
      <c r="C400" t="s">
        <v>42</v>
      </c>
      <c r="D400">
        <v>2500</v>
      </c>
      <c r="E400" t="s">
        <v>19</v>
      </c>
      <c r="F400">
        <v>0</v>
      </c>
      <c r="G400" t="s">
        <v>20</v>
      </c>
      <c r="N400">
        <v>1.764</v>
      </c>
      <c r="O400">
        <f>IFERROR(AVERAGEIF(H400:N400,"&gt;0"),0)</f>
        <v>1.764</v>
      </c>
      <c r="R400">
        <f t="shared" si="18"/>
        <v>0</v>
      </c>
      <c r="S400">
        <f t="shared" si="19"/>
        <v>0</v>
      </c>
      <c r="T400">
        <f t="shared" si="20"/>
        <v>1.764</v>
      </c>
    </row>
    <row r="401" spans="1:20">
      <c r="A401">
        <v>388</v>
      </c>
      <c r="B401" t="s">
        <v>445</v>
      </c>
      <c r="C401" t="s">
        <v>42</v>
      </c>
      <c r="D401">
        <v>2500</v>
      </c>
      <c r="E401" t="s">
        <v>44</v>
      </c>
      <c r="F401">
        <v>0</v>
      </c>
      <c r="G401" t="s">
        <v>45</v>
      </c>
      <c r="O401">
        <f>IFERROR(AVERAGEIF(H401:N401,"&gt;0"),0)</f>
        <v>0</v>
      </c>
      <c r="R401">
        <f t="shared" si="18"/>
        <v>0</v>
      </c>
      <c r="S401">
        <f t="shared" si="19"/>
        <v>0</v>
      </c>
      <c r="T401">
        <f t="shared" si="20"/>
        <v>0</v>
      </c>
    </row>
    <row r="402" spans="1:20">
      <c r="A402">
        <v>390</v>
      </c>
      <c r="B402" t="s">
        <v>447</v>
      </c>
      <c r="C402" t="s">
        <v>42</v>
      </c>
      <c r="D402">
        <v>2500</v>
      </c>
      <c r="E402" t="s">
        <v>15</v>
      </c>
      <c r="F402">
        <v>4.5999999999999996</v>
      </c>
      <c r="G402" t="s">
        <v>82</v>
      </c>
      <c r="H402">
        <v>4</v>
      </c>
      <c r="I402">
        <v>5.2</v>
      </c>
      <c r="J402">
        <v>6.01</v>
      </c>
      <c r="K402">
        <v>5.6</v>
      </c>
      <c r="L402">
        <v>2.7</v>
      </c>
      <c r="M402">
        <v>5.58</v>
      </c>
      <c r="N402">
        <v>3.8359999999999999</v>
      </c>
      <c r="O402">
        <f>IFERROR(AVERAGEIF(H402:N402,"&gt;0"),0)</f>
        <v>4.7037142857142848</v>
      </c>
      <c r="R402">
        <f t="shared" si="18"/>
        <v>3.3099999999999996</v>
      </c>
      <c r="S402">
        <f t="shared" si="19"/>
        <v>0.70369920427625587</v>
      </c>
      <c r="T402">
        <f t="shared" si="20"/>
        <v>4.7037142857142848</v>
      </c>
    </row>
    <row r="403" spans="1:20">
      <c r="A403">
        <v>391</v>
      </c>
      <c r="B403" t="s">
        <v>448</v>
      </c>
      <c r="C403" t="s">
        <v>42</v>
      </c>
      <c r="D403">
        <v>2500</v>
      </c>
      <c r="E403" t="s">
        <v>52</v>
      </c>
      <c r="F403">
        <v>1.3</v>
      </c>
      <c r="G403" t="s">
        <v>59</v>
      </c>
      <c r="K403">
        <v>1.8</v>
      </c>
      <c r="L403">
        <v>1.94</v>
      </c>
      <c r="M403">
        <v>0.03</v>
      </c>
      <c r="O403">
        <f>IFERROR(AVERAGEIF(H403:N403,"&gt;0"),0)</f>
        <v>1.2566666666666666</v>
      </c>
      <c r="R403">
        <f t="shared" si="18"/>
        <v>1.91</v>
      </c>
      <c r="S403">
        <f t="shared" si="19"/>
        <v>1.5198938992042441</v>
      </c>
      <c r="T403">
        <f t="shared" si="20"/>
        <v>1.2566666666666666</v>
      </c>
    </row>
    <row r="404" spans="1:20">
      <c r="A404">
        <v>392</v>
      </c>
      <c r="B404" t="s">
        <v>449</v>
      </c>
      <c r="C404" t="s">
        <v>42</v>
      </c>
      <c r="D404">
        <v>2500</v>
      </c>
      <c r="E404" t="s">
        <v>52</v>
      </c>
      <c r="F404">
        <v>2.95</v>
      </c>
      <c r="G404" t="s">
        <v>53</v>
      </c>
      <c r="H404">
        <v>4</v>
      </c>
      <c r="J404">
        <v>4</v>
      </c>
      <c r="L404">
        <v>3.59</v>
      </c>
      <c r="M404">
        <v>0.88</v>
      </c>
      <c r="N404">
        <v>4.9779999999999998</v>
      </c>
      <c r="O404">
        <f>IFERROR(AVERAGEIF(H404:N404,"&gt;0"),0)</f>
        <v>3.4896000000000003</v>
      </c>
      <c r="R404">
        <f t="shared" si="18"/>
        <v>4.0979999999999999</v>
      </c>
      <c r="S404">
        <f t="shared" si="19"/>
        <v>1.1743466299862446</v>
      </c>
      <c r="T404">
        <f t="shared" si="20"/>
        <v>3.4896000000000003</v>
      </c>
    </row>
    <row r="405" spans="1:20">
      <c r="A405">
        <v>393</v>
      </c>
      <c r="B405" t="s">
        <v>450</v>
      </c>
      <c r="C405" t="s">
        <v>42</v>
      </c>
      <c r="D405">
        <v>2500</v>
      </c>
      <c r="E405" t="s">
        <v>56</v>
      </c>
      <c r="F405">
        <v>0</v>
      </c>
      <c r="G405" t="s">
        <v>57</v>
      </c>
      <c r="J405">
        <v>5.45</v>
      </c>
      <c r="M405">
        <v>0.01</v>
      </c>
      <c r="O405">
        <f>IFERROR(AVERAGEIF(H405:N405,"&gt;0"),0)</f>
        <v>2.73</v>
      </c>
      <c r="R405">
        <f t="shared" si="18"/>
        <v>5.44</v>
      </c>
      <c r="S405">
        <f t="shared" si="19"/>
        <v>1.9926739926739929</v>
      </c>
      <c r="T405">
        <f t="shared" si="20"/>
        <v>2.73</v>
      </c>
    </row>
    <row r="406" spans="1:20">
      <c r="A406">
        <v>396</v>
      </c>
      <c r="B406" t="s">
        <v>452</v>
      </c>
      <c r="C406" t="s">
        <v>42</v>
      </c>
      <c r="D406">
        <v>2500</v>
      </c>
      <c r="E406" t="s">
        <v>36</v>
      </c>
      <c r="F406">
        <v>4.08</v>
      </c>
      <c r="G406" t="s">
        <v>91</v>
      </c>
      <c r="I406">
        <v>4</v>
      </c>
      <c r="K406">
        <v>4</v>
      </c>
      <c r="M406">
        <v>0.57999999999999996</v>
      </c>
      <c r="O406">
        <f>IFERROR(AVERAGEIF(H406:N406,"&gt;0"),0)</f>
        <v>2.86</v>
      </c>
      <c r="R406">
        <f t="shared" si="18"/>
        <v>3.42</v>
      </c>
      <c r="S406">
        <f t="shared" si="19"/>
        <v>1.1958041958041958</v>
      </c>
      <c r="T406">
        <f t="shared" si="20"/>
        <v>2.86</v>
      </c>
    </row>
    <row r="407" spans="1:20">
      <c r="A407">
        <v>397</v>
      </c>
      <c r="B407" t="s">
        <v>453</v>
      </c>
      <c r="C407" t="s">
        <v>42</v>
      </c>
      <c r="D407">
        <v>2500</v>
      </c>
      <c r="E407" t="s">
        <v>65</v>
      </c>
      <c r="F407">
        <v>3.4750000000000001</v>
      </c>
      <c r="G407" t="s">
        <v>69</v>
      </c>
      <c r="H407">
        <v>4</v>
      </c>
      <c r="I407">
        <v>3.6</v>
      </c>
      <c r="J407">
        <v>3.92</v>
      </c>
      <c r="K407">
        <v>3.8</v>
      </c>
      <c r="L407">
        <v>3.04</v>
      </c>
      <c r="M407">
        <v>3.59</v>
      </c>
      <c r="N407">
        <v>2.8879999999999999</v>
      </c>
      <c r="O407">
        <f>IFERROR(AVERAGEIF(H407:N407,"&gt;0"),0)</f>
        <v>3.5482857142857145</v>
      </c>
      <c r="R407">
        <f t="shared" si="18"/>
        <v>1.1120000000000001</v>
      </c>
      <c r="S407">
        <f t="shared" si="19"/>
        <v>0.31339077220388117</v>
      </c>
      <c r="T407">
        <f t="shared" si="20"/>
        <v>3.5482857142857145</v>
      </c>
    </row>
    <row r="408" spans="1:20">
      <c r="A408">
        <v>398</v>
      </c>
      <c r="B408" t="s">
        <v>454</v>
      </c>
      <c r="C408" t="s">
        <v>42</v>
      </c>
      <c r="D408">
        <v>2500</v>
      </c>
      <c r="E408" t="s">
        <v>84</v>
      </c>
      <c r="F408">
        <v>8.1999999999999993</v>
      </c>
      <c r="G408" t="s">
        <v>95</v>
      </c>
      <c r="O408">
        <f>IFERROR(AVERAGEIF(H408:N408,"&gt;0"),0)</f>
        <v>0</v>
      </c>
      <c r="R408">
        <f t="shared" si="18"/>
        <v>0</v>
      </c>
      <c r="S408">
        <f t="shared" si="19"/>
        <v>0</v>
      </c>
      <c r="T408">
        <f t="shared" si="20"/>
        <v>0</v>
      </c>
    </row>
    <row r="409" spans="1:20">
      <c r="A409">
        <v>399</v>
      </c>
      <c r="B409" t="s">
        <v>455</v>
      </c>
      <c r="C409" t="s">
        <v>42</v>
      </c>
      <c r="D409">
        <v>2500</v>
      </c>
      <c r="E409" t="s">
        <v>36</v>
      </c>
      <c r="F409">
        <v>2.6</v>
      </c>
      <c r="G409" t="s">
        <v>37</v>
      </c>
      <c r="H409">
        <v>4</v>
      </c>
      <c r="I409">
        <v>5.6</v>
      </c>
      <c r="J409">
        <v>4.74</v>
      </c>
      <c r="K409">
        <v>5.8</v>
      </c>
      <c r="L409">
        <v>3.92</v>
      </c>
      <c r="M409">
        <v>3.99</v>
      </c>
      <c r="N409">
        <v>5.8419999999999996</v>
      </c>
      <c r="O409">
        <f>IFERROR(AVERAGEIF(H409:N409,"&gt;0"),0)</f>
        <v>4.8417142857142865</v>
      </c>
      <c r="R409">
        <f t="shared" si="18"/>
        <v>1.9219999999999997</v>
      </c>
      <c r="S409">
        <f t="shared" si="19"/>
        <v>0.39696683583146453</v>
      </c>
      <c r="T409">
        <f t="shared" si="20"/>
        <v>4.8417142857142865</v>
      </c>
    </row>
    <row r="410" spans="1:20">
      <c r="A410">
        <v>400</v>
      </c>
      <c r="B410" t="s">
        <v>456</v>
      </c>
      <c r="C410" t="s">
        <v>42</v>
      </c>
      <c r="D410">
        <v>2500</v>
      </c>
      <c r="E410" t="s">
        <v>65</v>
      </c>
      <c r="F410">
        <v>0</v>
      </c>
      <c r="G410" t="s">
        <v>69</v>
      </c>
      <c r="O410">
        <f>IFERROR(AVERAGEIF(H410:N410,"&gt;0"),0)</f>
        <v>0</v>
      </c>
      <c r="R410">
        <f t="shared" si="18"/>
        <v>0</v>
      </c>
      <c r="S410">
        <f t="shared" si="19"/>
        <v>0</v>
      </c>
      <c r="T410">
        <f t="shared" si="20"/>
        <v>0</v>
      </c>
    </row>
    <row r="411" spans="1:20">
      <c r="A411">
        <v>401</v>
      </c>
      <c r="B411" t="s">
        <v>457</v>
      </c>
      <c r="C411" t="s">
        <v>42</v>
      </c>
      <c r="D411">
        <v>2500</v>
      </c>
      <c r="E411" t="s">
        <v>56</v>
      </c>
      <c r="F411">
        <v>0</v>
      </c>
      <c r="G411" t="s">
        <v>97</v>
      </c>
      <c r="L411">
        <v>1.93</v>
      </c>
      <c r="M411">
        <v>0.18</v>
      </c>
      <c r="O411">
        <f>IFERROR(AVERAGEIF(H411:N411,"&gt;0"),0)</f>
        <v>1.0549999999999999</v>
      </c>
      <c r="R411">
        <f t="shared" si="18"/>
        <v>1.75</v>
      </c>
      <c r="S411">
        <f t="shared" si="19"/>
        <v>1.6587677725118484</v>
      </c>
      <c r="T411">
        <f t="shared" si="20"/>
        <v>1.0549999999999999</v>
      </c>
    </row>
    <row r="412" spans="1:20">
      <c r="A412">
        <v>402</v>
      </c>
      <c r="B412" t="s">
        <v>458</v>
      </c>
      <c r="C412" t="s">
        <v>42</v>
      </c>
      <c r="D412">
        <v>2500</v>
      </c>
      <c r="E412" t="s">
        <v>27</v>
      </c>
      <c r="F412">
        <v>0.8</v>
      </c>
      <c r="G412" t="s">
        <v>105</v>
      </c>
      <c r="J412">
        <v>3.97</v>
      </c>
      <c r="M412">
        <v>0.65</v>
      </c>
      <c r="O412">
        <f>IFERROR(AVERAGEIF(H412:N412,"&gt;0"),0)</f>
        <v>2.31</v>
      </c>
      <c r="R412">
        <f t="shared" si="18"/>
        <v>3.3200000000000003</v>
      </c>
      <c r="S412">
        <f t="shared" si="19"/>
        <v>1.4372294372294374</v>
      </c>
      <c r="T412">
        <f t="shared" si="20"/>
        <v>2.31</v>
      </c>
    </row>
    <row r="413" spans="1:20">
      <c r="A413">
        <v>403</v>
      </c>
      <c r="B413" t="s">
        <v>459</v>
      </c>
      <c r="C413" t="s">
        <v>42</v>
      </c>
      <c r="D413">
        <v>2500</v>
      </c>
      <c r="E413" t="s">
        <v>27</v>
      </c>
      <c r="F413">
        <v>2.56</v>
      </c>
      <c r="G413" t="s">
        <v>28</v>
      </c>
      <c r="H413">
        <v>2</v>
      </c>
      <c r="I413">
        <v>4.2</v>
      </c>
      <c r="J413">
        <v>5.43</v>
      </c>
      <c r="K413">
        <v>4.0999999999999996</v>
      </c>
      <c r="L413">
        <v>1.63</v>
      </c>
      <c r="M413">
        <v>2.48</v>
      </c>
      <c r="N413">
        <v>3.133</v>
      </c>
      <c r="O413">
        <f>IFERROR(AVERAGEIF(H413:N413,"&gt;0"),0)</f>
        <v>3.2818571428571426</v>
      </c>
      <c r="R413">
        <f t="shared" si="18"/>
        <v>3.8</v>
      </c>
      <c r="S413">
        <f t="shared" si="19"/>
        <v>1.1578809907282464</v>
      </c>
      <c r="T413">
        <f t="shared" si="20"/>
        <v>3.2818571428571426</v>
      </c>
    </row>
    <row r="414" spans="1:20">
      <c r="A414">
        <v>404</v>
      </c>
      <c r="B414" t="s">
        <v>460</v>
      </c>
      <c r="C414" t="s">
        <v>42</v>
      </c>
      <c r="D414">
        <v>2500</v>
      </c>
      <c r="E414" t="s">
        <v>33</v>
      </c>
      <c r="F414">
        <v>2.92</v>
      </c>
      <c r="G414" t="s">
        <v>49</v>
      </c>
      <c r="M414">
        <v>0.01</v>
      </c>
      <c r="O414">
        <f>IFERROR(AVERAGEIF(H414:N414,"&gt;0"),0)</f>
        <v>0.01</v>
      </c>
      <c r="R414">
        <f t="shared" si="18"/>
        <v>0</v>
      </c>
      <c r="S414">
        <f t="shared" si="19"/>
        <v>0</v>
      </c>
      <c r="T414">
        <f t="shared" si="20"/>
        <v>0.01</v>
      </c>
    </row>
    <row r="415" spans="1:20">
      <c r="A415">
        <v>405</v>
      </c>
      <c r="B415" t="s">
        <v>461</v>
      </c>
      <c r="C415" t="s">
        <v>42</v>
      </c>
      <c r="D415">
        <v>2500</v>
      </c>
      <c r="E415" t="s">
        <v>27</v>
      </c>
      <c r="F415">
        <v>0.32</v>
      </c>
      <c r="G415" t="s">
        <v>105</v>
      </c>
      <c r="I415">
        <v>1.4</v>
      </c>
      <c r="J415">
        <v>3.97</v>
      </c>
      <c r="K415">
        <v>1.7</v>
      </c>
      <c r="M415">
        <v>0.18</v>
      </c>
      <c r="N415">
        <v>1.746</v>
      </c>
      <c r="O415">
        <f>IFERROR(AVERAGEIF(H415:N415,"&gt;0"),0)</f>
        <v>1.7992000000000001</v>
      </c>
      <c r="R415">
        <f t="shared" si="18"/>
        <v>3.79</v>
      </c>
      <c r="S415">
        <f t="shared" si="19"/>
        <v>2.1064917741218316</v>
      </c>
      <c r="T415">
        <f t="shared" si="20"/>
        <v>1.7992000000000001</v>
      </c>
    </row>
    <row r="416" spans="1:20">
      <c r="A416">
        <v>406</v>
      </c>
      <c r="B416" t="s">
        <v>462</v>
      </c>
      <c r="C416" t="s">
        <v>42</v>
      </c>
      <c r="D416">
        <v>2500</v>
      </c>
      <c r="E416" t="s">
        <v>76</v>
      </c>
      <c r="F416">
        <v>0</v>
      </c>
      <c r="G416" t="s">
        <v>141</v>
      </c>
      <c r="O416">
        <f>IFERROR(AVERAGEIF(H416:N416,"&gt;0"),0)</f>
        <v>0</v>
      </c>
      <c r="R416">
        <f t="shared" si="18"/>
        <v>0</v>
      </c>
      <c r="S416">
        <f t="shared" si="19"/>
        <v>0</v>
      </c>
      <c r="T416">
        <f t="shared" si="20"/>
        <v>0</v>
      </c>
    </row>
    <row r="417" spans="1:20">
      <c r="A417">
        <v>407</v>
      </c>
      <c r="B417" t="s">
        <v>463</v>
      </c>
      <c r="C417" t="s">
        <v>42</v>
      </c>
      <c r="D417">
        <v>2500</v>
      </c>
      <c r="E417" t="s">
        <v>44</v>
      </c>
      <c r="F417">
        <v>0.24</v>
      </c>
      <c r="G417" t="s">
        <v>102</v>
      </c>
      <c r="O417">
        <f>IFERROR(AVERAGEIF(H417:N417,"&gt;0"),0)</f>
        <v>0</v>
      </c>
      <c r="R417">
        <f t="shared" si="18"/>
        <v>0</v>
      </c>
      <c r="S417">
        <f t="shared" si="19"/>
        <v>0</v>
      </c>
      <c r="T417">
        <f t="shared" si="20"/>
        <v>0</v>
      </c>
    </row>
    <row r="418" spans="1:20">
      <c r="A418">
        <v>408</v>
      </c>
      <c r="B418" t="s">
        <v>464</v>
      </c>
      <c r="C418" t="s">
        <v>42</v>
      </c>
      <c r="D418">
        <v>2500</v>
      </c>
      <c r="E418" t="s">
        <v>19</v>
      </c>
      <c r="F418">
        <v>2.02</v>
      </c>
      <c r="G418" t="s">
        <v>61</v>
      </c>
      <c r="I418">
        <v>4</v>
      </c>
      <c r="J418">
        <v>3.97</v>
      </c>
      <c r="K418">
        <v>4</v>
      </c>
      <c r="L418">
        <v>4.05</v>
      </c>
      <c r="M418">
        <v>3.48</v>
      </c>
      <c r="N418">
        <v>2.9540000000000002</v>
      </c>
      <c r="O418">
        <f>IFERROR(AVERAGEIF(H418:N418,"&gt;0"),0)</f>
        <v>3.7423333333333333</v>
      </c>
      <c r="R418">
        <f t="shared" si="18"/>
        <v>1.0959999999999996</v>
      </c>
      <c r="S418">
        <f t="shared" si="19"/>
        <v>0.2928654137347465</v>
      </c>
      <c r="T418">
        <f t="shared" si="20"/>
        <v>3.7423333333333333</v>
      </c>
    </row>
    <row r="419" spans="1:20">
      <c r="A419">
        <v>409</v>
      </c>
      <c r="B419" t="s">
        <v>465</v>
      </c>
      <c r="C419" t="s">
        <v>42</v>
      </c>
      <c r="D419">
        <v>2500</v>
      </c>
      <c r="E419" t="s">
        <v>56</v>
      </c>
      <c r="F419">
        <v>1</v>
      </c>
      <c r="G419" t="s">
        <v>57</v>
      </c>
      <c r="H419">
        <v>1.5</v>
      </c>
      <c r="I419">
        <v>5.6</v>
      </c>
      <c r="K419">
        <v>5.8</v>
      </c>
      <c r="L419">
        <v>3.88</v>
      </c>
      <c r="M419">
        <v>5.4</v>
      </c>
      <c r="N419">
        <v>3.403</v>
      </c>
      <c r="O419">
        <f>IFERROR(AVERAGEIF(H419:N419,"&gt;0"),0)</f>
        <v>4.2638333333333334</v>
      </c>
      <c r="R419">
        <f t="shared" si="18"/>
        <v>4.3</v>
      </c>
      <c r="S419">
        <f t="shared" si="19"/>
        <v>1.0084821952077552</v>
      </c>
      <c r="T419">
        <f t="shared" si="20"/>
        <v>4.2638333333333334</v>
      </c>
    </row>
    <row r="420" spans="1:20">
      <c r="A420">
        <v>410</v>
      </c>
      <c r="B420" t="s">
        <v>466</v>
      </c>
      <c r="C420" t="s">
        <v>42</v>
      </c>
      <c r="D420">
        <v>2500</v>
      </c>
      <c r="E420" t="s">
        <v>30</v>
      </c>
      <c r="F420">
        <v>0.32500000000000001</v>
      </c>
      <c r="G420" t="s">
        <v>39</v>
      </c>
      <c r="J420">
        <v>3.49</v>
      </c>
      <c r="M420">
        <v>2.12</v>
      </c>
      <c r="N420">
        <v>2.4729999999999999</v>
      </c>
      <c r="O420">
        <f>IFERROR(AVERAGEIF(H420:N420,"&gt;0"),0)</f>
        <v>2.6943333333333332</v>
      </c>
      <c r="R420">
        <f t="shared" si="18"/>
        <v>1.37</v>
      </c>
      <c r="S420">
        <f t="shared" si="19"/>
        <v>0.50847457627118653</v>
      </c>
      <c r="T420">
        <f t="shared" si="20"/>
        <v>2.6943333333333332</v>
      </c>
    </row>
    <row r="421" spans="1:20">
      <c r="A421">
        <v>411</v>
      </c>
      <c r="B421" t="s">
        <v>467</v>
      </c>
      <c r="C421" t="s">
        <v>42</v>
      </c>
      <c r="D421">
        <v>2500</v>
      </c>
      <c r="E421" t="s">
        <v>76</v>
      </c>
      <c r="F421">
        <v>6.62</v>
      </c>
      <c r="G421" t="s">
        <v>141</v>
      </c>
      <c r="H421">
        <v>4</v>
      </c>
      <c r="I421">
        <v>2.6</v>
      </c>
      <c r="J421">
        <v>5.52</v>
      </c>
      <c r="K421">
        <v>3.3</v>
      </c>
      <c r="L421">
        <v>2.93</v>
      </c>
      <c r="M421">
        <v>3.43</v>
      </c>
      <c r="O421">
        <f>IFERROR(AVERAGEIF(H421:N421,"&gt;0"),0)</f>
        <v>3.6299999999999994</v>
      </c>
      <c r="R421">
        <f t="shared" si="18"/>
        <v>2.9199999999999995</v>
      </c>
      <c r="S421">
        <f t="shared" si="19"/>
        <v>0.80440771349862261</v>
      </c>
      <c r="T421">
        <f t="shared" si="20"/>
        <v>3.6299999999999994</v>
      </c>
    </row>
    <row r="422" spans="1:20">
      <c r="A422">
        <v>412</v>
      </c>
      <c r="B422" t="s">
        <v>468</v>
      </c>
      <c r="C422" t="s">
        <v>42</v>
      </c>
      <c r="D422">
        <v>2500</v>
      </c>
      <c r="E422" t="s">
        <v>84</v>
      </c>
      <c r="F422">
        <v>7.2329999999999997</v>
      </c>
      <c r="G422" t="s">
        <v>85</v>
      </c>
      <c r="I422">
        <v>1.2</v>
      </c>
      <c r="J422">
        <v>5.51</v>
      </c>
      <c r="K422">
        <v>1.6</v>
      </c>
      <c r="O422">
        <f>IFERROR(AVERAGEIF(H422:N422,"&gt;0"),0)</f>
        <v>2.77</v>
      </c>
      <c r="R422">
        <f t="shared" si="18"/>
        <v>4.3099999999999996</v>
      </c>
      <c r="S422">
        <f t="shared" si="19"/>
        <v>1.5559566787003609</v>
      </c>
      <c r="T422">
        <f t="shared" si="20"/>
        <v>2.77</v>
      </c>
    </row>
    <row r="423" spans="1:20">
      <c r="A423">
        <v>413</v>
      </c>
      <c r="B423" t="s">
        <v>469</v>
      </c>
      <c r="C423" t="s">
        <v>42</v>
      </c>
      <c r="D423">
        <v>2500</v>
      </c>
      <c r="E423" t="s">
        <v>84</v>
      </c>
      <c r="F423">
        <v>0</v>
      </c>
      <c r="G423" t="s">
        <v>95</v>
      </c>
      <c r="O423">
        <f>IFERROR(AVERAGEIF(H423:N423,"&gt;0"),0)</f>
        <v>0</v>
      </c>
      <c r="R423">
        <f t="shared" si="18"/>
        <v>0</v>
      </c>
      <c r="S423">
        <f t="shared" si="19"/>
        <v>0</v>
      </c>
      <c r="T423">
        <f t="shared" si="20"/>
        <v>0</v>
      </c>
    </row>
    <row r="424" spans="1:20">
      <c r="A424">
        <v>414</v>
      </c>
      <c r="B424" t="s">
        <v>470</v>
      </c>
      <c r="C424" t="s">
        <v>42</v>
      </c>
      <c r="D424">
        <v>2500</v>
      </c>
      <c r="E424" t="s">
        <v>30</v>
      </c>
      <c r="F424">
        <v>0</v>
      </c>
      <c r="G424" t="s">
        <v>39</v>
      </c>
      <c r="O424">
        <f>IFERROR(AVERAGEIF(H424:N424,"&gt;0"),0)</f>
        <v>0</v>
      </c>
      <c r="R424">
        <f t="shared" si="18"/>
        <v>0</v>
      </c>
      <c r="S424">
        <f t="shared" si="19"/>
        <v>0</v>
      </c>
      <c r="T424">
        <f t="shared" si="20"/>
        <v>0</v>
      </c>
    </row>
    <row r="425" spans="1:20">
      <c r="A425">
        <v>415</v>
      </c>
      <c r="B425" t="s">
        <v>471</v>
      </c>
      <c r="C425" t="s">
        <v>42</v>
      </c>
      <c r="D425">
        <v>2500</v>
      </c>
      <c r="E425" t="s">
        <v>52</v>
      </c>
      <c r="F425">
        <v>1.95</v>
      </c>
      <c r="G425" t="s">
        <v>53</v>
      </c>
      <c r="H425">
        <v>2</v>
      </c>
      <c r="M425">
        <v>1.68</v>
      </c>
      <c r="O425">
        <f>IFERROR(AVERAGEIF(H425:N425,"&gt;0"),0)</f>
        <v>1.8399999999999999</v>
      </c>
      <c r="R425">
        <f t="shared" si="18"/>
        <v>0.32000000000000006</v>
      </c>
      <c r="S425">
        <f t="shared" si="19"/>
        <v>0.17391304347826092</v>
      </c>
      <c r="T425">
        <f t="shared" si="20"/>
        <v>1.8399999999999999</v>
      </c>
    </row>
    <row r="426" spans="1:20">
      <c r="A426">
        <v>416</v>
      </c>
      <c r="B426" t="s">
        <v>472</v>
      </c>
      <c r="C426" t="s">
        <v>42</v>
      </c>
      <c r="D426">
        <v>2500</v>
      </c>
      <c r="E426" t="s">
        <v>24</v>
      </c>
      <c r="F426">
        <v>0.625</v>
      </c>
      <c r="G426" t="s">
        <v>25</v>
      </c>
      <c r="M426">
        <v>0.01</v>
      </c>
      <c r="O426">
        <f>IFERROR(AVERAGEIF(H426:N426,"&gt;0"),0)</f>
        <v>0.01</v>
      </c>
      <c r="R426">
        <f t="shared" si="18"/>
        <v>0</v>
      </c>
      <c r="S426">
        <f t="shared" si="19"/>
        <v>0</v>
      </c>
      <c r="T426">
        <f t="shared" si="20"/>
        <v>0.01</v>
      </c>
    </row>
    <row r="427" spans="1:20">
      <c r="A427">
        <v>419</v>
      </c>
      <c r="B427" t="s">
        <v>475</v>
      </c>
      <c r="C427" t="s">
        <v>42</v>
      </c>
      <c r="D427">
        <v>2500</v>
      </c>
      <c r="E427" t="s">
        <v>30</v>
      </c>
      <c r="F427">
        <v>0</v>
      </c>
      <c r="G427" t="s">
        <v>31</v>
      </c>
      <c r="O427">
        <f>IFERROR(AVERAGEIF(H427:N427,"&gt;0"),0)</f>
        <v>0</v>
      </c>
      <c r="R427">
        <f t="shared" si="18"/>
        <v>0</v>
      </c>
      <c r="S427">
        <f t="shared" si="19"/>
        <v>0</v>
      </c>
      <c r="T427">
        <f t="shared" si="20"/>
        <v>0</v>
      </c>
    </row>
    <row r="428" spans="1:20">
      <c r="A428">
        <v>420</v>
      </c>
      <c r="B428" t="s">
        <v>476</v>
      </c>
      <c r="C428" t="s">
        <v>42</v>
      </c>
      <c r="D428">
        <v>2500</v>
      </c>
      <c r="E428" t="s">
        <v>24</v>
      </c>
      <c r="F428">
        <v>1.44</v>
      </c>
      <c r="G428" t="s">
        <v>47</v>
      </c>
      <c r="M428">
        <v>0.16</v>
      </c>
      <c r="O428">
        <f>IFERROR(AVERAGEIF(H428:N428,"&gt;0"),0)</f>
        <v>0.16</v>
      </c>
      <c r="R428">
        <f t="shared" si="18"/>
        <v>0</v>
      </c>
      <c r="S428">
        <f t="shared" si="19"/>
        <v>0</v>
      </c>
      <c r="T428">
        <f t="shared" si="20"/>
        <v>0.16</v>
      </c>
    </row>
    <row r="429" spans="1:20">
      <c r="A429">
        <v>423</v>
      </c>
      <c r="B429" t="s">
        <v>479</v>
      </c>
      <c r="C429" t="s">
        <v>42</v>
      </c>
      <c r="D429">
        <v>2500</v>
      </c>
      <c r="E429" t="s">
        <v>84</v>
      </c>
      <c r="F429">
        <v>0</v>
      </c>
      <c r="G429" t="s">
        <v>85</v>
      </c>
      <c r="I429">
        <v>1.6</v>
      </c>
      <c r="J429">
        <v>3.55</v>
      </c>
      <c r="K429">
        <v>1.8</v>
      </c>
      <c r="L429">
        <v>3.38</v>
      </c>
      <c r="M429">
        <v>0.61</v>
      </c>
      <c r="N429">
        <v>3.8</v>
      </c>
      <c r="O429">
        <f>IFERROR(AVERAGEIF(H429:N429,"&gt;0"),0)</f>
        <v>2.4566666666666666</v>
      </c>
      <c r="R429">
        <f t="shared" si="18"/>
        <v>3.19</v>
      </c>
      <c r="S429">
        <f t="shared" si="19"/>
        <v>1.2985074626865671</v>
      </c>
      <c r="T429">
        <f t="shared" si="20"/>
        <v>2.4566666666666666</v>
      </c>
    </row>
    <row r="430" spans="1:20">
      <c r="A430">
        <v>424</v>
      </c>
      <c r="B430" t="s">
        <v>480</v>
      </c>
      <c r="C430" t="s">
        <v>42</v>
      </c>
      <c r="D430">
        <v>2500</v>
      </c>
      <c r="E430" t="s">
        <v>15</v>
      </c>
      <c r="F430">
        <v>1.3</v>
      </c>
      <c r="G430" t="s">
        <v>16</v>
      </c>
      <c r="L430">
        <v>4.01</v>
      </c>
      <c r="M430">
        <v>0.04</v>
      </c>
      <c r="O430">
        <f>IFERROR(AVERAGEIF(H430:N430,"&gt;0"),0)</f>
        <v>2.0249999999999999</v>
      </c>
      <c r="R430">
        <f t="shared" si="18"/>
        <v>3.9699999999999998</v>
      </c>
      <c r="S430">
        <f t="shared" si="19"/>
        <v>1.9604938271604937</v>
      </c>
      <c r="T430">
        <f t="shared" si="20"/>
        <v>2.0249999999999999</v>
      </c>
    </row>
    <row r="431" spans="1:20">
      <c r="A431">
        <v>425</v>
      </c>
      <c r="B431" t="s">
        <v>481</v>
      </c>
      <c r="C431" t="s">
        <v>42</v>
      </c>
      <c r="D431">
        <v>2500</v>
      </c>
      <c r="E431" t="s">
        <v>36</v>
      </c>
      <c r="F431">
        <v>0</v>
      </c>
      <c r="G431" t="s">
        <v>91</v>
      </c>
      <c r="O431">
        <f>IFERROR(AVERAGEIF(H431:N431,"&gt;0"),0)</f>
        <v>0</v>
      </c>
      <c r="R431">
        <f t="shared" si="18"/>
        <v>0</v>
      </c>
      <c r="S431">
        <f t="shared" si="19"/>
        <v>0</v>
      </c>
      <c r="T431">
        <f t="shared" si="20"/>
        <v>0</v>
      </c>
    </row>
    <row r="432" spans="1:20">
      <c r="A432">
        <v>426</v>
      </c>
      <c r="B432" t="s">
        <v>482</v>
      </c>
      <c r="C432" t="s">
        <v>42</v>
      </c>
      <c r="D432">
        <v>2500</v>
      </c>
      <c r="E432" t="s">
        <v>65</v>
      </c>
      <c r="F432">
        <v>0</v>
      </c>
      <c r="G432" t="s">
        <v>66</v>
      </c>
      <c r="O432">
        <f>IFERROR(AVERAGEIF(H432:N432,"&gt;0"),0)</f>
        <v>0</v>
      </c>
      <c r="R432">
        <f t="shared" si="18"/>
        <v>0</v>
      </c>
      <c r="S432">
        <f t="shared" si="19"/>
        <v>0</v>
      </c>
      <c r="T432">
        <f t="shared" si="20"/>
        <v>0</v>
      </c>
    </row>
    <row r="433" spans="1:20">
      <c r="A433">
        <v>427</v>
      </c>
      <c r="B433" t="s">
        <v>483</v>
      </c>
      <c r="C433" t="s">
        <v>42</v>
      </c>
      <c r="D433">
        <v>2500</v>
      </c>
      <c r="E433" t="s">
        <v>15</v>
      </c>
      <c r="F433">
        <v>0</v>
      </c>
      <c r="G433" t="s">
        <v>82</v>
      </c>
      <c r="O433">
        <f>IFERROR(AVERAGEIF(H433:N433,"&gt;0"),0)</f>
        <v>0</v>
      </c>
      <c r="R433">
        <f t="shared" si="18"/>
        <v>0</v>
      </c>
      <c r="S433">
        <f t="shared" si="19"/>
        <v>0</v>
      </c>
      <c r="T433">
        <f t="shared" si="20"/>
        <v>0</v>
      </c>
    </row>
    <row r="434" spans="1:20">
      <c r="A434">
        <v>428</v>
      </c>
      <c r="B434" t="s">
        <v>484</v>
      </c>
      <c r="C434" t="s">
        <v>42</v>
      </c>
      <c r="D434">
        <v>2500</v>
      </c>
      <c r="E434" t="s">
        <v>76</v>
      </c>
      <c r="F434">
        <v>0.94</v>
      </c>
      <c r="G434" t="s">
        <v>141</v>
      </c>
      <c r="O434">
        <f>IFERROR(AVERAGEIF(H434:N434,"&gt;0"),0)</f>
        <v>0</v>
      </c>
      <c r="R434">
        <f t="shared" si="18"/>
        <v>0</v>
      </c>
      <c r="S434">
        <f t="shared" si="19"/>
        <v>0</v>
      </c>
      <c r="T434">
        <f t="shared" si="20"/>
        <v>0</v>
      </c>
    </row>
    <row r="435" spans="1:20">
      <c r="A435">
        <v>430</v>
      </c>
      <c r="B435" t="s">
        <v>486</v>
      </c>
      <c r="C435" t="s">
        <v>42</v>
      </c>
      <c r="D435">
        <v>2500</v>
      </c>
      <c r="E435" t="s">
        <v>30</v>
      </c>
      <c r="F435">
        <v>0</v>
      </c>
      <c r="G435" t="s">
        <v>39</v>
      </c>
      <c r="I435">
        <v>1.2</v>
      </c>
      <c r="K435">
        <v>1.6</v>
      </c>
      <c r="L435">
        <v>1.27</v>
      </c>
      <c r="O435">
        <f>IFERROR(AVERAGEIF(H435:N435,"&gt;0"),0)</f>
        <v>1.3566666666666667</v>
      </c>
      <c r="R435">
        <f t="shared" si="18"/>
        <v>0.40000000000000013</v>
      </c>
      <c r="S435">
        <f t="shared" si="19"/>
        <v>0.29484029484029495</v>
      </c>
      <c r="T435">
        <f t="shared" si="20"/>
        <v>1.3566666666666667</v>
      </c>
    </row>
    <row r="436" spans="1:20">
      <c r="A436">
        <v>431</v>
      </c>
      <c r="B436" t="s">
        <v>487</v>
      </c>
      <c r="C436" t="s">
        <v>42</v>
      </c>
      <c r="D436">
        <v>2500</v>
      </c>
      <c r="E436" t="s">
        <v>15</v>
      </c>
      <c r="F436">
        <v>4.4000000000000004</v>
      </c>
      <c r="G436" t="s">
        <v>16</v>
      </c>
      <c r="N436">
        <v>1.056</v>
      </c>
      <c r="O436">
        <f>IFERROR(AVERAGEIF(H436:N436,"&gt;0"),0)</f>
        <v>1.056</v>
      </c>
      <c r="R436">
        <f t="shared" si="18"/>
        <v>0</v>
      </c>
      <c r="S436">
        <f t="shared" si="19"/>
        <v>0</v>
      </c>
      <c r="T436">
        <f t="shared" si="20"/>
        <v>1.056</v>
      </c>
    </row>
    <row r="437" spans="1:20">
      <c r="A437">
        <v>432</v>
      </c>
      <c r="B437" t="s">
        <v>488</v>
      </c>
      <c r="C437" t="s">
        <v>42</v>
      </c>
      <c r="D437">
        <v>2500</v>
      </c>
      <c r="E437" t="s">
        <v>30</v>
      </c>
      <c r="F437">
        <v>0</v>
      </c>
      <c r="G437" t="s">
        <v>39</v>
      </c>
      <c r="I437">
        <v>1.6</v>
      </c>
      <c r="K437">
        <v>1.8</v>
      </c>
      <c r="M437">
        <v>0.01</v>
      </c>
      <c r="O437">
        <f>IFERROR(AVERAGEIF(H437:N437,"&gt;0"),0)</f>
        <v>1.1366666666666667</v>
      </c>
      <c r="R437">
        <f t="shared" si="18"/>
        <v>1.79</v>
      </c>
      <c r="S437">
        <f t="shared" si="19"/>
        <v>1.5747800586510263</v>
      </c>
      <c r="T437">
        <f t="shared" si="20"/>
        <v>1.1366666666666667</v>
      </c>
    </row>
    <row r="438" spans="1:20">
      <c r="A438">
        <v>433</v>
      </c>
      <c r="B438" t="s">
        <v>489</v>
      </c>
      <c r="C438" t="s">
        <v>42</v>
      </c>
      <c r="D438">
        <v>2500</v>
      </c>
      <c r="E438" t="s">
        <v>36</v>
      </c>
      <c r="F438">
        <v>3.52</v>
      </c>
      <c r="G438" t="s">
        <v>37</v>
      </c>
      <c r="H438">
        <v>2</v>
      </c>
      <c r="I438">
        <v>2.6</v>
      </c>
      <c r="J438">
        <v>3.92</v>
      </c>
      <c r="K438">
        <v>2.2999999999999998</v>
      </c>
      <c r="L438">
        <v>2.52</v>
      </c>
      <c r="M438">
        <v>2.04</v>
      </c>
      <c r="N438">
        <v>2.681</v>
      </c>
      <c r="O438">
        <f>IFERROR(AVERAGEIF(H438:N438,"&gt;0"),0)</f>
        <v>2.5801428571428571</v>
      </c>
      <c r="R438">
        <f t="shared" si="18"/>
        <v>1.92</v>
      </c>
      <c r="S438">
        <f t="shared" si="19"/>
        <v>0.74414484247826806</v>
      </c>
      <c r="T438">
        <f t="shared" si="20"/>
        <v>2.5801428571428571</v>
      </c>
    </row>
    <row r="439" spans="1:20">
      <c r="A439">
        <v>434</v>
      </c>
      <c r="B439" t="s">
        <v>490</v>
      </c>
      <c r="C439" t="s">
        <v>42</v>
      </c>
      <c r="D439">
        <v>2500</v>
      </c>
      <c r="E439" t="s">
        <v>30</v>
      </c>
      <c r="F439">
        <v>0</v>
      </c>
      <c r="G439" t="s">
        <v>31</v>
      </c>
      <c r="O439">
        <f>IFERROR(AVERAGEIF(H439:N439,"&gt;0"),0)</f>
        <v>0</v>
      </c>
      <c r="R439">
        <f t="shared" si="18"/>
        <v>0</v>
      </c>
      <c r="S439">
        <f t="shared" si="19"/>
        <v>0</v>
      </c>
      <c r="T439">
        <f t="shared" si="20"/>
        <v>0</v>
      </c>
    </row>
    <row r="440" spans="1:20">
      <c r="A440">
        <v>435</v>
      </c>
      <c r="B440" t="s">
        <v>491</v>
      </c>
      <c r="C440" t="s">
        <v>42</v>
      </c>
      <c r="D440">
        <v>2500</v>
      </c>
      <c r="E440" t="s">
        <v>44</v>
      </c>
      <c r="F440">
        <v>0</v>
      </c>
      <c r="G440" t="s">
        <v>45</v>
      </c>
      <c r="I440">
        <v>1.2</v>
      </c>
      <c r="K440">
        <v>1.6</v>
      </c>
      <c r="O440">
        <f>IFERROR(AVERAGEIF(H440:N440,"&gt;0"),0)</f>
        <v>1.4</v>
      </c>
      <c r="R440">
        <f t="shared" si="18"/>
        <v>0.40000000000000013</v>
      </c>
      <c r="S440">
        <f t="shared" si="19"/>
        <v>0.28571428571428581</v>
      </c>
      <c r="T440">
        <f t="shared" si="20"/>
        <v>1.4</v>
      </c>
    </row>
    <row r="441" spans="1:20">
      <c r="A441">
        <v>436</v>
      </c>
      <c r="B441" t="s">
        <v>492</v>
      </c>
      <c r="C441" t="s">
        <v>42</v>
      </c>
      <c r="D441">
        <v>2500</v>
      </c>
      <c r="E441" t="s">
        <v>44</v>
      </c>
      <c r="F441">
        <v>0</v>
      </c>
      <c r="G441" t="s">
        <v>45</v>
      </c>
      <c r="O441">
        <f>IFERROR(AVERAGEIF(H441:N441,"&gt;0"),0)</f>
        <v>0</v>
      </c>
      <c r="R441">
        <f t="shared" si="18"/>
        <v>0</v>
      </c>
      <c r="S441">
        <f t="shared" si="19"/>
        <v>0</v>
      </c>
      <c r="T441">
        <f t="shared" si="20"/>
        <v>0</v>
      </c>
    </row>
    <row r="442" spans="1:20">
      <c r="A442">
        <v>438</v>
      </c>
      <c r="B442" t="s">
        <v>494</v>
      </c>
      <c r="C442" t="s">
        <v>42</v>
      </c>
      <c r="D442">
        <v>2500</v>
      </c>
      <c r="E442" t="s">
        <v>27</v>
      </c>
      <c r="F442">
        <v>0</v>
      </c>
      <c r="G442" t="s">
        <v>28</v>
      </c>
      <c r="O442">
        <f>IFERROR(AVERAGEIF(H442:N442,"&gt;0"),0)</f>
        <v>0</v>
      </c>
      <c r="R442">
        <f t="shared" si="18"/>
        <v>0</v>
      </c>
      <c r="S442">
        <f t="shared" si="19"/>
        <v>0</v>
      </c>
      <c r="T442">
        <f t="shared" si="20"/>
        <v>0</v>
      </c>
    </row>
    <row r="443" spans="1:20">
      <c r="A443">
        <v>439</v>
      </c>
      <c r="B443" t="s">
        <v>495</v>
      </c>
      <c r="C443" t="s">
        <v>42</v>
      </c>
      <c r="D443">
        <v>2500</v>
      </c>
      <c r="E443" t="s">
        <v>76</v>
      </c>
      <c r="F443">
        <v>2.76</v>
      </c>
      <c r="G443" t="s">
        <v>77</v>
      </c>
      <c r="I443">
        <v>2.6</v>
      </c>
      <c r="J443">
        <v>7.29</v>
      </c>
      <c r="K443">
        <v>2.2999999999999998</v>
      </c>
      <c r="M443">
        <v>0.01</v>
      </c>
      <c r="O443">
        <f>IFERROR(AVERAGEIF(H443:N443,"&gt;0"),0)</f>
        <v>3.0500000000000003</v>
      </c>
      <c r="R443">
        <f t="shared" si="18"/>
        <v>7.28</v>
      </c>
      <c r="S443">
        <f t="shared" si="19"/>
        <v>2.3868852459016394</v>
      </c>
      <c r="T443">
        <f t="shared" si="20"/>
        <v>3.0500000000000003</v>
      </c>
    </row>
    <row r="444" spans="1:20">
      <c r="A444">
        <v>440</v>
      </c>
      <c r="B444" t="s">
        <v>496</v>
      </c>
      <c r="C444" t="s">
        <v>42</v>
      </c>
      <c r="D444">
        <v>2500</v>
      </c>
      <c r="E444" t="s">
        <v>33</v>
      </c>
      <c r="F444">
        <v>0</v>
      </c>
      <c r="G444" t="s">
        <v>34</v>
      </c>
      <c r="I444">
        <v>1.2</v>
      </c>
      <c r="K444">
        <v>1.6</v>
      </c>
      <c r="M444">
        <v>0.02</v>
      </c>
      <c r="O444">
        <f>IFERROR(AVERAGEIF(H444:N444,"&gt;0"),0)</f>
        <v>0.94</v>
      </c>
      <c r="R444">
        <f t="shared" si="18"/>
        <v>1.58</v>
      </c>
      <c r="S444">
        <f t="shared" si="19"/>
        <v>1.6808510638297873</v>
      </c>
      <c r="T444">
        <f t="shared" si="20"/>
        <v>0.94</v>
      </c>
    </row>
    <row r="445" spans="1:20">
      <c r="A445">
        <v>442</v>
      </c>
      <c r="B445" t="s">
        <v>498</v>
      </c>
      <c r="C445" t="s">
        <v>42</v>
      </c>
      <c r="D445">
        <v>2500</v>
      </c>
      <c r="E445" t="s">
        <v>84</v>
      </c>
      <c r="F445">
        <v>0</v>
      </c>
      <c r="G445" t="s">
        <v>95</v>
      </c>
      <c r="O445">
        <f>IFERROR(AVERAGEIF(H445:N445,"&gt;0"),0)</f>
        <v>0</v>
      </c>
      <c r="R445">
        <f t="shared" si="18"/>
        <v>0</v>
      </c>
      <c r="S445">
        <f t="shared" si="19"/>
        <v>0</v>
      </c>
      <c r="T445">
        <f t="shared" si="20"/>
        <v>0</v>
      </c>
    </row>
    <row r="446" spans="1:20">
      <c r="A446">
        <v>443</v>
      </c>
      <c r="B446" t="s">
        <v>499</v>
      </c>
      <c r="C446" t="s">
        <v>42</v>
      </c>
      <c r="D446">
        <v>2500</v>
      </c>
      <c r="E446" t="s">
        <v>19</v>
      </c>
      <c r="F446">
        <v>0</v>
      </c>
      <c r="G446" t="s">
        <v>20</v>
      </c>
      <c r="M446">
        <v>0.39</v>
      </c>
      <c r="O446">
        <f>IFERROR(AVERAGEIF(H446:N446,"&gt;0"),0)</f>
        <v>0.39</v>
      </c>
      <c r="R446">
        <f t="shared" si="18"/>
        <v>0</v>
      </c>
      <c r="S446">
        <f t="shared" si="19"/>
        <v>0</v>
      </c>
      <c r="T446">
        <f t="shared" si="20"/>
        <v>0.39</v>
      </c>
    </row>
    <row r="447" spans="1:20">
      <c r="A447">
        <v>445</v>
      </c>
      <c r="B447" t="s">
        <v>501</v>
      </c>
      <c r="C447" t="s">
        <v>42</v>
      </c>
      <c r="D447">
        <v>2500</v>
      </c>
      <c r="E447" t="s">
        <v>27</v>
      </c>
      <c r="F447">
        <v>0</v>
      </c>
      <c r="G447" t="s">
        <v>105</v>
      </c>
      <c r="O447">
        <f>IFERROR(AVERAGEIF(H447:N447,"&gt;0"),0)</f>
        <v>0</v>
      </c>
      <c r="R447">
        <f t="shared" si="18"/>
        <v>0</v>
      </c>
      <c r="S447">
        <f t="shared" si="19"/>
        <v>0</v>
      </c>
      <c r="T447">
        <f t="shared" si="20"/>
        <v>0</v>
      </c>
    </row>
    <row r="448" spans="1:20">
      <c r="A448">
        <v>446</v>
      </c>
      <c r="B448" t="s">
        <v>502</v>
      </c>
      <c r="C448" t="s">
        <v>42</v>
      </c>
      <c r="D448">
        <v>2500</v>
      </c>
      <c r="E448" t="s">
        <v>52</v>
      </c>
      <c r="F448">
        <v>0</v>
      </c>
      <c r="G448" t="s">
        <v>59</v>
      </c>
      <c r="O448">
        <f>IFERROR(AVERAGEIF(H448:N448,"&gt;0"),0)</f>
        <v>0</v>
      </c>
      <c r="R448">
        <f t="shared" si="18"/>
        <v>0</v>
      </c>
      <c r="S448">
        <f t="shared" si="19"/>
        <v>0</v>
      </c>
      <c r="T448">
        <f t="shared" si="20"/>
        <v>0</v>
      </c>
    </row>
    <row r="449" spans="1:20">
      <c r="A449">
        <v>447</v>
      </c>
      <c r="B449" t="s">
        <v>503</v>
      </c>
      <c r="C449" t="s">
        <v>217</v>
      </c>
      <c r="D449">
        <v>2400</v>
      </c>
      <c r="E449" t="s">
        <v>52</v>
      </c>
      <c r="F449">
        <v>3.8</v>
      </c>
      <c r="G449" t="s">
        <v>59</v>
      </c>
      <c r="O449">
        <f>IFERROR(AVERAGEIF(H449:N449,"&gt;0"),0)</f>
        <v>0</v>
      </c>
      <c r="R449">
        <f t="shared" si="18"/>
        <v>0</v>
      </c>
      <c r="S449">
        <f t="shared" si="19"/>
        <v>0</v>
      </c>
      <c r="T449">
        <f t="shared" si="20"/>
        <v>0</v>
      </c>
    </row>
    <row r="450" spans="1:20">
      <c r="A450">
        <v>448</v>
      </c>
      <c r="B450" t="s">
        <v>504</v>
      </c>
      <c r="C450" t="s">
        <v>217</v>
      </c>
      <c r="D450">
        <v>2200</v>
      </c>
      <c r="E450" t="s">
        <v>27</v>
      </c>
      <c r="F450">
        <v>4.8</v>
      </c>
      <c r="G450" t="s">
        <v>105</v>
      </c>
      <c r="O450">
        <f>IFERROR(AVERAGEIF(H450:N450,"&gt;0"),0)</f>
        <v>0</v>
      </c>
      <c r="R450">
        <f t="shared" si="18"/>
        <v>0</v>
      </c>
      <c r="S450">
        <f t="shared" si="19"/>
        <v>0</v>
      </c>
      <c r="T450">
        <f t="shared" si="20"/>
        <v>0</v>
      </c>
    </row>
    <row r="451" spans="1:20">
      <c r="A451">
        <v>449</v>
      </c>
      <c r="B451" t="s">
        <v>505</v>
      </c>
      <c r="C451" t="s">
        <v>217</v>
      </c>
      <c r="D451">
        <v>2100</v>
      </c>
      <c r="E451" t="s">
        <v>76</v>
      </c>
      <c r="F451">
        <v>3.4</v>
      </c>
      <c r="G451" t="s">
        <v>141</v>
      </c>
      <c r="O451">
        <f>IFERROR(AVERAGEIF(H451:N451,"&gt;0"),0)</f>
        <v>0</v>
      </c>
      <c r="R451">
        <f t="shared" ref="R451" si="21">MAX(H451:N451)-MIN(H451:N451)</f>
        <v>0</v>
      </c>
      <c r="S451">
        <f t="shared" ref="S451" si="22">IFERROR(R451/O451,0)</f>
        <v>0</v>
      </c>
      <c r="T451">
        <f t="shared" ref="T451" si="23">ABS(O451-P451)</f>
        <v>0</v>
      </c>
    </row>
  </sheetData>
  <sortState ref="A2:P451">
    <sortCondition descending="1" ref="P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Line-ups</vt:lpstr>
      <vt:lpstr>aggregate-week6.csv</vt:lpstr>
      <vt:lpstr>aggregate-week6v1.csv</vt:lpstr>
      <vt:lpstr>finalscore-week6-2.csv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2015-10-17T20:32:59Z</dcterms:created>
  <dcterms:modified xsi:type="dcterms:W3CDTF">2015-10-22T23:10:48Z</dcterms:modified>
</cp:coreProperties>
</file>