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ubairaslam/Desktop/Classwork/"/>
    </mc:Choice>
  </mc:AlternateContent>
  <xr:revisionPtr revIDLastSave="0" documentId="13_ncr:1_{27D21054-50DF-DE44-B6F6-B5BDD8199667}" xr6:coauthVersionLast="45" xr6:coauthVersionMax="45" xr10:uidLastSave="{00000000-0000-0000-0000-000000000000}"/>
  <bookViews>
    <workbookView xWindow="-20" yWindow="460" windowWidth="25600" windowHeight="14480" xr2:uid="{00000000-000D-0000-FFFF-FFFF00000000}"/>
  </bookViews>
  <sheets>
    <sheet name="Kickstarter" sheetId="1" r:id="rId1"/>
    <sheet name="Outcomes Based on Goals" sheetId="17" r:id="rId2"/>
    <sheet name="Outcomes Based on Launch Date" sheetId="16" r:id="rId3"/>
  </sheets>
  <definedNames>
    <definedName name="_xlnm._FilterDatabase" localSheetId="0" hidden="1">Kickstarter!$A$1:$T$4115</definedName>
  </definedNames>
  <calcPr calcId="181029"/>
  <pivotCaches>
    <pivotCache cacheId="2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7" l="1"/>
  <c r="F3" i="17"/>
  <c r="F4" i="17"/>
  <c r="F5" i="17"/>
  <c r="F6" i="17"/>
  <c r="F7" i="17"/>
  <c r="F8" i="17"/>
  <c r="F9" i="17"/>
  <c r="F10" i="17"/>
  <c r="F11" i="17"/>
  <c r="F12" i="17"/>
  <c r="F13" i="17"/>
  <c r="H3" i="17"/>
  <c r="H4" i="17"/>
  <c r="H5" i="17"/>
  <c r="H6" i="17"/>
  <c r="H7" i="17"/>
  <c r="H8" i="17"/>
  <c r="H9" i="17"/>
  <c r="H10" i="17"/>
  <c r="H11" i="17"/>
  <c r="H12" i="17"/>
  <c r="H13" i="17"/>
  <c r="H2" i="17"/>
  <c r="G3" i="17"/>
  <c r="G4" i="17"/>
  <c r="G5" i="17"/>
  <c r="G6" i="17"/>
  <c r="G7" i="17"/>
  <c r="G8" i="17"/>
  <c r="G9" i="17"/>
  <c r="G10" i="17"/>
  <c r="G11" i="17"/>
  <c r="G12" i="17"/>
  <c r="G13" i="17"/>
  <c r="G2" i="17"/>
  <c r="E3" i="17"/>
  <c r="E4" i="17"/>
  <c r="E5" i="17"/>
  <c r="E6" i="17"/>
  <c r="E7" i="17"/>
  <c r="E8" i="17"/>
  <c r="E9" i="17"/>
  <c r="E10" i="17"/>
  <c r="E11" i="17"/>
  <c r="E12" i="17"/>
  <c r="E13" i="17"/>
  <c r="E2" i="17"/>
  <c r="C13" i="17"/>
  <c r="B13" i="17"/>
  <c r="C12" i="17"/>
  <c r="B12" i="17"/>
  <c r="C11" i="17"/>
  <c r="B11" i="17"/>
  <c r="C10" i="17"/>
  <c r="B10" i="17"/>
  <c r="C9" i="17"/>
  <c r="B9" i="17"/>
  <c r="C8" i="17"/>
  <c r="B8" i="17"/>
  <c r="C7" i="17"/>
  <c r="B7" i="17"/>
  <c r="C6" i="17"/>
  <c r="B6" i="17"/>
  <c r="C5" i="17"/>
  <c r="B5" i="17"/>
  <c r="C4" i="17"/>
  <c r="B4" i="17"/>
  <c r="C3" i="17"/>
  <c r="B3" i="17"/>
  <c r="C2" i="17"/>
  <c r="B2" i="1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<sst xmlns="http://schemas.openxmlformats.org/spreadsheetml/2006/main" count="32969" uniqueCount="8394">
  <si>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</si>
  <si>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</si>
  <si>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</si>
  <si>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</si>
  <si>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</si>
  <si>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</si>
  <si>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</si>
  <si>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</si>
  <si>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</si>
  <si>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</si>
  <si>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</si>
  <si>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</si>
  <si>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</si>
  <si>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</si>
  <si>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</si>
  <si>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</si>
  <si>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</si>
  <si>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</si>
  <si>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</si>
  <si>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</si>
  <si>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</si>
  <si>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</si>
  <si>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</si>
  <si>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</si>
  <si>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</si>
  <si>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</si>
  <si>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</si>
  <si>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</si>
  <si>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</si>
  <si>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</si>
  <si>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</si>
  <si>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</si>
  <si>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</si>
  <si>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</si>
  <si>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</si>
  <si>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</si>
  <si>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</si>
  <si>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</si>
  <si>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</si>
  <si>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</si>
  <si>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</si>
  <si>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</si>
  <si>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</si>
  <si>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</si>
  <si>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</si>
  <si>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</si>
  <si>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</si>
  <si>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</si>
  <si>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</si>
  <si>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</si>
  <si>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</si>
  <si>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</si>
  <si>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</si>
  <si>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</si>
  <si>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</si>
  <si>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</si>
  <si>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</si>
  <si>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</si>
  <si>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</si>
  <si>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</si>
  <si>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</si>
  <si>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</si>
  <si>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</si>
  <si>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</si>
  <si>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</si>
  <si>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</si>
  <si>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</si>
  <si>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</si>
  <si>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</si>
  <si>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</si>
  <si>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</si>
  <si>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</si>
  <si>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</si>
  <si>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</si>
  <si>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</si>
  <si>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</si>
  <si>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</si>
  <si>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</si>
  <si>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</si>
  <si>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</si>
  <si>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</si>
  <si>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</si>
  <si>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</si>
  <si>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</si>
  <si>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</si>
  <si>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</si>
  <si>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</si>
  <si>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</si>
  <si>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</si>
  <si>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</si>
  <si>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</si>
  <si>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</si>
  <si>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</si>
  <si>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</si>
  <si>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</si>
  <si>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</si>
  <si>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</si>
  <si>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</si>
  <si>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</si>
  <si>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</si>
  <si>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</si>
  <si>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</si>
  <si>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</si>
  <si>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</si>
  <si>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</si>
  <si>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</si>
  <si>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</si>
  <si>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</si>
  <si>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</si>
  <si>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</si>
  <si>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</si>
  <si>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</si>
  <si>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</si>
  <si>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</si>
  <si>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</si>
  <si>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</si>
  <si>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</si>
  <si>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</si>
  <si>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</si>
  <si>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</si>
  <si>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</si>
  <si>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</si>
  <si>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</si>
  <si>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</si>
  <si>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</si>
  <si>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</si>
  <si>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</si>
  <si>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</si>
  <si>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</si>
  <si>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</si>
  <si>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</si>
  <si>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</si>
  <si>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</si>
  <si>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</si>
  <si>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</si>
  <si>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</si>
  <si>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</si>
  <si>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</si>
  <si>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</si>
  <si>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</si>
  <si>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</si>
  <si>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</si>
  <si>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</si>
  <si>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</si>
  <si>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</si>
  <si>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</si>
  <si>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</si>
  <si>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</si>
  <si>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</si>
  <si>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</si>
  <si>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</si>
  <si>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</si>
  <si>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</si>
  <si>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</si>
  <si>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</si>
  <si>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</si>
  <si>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</si>
  <si>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</si>
  <si>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</si>
  <si>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</si>
  <si>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</si>
  <si>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</si>
  <si>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</si>
  <si>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</si>
  <si>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</si>
  <si>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</si>
  <si>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</si>
  <si>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</si>
  <si>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</si>
  <si>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</si>
  <si>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</si>
  <si>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</si>
  <si>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</si>
  <si>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</si>
  <si>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</si>
  <si>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</si>
  <si>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</si>
  <si>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</si>
  <si>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</si>
  <si>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</si>
  <si>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</si>
  <si>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</si>
  <si>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</si>
  <si>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</si>
  <si>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</si>
  <si>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</si>
  <si>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</si>
  <si>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</si>
  <si>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</si>
  <si>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</si>
  <si>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</si>
  <si>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</si>
  <si>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</si>
  <si>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</si>
  <si>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</si>
  <si>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</si>
  <si>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</si>
  <si>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</si>
  <si>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</si>
  <si>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</si>
  <si>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</si>
  <si>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</si>
  <si>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</si>
  <si>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</si>
  <si>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</si>
  <si>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</si>
  <si>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</si>
  <si>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</si>
  <si>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</si>
  <si>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</si>
  <si>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</si>
  <si>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</si>
  <si>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</si>
  <si>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</si>
  <si>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</si>
  <si>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</si>
  <si>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</si>
  <si>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</si>
  <si>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</si>
  <si>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</si>
  <si>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</si>
  <si>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</si>
  <si>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</si>
  <si>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</si>
  <si>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</si>
  <si>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</si>
  <si>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</si>
  <si>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</si>
  <si>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</si>
  <si>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</si>
  <si>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</si>
  <si>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</si>
  <si>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</si>
  <si>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</si>
  <si>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</si>
  <si>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</si>
  <si>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</si>
  <si>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</si>
  <si>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</si>
  <si>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</si>
  <si>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</si>
  <si>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</si>
  <si>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</si>
  <si>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</si>
  <si>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</si>
  <si>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</si>
  <si>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</si>
  <si>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</si>
  <si>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</si>
  <si>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</si>
  <si>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</si>
  <si>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</si>
  <si>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</si>
  <si>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</si>
  <si>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</si>
  <si>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</si>
  <si>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</si>
  <si>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</si>
  <si>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</si>
  <si>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</si>
  <si>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</si>
  <si>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</si>
  <si>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</si>
  <si>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</si>
  <si>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</si>
  <si>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</si>
  <si>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</si>
  <si>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</si>
  <si>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</si>
  <si>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</si>
  <si>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</si>
  <si>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</si>
  <si>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</si>
  <si>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</si>
  <si>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</si>
  <si>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</si>
  <si>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</si>
  <si>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</si>
  <si>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</si>
  <si>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</si>
  <si>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</si>
  <si>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</si>
  <si>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</si>
  <si>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</si>
  <si>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</si>
  <si>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</si>
  <si>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</si>
  <si>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</si>
  <si>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</si>
  <si>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</si>
  <si>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</si>
  <si>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</si>
  <si>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</si>
  <si>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</si>
  <si>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</si>
  <si>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</si>
  <si>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</si>
  <si>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</si>
  <si>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</si>
  <si>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</si>
  <si>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</si>
  <si>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</si>
  <si>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</si>
  <si>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</si>
  <si>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</si>
  <si>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</si>
  <si>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</si>
  <si>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</si>
  <si>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</si>
  <si>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</si>
  <si>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</si>
  <si>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</si>
  <si>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</si>
  <si>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</si>
  <si>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</si>
  <si>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</si>
  <si>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</si>
  <si>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</si>
  <si>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</si>
  <si>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</si>
  <si>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</si>
  <si>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</si>
  <si>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</si>
  <si>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</si>
  <si>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</si>
  <si>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</si>
  <si>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</si>
  <si>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</si>
  <si>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</si>
  <si>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</si>
  <si>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</si>
  <si>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</si>
  <si>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</si>
  <si>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</si>
  <si>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</si>
  <si>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</si>
  <si>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</si>
  <si>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</si>
  <si>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</si>
  <si>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</si>
  <si>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</si>
  <si>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</si>
  <si>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</si>
  <si>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</si>
  <si>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</si>
  <si>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</si>
  <si>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</si>
  <si>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</si>
  <si>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</si>
  <si>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</si>
  <si>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</si>
  <si>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</si>
  <si>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</si>
  <si>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</si>
  <si>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</si>
  <si>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</si>
  <si>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</si>
  <si>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</si>
  <si>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</si>
  <si>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</si>
  <si>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</si>
  <si>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</si>
  <si>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</si>
  <si>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</si>
  <si>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</si>
  <si>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</si>
  <si>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</si>
  <si>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</si>
  <si>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</si>
  <si>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</si>
  <si>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</si>
  <si>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</si>
  <si>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</si>
  <si>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</si>
  <si>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</si>
  <si>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</si>
  <si>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</si>
  <si>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</si>
  <si>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</si>
  <si>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</si>
  <si>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</si>
  <si>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</si>
  <si>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</si>
  <si>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</si>
  <si>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</si>
  <si>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</si>
  <si>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</si>
  <si>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</si>
  <si>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</si>
  <si>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</si>
  <si>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</si>
  <si>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</si>
  <si>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</si>
  <si>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</si>
  <si>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</si>
  <si>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</si>
  <si>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</si>
  <si>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</si>
  <si>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</si>
  <si>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</si>
  <si>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</si>
  <si>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</si>
  <si>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</si>
  <si>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</si>
  <si>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</si>
  <si>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</si>
  <si>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</si>
  <si>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</si>
  <si>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</si>
  <si>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</si>
  <si>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</si>
  <si>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</si>
  <si>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</si>
  <si>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</si>
  <si>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</si>
  <si>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</si>
  <si>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</si>
  <si>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</si>
  <si>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</si>
  <si>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</si>
  <si>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</si>
  <si>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</si>
  <si>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</si>
  <si>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</si>
  <si>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</si>
  <si>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</si>
  <si>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</si>
  <si>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</si>
  <si>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</si>
  <si>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</si>
  <si>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</si>
  <si>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</si>
  <si>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</si>
  <si>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</si>
  <si>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</si>
  <si>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</si>
  <si>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</si>
  <si>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</si>
  <si>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</si>
  <si>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</si>
  <si>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</si>
  <si>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</si>
  <si>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</si>
  <si>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</si>
  <si>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</si>
  <si>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</si>
  <si>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</si>
  <si>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</si>
  <si>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</si>
  <si>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</si>
  <si>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</si>
  <si>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</si>
  <si>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</si>
  <si>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</si>
  <si>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</si>
  <si>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</si>
  <si>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</si>
  <si>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</si>
  <si>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</si>
  <si>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</si>
  <si>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</si>
  <si>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</si>
  <si>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</si>
  <si>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</si>
  <si>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</si>
  <si>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</si>
  <si>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</si>
  <si>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</si>
  <si>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</si>
  <si>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</si>
  <si>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</si>
  <si>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</si>
  <si>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</si>
  <si>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</si>
  <si>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</si>
  <si>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</si>
  <si>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</si>
  <si>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</si>
  <si>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</si>
  <si>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</si>
  <si>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</si>
  <si>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</si>
  <si>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</si>
  <si>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</si>
  <si>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</si>
  <si>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</si>
  <si>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</si>
  <si>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</si>
  <si>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</si>
  <si>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</si>
  <si>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</si>
  <si>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</si>
  <si>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</si>
  <si>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</si>
  <si>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</si>
  <si>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</si>
  <si>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</si>
  <si>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</si>
  <si>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</si>
  <si>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</si>
  <si>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</si>
  <si>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</si>
  <si>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</si>
  <si>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</si>
  <si>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</si>
  <si>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</si>
  <si>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</si>
  <si>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</si>
  <si>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</si>
  <si>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</si>
  <si>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</si>
  <si>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</si>
  <si>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</si>
  <si>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</si>
  <si>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</si>
  <si>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</si>
  <si>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</si>
  <si>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</si>
  <si>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</si>
  <si>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</si>
  <si>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</si>
  <si>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</si>
  <si>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</si>
  <si>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</si>
  <si>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</si>
  <si>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</si>
  <si>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</si>
  <si>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</si>
  <si>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</si>
  <si>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</si>
  <si>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</si>
  <si>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</si>
  <si>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</si>
  <si>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</si>
  <si>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</si>
  <si>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</si>
  <si>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</si>
  <si>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</si>
  <si>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</si>
  <si>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</si>
  <si>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</si>
  <si>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</si>
  <si>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</si>
  <si>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</si>
  <si>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</si>
  <si>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</si>
  <si>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</si>
  <si>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</si>
  <si>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</si>
  <si>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</si>
  <si>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</si>
  <si>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</si>
  <si>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</si>
  <si>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</si>
  <si>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</si>
  <si>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</si>
  <si>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</si>
  <si>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</si>
  <si>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</si>
  <si>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</si>
  <si>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</si>
  <si>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</si>
  <si>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</si>
  <si>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</si>
  <si>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</si>
  <si>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</si>
  <si>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</si>
  <si>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</si>
  <si>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</si>
  <si>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</si>
  <si>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</si>
  <si>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</si>
  <si>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</si>
  <si>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</si>
  <si>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</si>
  <si>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</si>
  <si>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</si>
  <si>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</si>
  <si>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</si>
  <si>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</si>
  <si>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</si>
  <si>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</si>
  <si>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</si>
  <si>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</si>
  <si>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</si>
  <si>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</si>
  <si>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</si>
  <si>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</si>
  <si>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</si>
  <si>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</si>
  <si>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</si>
  <si>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</si>
  <si>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</si>
  <si>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</si>
  <si>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</si>
  <si>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</si>
  <si>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</si>
  <si>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</si>
  <si>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</si>
  <si>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</si>
  <si>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</si>
  <si>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</si>
  <si>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</si>
  <si>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</si>
  <si>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</si>
  <si>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</si>
  <si>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</si>
  <si>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</si>
  <si>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</si>
  <si>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</si>
  <si>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</si>
  <si>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</si>
  <si>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</si>
  <si>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</si>
  <si>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</si>
  <si>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</si>
  <si>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</si>
  <si>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</si>
  <si>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</si>
  <si>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</si>
  <si>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</si>
  <si>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</si>
  <si>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</si>
  <si>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</si>
  <si>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</si>
  <si>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</si>
  <si>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</si>
  <si>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</si>
  <si>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</si>
  <si>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</si>
  <si>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</si>
  <si>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</si>
  <si>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</si>
  <si>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</si>
  <si>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</si>
  <si>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</si>
  <si>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</si>
  <si>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</si>
  <si>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</si>
  <si>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</si>
  <si>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</si>
  <si>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</si>
  <si>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</si>
  <si>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</si>
  <si>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</si>
  <si>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</si>
  <si>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</si>
  <si>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</si>
  <si>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</si>
  <si>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</si>
  <si>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</si>
  <si>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</si>
  <si>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</si>
  <si>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</si>
  <si>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</si>
  <si>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</si>
  <si>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</si>
  <si>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</si>
  <si>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</si>
  <si>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</si>
  <si>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</si>
  <si>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</si>
  <si>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</si>
  <si>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</si>
  <si>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</si>
  <si>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</si>
  <si>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</si>
  <si>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</si>
  <si>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</si>
  <si>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</si>
  <si>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</si>
  <si>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</si>
  <si>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</si>
  <si>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</si>
  <si>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</si>
  <si>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</si>
  <si>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</si>
  <si>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</si>
  <si>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</si>
  <si>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</si>
  <si>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</si>
  <si>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</si>
  <si>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</si>
  <si>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</si>
  <si>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</si>
  <si>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</si>
  <si>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</si>
  <si>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</si>
  <si>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</si>
  <si>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</si>
  <si>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</si>
  <si>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</si>
  <si>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</si>
  <si>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</si>
  <si>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</si>
  <si>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</si>
  <si>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</si>
  <si>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</si>
  <si>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</si>
  <si>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</si>
  <si>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</si>
  <si>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</si>
  <si>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</si>
  <si>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</si>
  <si>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</si>
  <si>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</si>
  <si>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</si>
  <si>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</si>
  <si>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</si>
  <si>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</si>
  <si>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</si>
  <si>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</si>
  <si>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</si>
  <si>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</si>
  <si>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</si>
  <si>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</si>
  <si>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</si>
  <si>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</si>
  <si>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</si>
  <si>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</si>
  <si>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</si>
  <si>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</si>
  <si>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</si>
  <si>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</si>
  <si>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</si>
  <si>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</si>
  <si>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</si>
  <si>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</si>
  <si>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</si>
  <si>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</si>
  <si>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</si>
  <si>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</si>
  <si>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</si>
  <si>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</si>
  <si>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</si>
  <si>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</si>
  <si>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</si>
  <si>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</si>
  <si>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</si>
  <si>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</si>
  <si>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</si>
  <si>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</si>
  <si>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</si>
  <si>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</si>
  <si>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</si>
  <si>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</si>
  <si>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</si>
  <si>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</si>
  <si>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</si>
  <si>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</si>
  <si>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</si>
  <si>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</si>
  <si>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</si>
  <si>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</si>
  <si>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</si>
  <si>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</si>
  <si>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</si>
  <si>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</si>
  <si>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</si>
  <si>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</si>
  <si>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</si>
  <si>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</si>
  <si>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</si>
  <si>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</si>
  <si>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</si>
  <si>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</si>
  <si>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</si>
  <si>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</si>
  <si>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</si>
  <si>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</si>
  <si>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</si>
  <si>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</si>
  <si>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</si>
  <si>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</si>
  <si>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</si>
  <si>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</si>
  <si>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</si>
  <si>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</si>
  <si>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</si>
  <si>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</si>
  <si>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</si>
  <si>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</si>
  <si>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</si>
  <si>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</si>
  <si>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</si>
  <si>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</si>
  <si>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</si>
  <si>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</si>
  <si>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</si>
  <si>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</si>
  <si>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</si>
  <si>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</si>
  <si>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</si>
  <si>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</si>
  <si>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</si>
  <si>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</si>
  <si>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</si>
  <si>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</si>
  <si>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</si>
  <si>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</si>
  <si>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</si>
  <si>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</si>
  <si>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</si>
  <si>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</si>
  <si>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</si>
  <si>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</si>
  <si>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</si>
  <si>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</si>
  <si>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</si>
  <si>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</si>
  <si>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</si>
  <si>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</si>
  <si>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</si>
  <si>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</si>
  <si>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</si>
  <si>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</si>
  <si>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</si>
  <si>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</si>
  <si>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</si>
  <si>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</si>
  <si>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</si>
  <si>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</si>
  <si>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</si>
  <si>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</si>
  <si>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</si>
  <si>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</si>
  <si>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</si>
  <si>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</si>
  <si>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</si>
  <si>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</si>
  <si>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</si>
  <si>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</si>
  <si>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</si>
  <si>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</si>
  <si>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</si>
  <si>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</si>
  <si>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</si>
  <si>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</si>
  <si>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</si>
  <si>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</si>
  <si>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</si>
  <si>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</si>
  <si>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</si>
  <si>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</si>
  <si>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</si>
  <si>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</si>
  <si>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</si>
  <si>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</si>
  <si>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</si>
  <si>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</si>
  <si>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</si>
  <si>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</si>
  <si>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</si>
  <si>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</si>
  <si>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</si>
  <si>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</si>
  <si>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</si>
  <si>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</si>
  <si>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</si>
  <si>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</si>
  <si>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</si>
  <si>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</si>
  <si>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</si>
  <si>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</si>
  <si>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</si>
  <si>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</si>
  <si>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</si>
  <si>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</si>
  <si>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</si>
  <si>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</si>
  <si>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</si>
  <si>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</si>
  <si>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</si>
  <si>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</si>
  <si>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</si>
  <si>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</si>
  <si>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</si>
  <si>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</si>
  <si>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</si>
  <si>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</si>
  <si>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</si>
  <si>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</si>
  <si>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</si>
  <si>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</si>
  <si>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</si>
  <si>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</si>
  <si>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</si>
  <si>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</si>
  <si>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</si>
  <si>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</si>
  <si>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</si>
  <si>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</si>
  <si>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</si>
  <si>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</si>
  <si>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</si>
  <si>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</si>
  <si>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</si>
  <si>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</si>
  <si>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</si>
  <si>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</si>
  <si>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</si>
  <si>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</si>
  <si>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</si>
  <si>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</si>
  <si>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</si>
  <si>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</si>
  <si>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</si>
  <si>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</si>
  <si>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</si>
  <si>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</si>
  <si>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</si>
  <si>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</si>
  <si>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</si>
  <si>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</si>
  <si>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</si>
  <si>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</si>
  <si>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</si>
  <si>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</si>
  <si>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</si>
  <si>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</si>
  <si>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</si>
  <si>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</si>
  <si>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</si>
  <si>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</si>
  <si>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</si>
  <si>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</si>
  <si>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</si>
  <si>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</si>
  <si>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</si>
  <si>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</si>
  <si>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</si>
  <si>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</si>
  <si>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</si>
  <si>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</si>
  <si>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</si>
  <si>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</si>
  <si>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</si>
  <si>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</si>
  <si>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</si>
  <si>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</si>
  <si>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</si>
  <si>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</si>
  <si>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</si>
  <si>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</si>
  <si>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</si>
  <si>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</si>
  <si>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</si>
  <si>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</si>
  <si>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</si>
  <si>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</si>
  <si>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</si>
  <si>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</si>
  <si>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</si>
  <si>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</si>
  <si>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</si>
  <si>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</si>
  <si>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</si>
  <si>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</si>
  <si>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</si>
  <si>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</si>
  <si>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</si>
  <si>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</si>
  <si>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</si>
  <si>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</si>
  <si>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</si>
  <si>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</si>
  <si>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</si>
  <si>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</si>
  <si>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</si>
  <si>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</si>
  <si>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</si>
  <si>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</si>
  <si>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</si>
  <si>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</si>
  <si>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</si>
  <si>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</si>
  <si>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</si>
  <si>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</si>
  <si>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</si>
  <si>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</si>
  <si>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</si>
  <si>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</si>
  <si>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</si>
  <si>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</si>
  <si>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</si>
  <si>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</si>
  <si>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</si>
  <si>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</si>
  <si>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</si>
  <si>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</si>
  <si>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</si>
  <si>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</si>
  <si>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</si>
  <si>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</si>
  <si>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</si>
  <si>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</si>
  <si>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</si>
  <si>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</si>
  <si>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</si>
  <si>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</si>
  <si>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</si>
  <si>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</si>
  <si>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</si>
  <si>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</si>
  <si>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</si>
  <si>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</si>
  <si>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</si>
  <si>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</si>
  <si>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</si>
  <si>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</si>
  <si>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</si>
  <si>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</si>
  <si>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</si>
  <si>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</si>
  <si>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</si>
  <si>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</si>
  <si>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</si>
  <si>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</si>
  <si>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</si>
  <si>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</si>
  <si>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</si>
  <si>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</si>
  <si>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</si>
  <si>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</si>
  <si>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</si>
  <si>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</si>
  <si>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</si>
  <si>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</si>
  <si>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</si>
  <si>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</si>
  <si>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</si>
  <si>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</si>
  <si>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</si>
  <si>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</si>
  <si>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</si>
  <si>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</si>
  <si>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</si>
  <si>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</si>
  <si>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</si>
  <si>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</si>
  <si>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</si>
  <si>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</si>
  <si>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</si>
  <si>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</si>
  <si>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</si>
  <si>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</si>
  <si>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</si>
  <si>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</si>
  <si>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</si>
  <si>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</si>
  <si>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</si>
  <si>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</si>
  <si>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</si>
  <si>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</si>
  <si>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</si>
  <si>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</si>
  <si>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</si>
  <si>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</si>
  <si>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</si>
  <si>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</si>
  <si>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</si>
  <si>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</si>
  <si>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</si>
  <si>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</si>
  <si>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</si>
  <si>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</si>
  <si>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</si>
  <si>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</si>
  <si>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</si>
  <si>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</si>
  <si>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</si>
  <si>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</si>
  <si>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</si>
  <si>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</si>
  <si>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</si>
  <si>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</si>
  <si>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</si>
  <si>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</si>
  <si>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</si>
  <si>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</si>
  <si>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</si>
  <si>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</si>
  <si>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</si>
  <si>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</si>
  <si>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</si>
  <si>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</si>
  <si>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</si>
  <si>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</si>
  <si>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</si>
  <si>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</si>
  <si>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</si>
  <si>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</si>
  <si>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</si>
  <si>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</si>
  <si>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</si>
  <si>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</si>
  <si>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</si>
  <si>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</si>
  <si>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</si>
  <si>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</si>
  <si>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</si>
  <si>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</si>
  <si>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</si>
  <si>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</si>
  <si>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</si>
  <si>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</si>
  <si>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</si>
  <si>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</si>
  <si>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</si>
  <si>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</si>
  <si>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</si>
  <si>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</si>
  <si>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</si>
  <si>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</si>
  <si>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</si>
  <si>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</si>
  <si>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</si>
  <si>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</si>
  <si>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</si>
  <si>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</si>
  <si>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</si>
  <si>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</si>
  <si>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</si>
  <si>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</si>
  <si>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</si>
  <si>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</si>
  <si>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</si>
  <si>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</si>
  <si>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</si>
  <si>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</si>
  <si>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</si>
  <si>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</si>
  <si>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</si>
  <si>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</si>
  <si>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</si>
  <si>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</si>
  <si>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</si>
  <si>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</si>
  <si>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</si>
  <si>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</si>
  <si>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</si>
  <si>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</si>
  <si>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</si>
  <si>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</si>
  <si>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</si>
  <si>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</si>
  <si>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</si>
  <si>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</si>
  <si>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</si>
  <si>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</si>
  <si>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</si>
  <si>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</si>
  <si>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</si>
  <si>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</si>
  <si>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</si>
  <si>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</si>
  <si>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</si>
  <si>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</si>
  <si>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</si>
  <si>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</si>
  <si>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</si>
  <si>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</si>
  <si>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</si>
  <si>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</si>
  <si>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</si>
  <si>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</si>
  <si>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</si>
  <si>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</si>
  <si>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</si>
  <si>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</si>
  <si>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</si>
  <si>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</si>
  <si>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</si>
  <si>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</si>
  <si>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</si>
  <si>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</si>
  <si>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</si>
  <si>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</si>
  <si>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</si>
  <si>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</si>
  <si>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</si>
  <si>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</si>
  <si>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</si>
  <si>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</si>
  <si>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</si>
  <si>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</si>
  <si>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</si>
  <si>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</si>
  <si>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</si>
  <si>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</si>
  <si>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</si>
  <si>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</si>
  <si>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</si>
  <si>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</si>
  <si>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</si>
  <si>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</si>
  <si>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</si>
  <si>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</si>
  <si>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</si>
  <si>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</si>
  <si>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</si>
  <si>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</si>
  <si>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</si>
  <si>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</si>
  <si>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</si>
  <si>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</si>
  <si>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</si>
  <si>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</si>
  <si>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</si>
  <si>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</si>
  <si>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</si>
  <si>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</si>
  <si>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</si>
  <si>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</si>
  <si>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</si>
  <si>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</si>
  <si>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</si>
  <si>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</si>
  <si>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</si>
  <si>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</si>
  <si>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</si>
  <si>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</si>
  <si>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</si>
  <si>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</si>
  <si>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</si>
  <si>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</si>
  <si>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</si>
  <si>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</si>
  <si>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</si>
  <si>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</si>
  <si>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</si>
  <si>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</si>
  <si>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</si>
  <si>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</si>
  <si>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</si>
  <si>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</si>
  <si>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</si>
  <si>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</si>
  <si>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</si>
  <si>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</si>
  <si>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</si>
  <si>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</si>
  <si>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</si>
  <si>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</si>
  <si>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</si>
  <si>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</si>
  <si>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</si>
  <si>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</si>
  <si>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</si>
  <si>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</si>
  <si>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</si>
  <si>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</si>
  <si>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</si>
  <si>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</si>
  <si>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</si>
  <si>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</si>
  <si>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</si>
  <si>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</si>
  <si>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</si>
  <si>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</si>
  <si>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</si>
  <si>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</si>
  <si>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</si>
  <si>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</si>
  <si>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</si>
  <si>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</si>
  <si>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</si>
  <si>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</si>
  <si>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</si>
  <si>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</si>
  <si>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</si>
  <si>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</si>
  <si>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</si>
  <si>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</si>
  <si>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</si>
  <si>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</si>
  <si>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</si>
  <si>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</si>
  <si>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</si>
  <si>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</si>
  <si>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</si>
  <si>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</si>
  <si>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</si>
  <si>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</si>
  <si>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</si>
  <si>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</si>
  <si>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</si>
  <si>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</si>
  <si>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</si>
  <si>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</si>
  <si>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</si>
  <si>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</si>
  <si>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</si>
  <si>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</si>
  <si>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</si>
  <si>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</si>
  <si>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</si>
  <si>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</si>
  <si>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</si>
  <si>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</si>
  <si>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</si>
  <si>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</si>
  <si>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</si>
  <si>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</si>
  <si>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</si>
  <si>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</si>
  <si>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</si>
  <si>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</si>
  <si>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</si>
  <si>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</si>
  <si>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</si>
  <si>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</si>
  <si>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</si>
  <si>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</si>
  <si>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</si>
  <si>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</si>
  <si>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</si>
  <si>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</si>
  <si>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</si>
  <si>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</si>
  <si>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</si>
  <si>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</si>
  <si>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</si>
  <si>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</si>
  <si>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</si>
  <si>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</si>
  <si>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</si>
  <si>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</si>
  <si>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</si>
  <si>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</si>
  <si>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</si>
  <si>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</si>
  <si>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</si>
  <si>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</si>
  <si>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</si>
  <si>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</si>
  <si>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</si>
  <si>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</si>
  <si>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</si>
  <si>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</si>
  <si>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</si>
  <si>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</si>
  <si>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</si>
  <si>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</si>
  <si>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</si>
  <si>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</si>
  <si>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</si>
  <si>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</si>
  <si>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</si>
  <si>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</si>
  <si>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</si>
  <si>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</si>
  <si>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</si>
  <si>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</si>
  <si>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</si>
  <si>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</si>
  <si>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</si>
  <si>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</si>
  <si>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</si>
  <si>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</si>
  <si>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</si>
  <si>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</si>
  <si>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</si>
  <si>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</si>
  <si>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</si>
  <si>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</si>
  <si>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</si>
  <si>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</si>
  <si>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</si>
  <si>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</si>
  <si>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</si>
  <si>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</si>
  <si>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</si>
  <si>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</si>
  <si>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</si>
  <si>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</si>
  <si>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</si>
  <si>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</si>
  <si>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</si>
  <si>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</si>
  <si>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</si>
  <si>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</si>
  <si>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</si>
  <si>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</si>
  <si>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</si>
  <si>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</si>
  <si>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</si>
  <si>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</si>
  <si>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</si>
  <si>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</si>
  <si>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</si>
  <si>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</si>
  <si>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</si>
  <si>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</si>
  <si>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</si>
  <si>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</si>
  <si>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</si>
  <si>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</si>
  <si>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</si>
  <si>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</si>
  <si>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</si>
  <si>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</si>
  <si>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</si>
  <si>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</si>
  <si>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</si>
  <si>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</si>
  <si>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</si>
  <si>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</si>
  <si>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</si>
  <si>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</si>
  <si>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</si>
  <si>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</si>
  <si>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</si>
  <si>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</si>
  <si>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</si>
  <si>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</si>
  <si>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</si>
  <si>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</si>
  <si>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</si>
  <si>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</si>
  <si>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</si>
  <si>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</si>
  <si>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</si>
  <si>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</si>
  <si>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</si>
  <si>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</si>
  <si>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</si>
  <si>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</si>
  <si>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</si>
  <si>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</si>
  <si>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</si>
  <si>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</si>
  <si>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</si>
  <si>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</si>
  <si>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</si>
  <si>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</si>
  <si>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</si>
  <si>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</si>
  <si>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</si>
  <si>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</si>
  <si>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</si>
  <si>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</si>
  <si>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</si>
  <si>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</si>
  <si>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</si>
  <si>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</si>
  <si>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</si>
  <si>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</si>
  <si>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</si>
  <si>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</si>
  <si>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</si>
  <si>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</si>
  <si>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</si>
  <si>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</si>
  <si>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</si>
  <si>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</si>
  <si>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</si>
  <si>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</si>
  <si>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</si>
  <si>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</si>
  <si>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</si>
  <si>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</si>
  <si>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</si>
  <si>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</si>
  <si>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</si>
  <si>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</si>
  <si>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</si>
  <si>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</si>
  <si>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</si>
  <si>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</si>
  <si>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</si>
  <si>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</si>
  <si>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</si>
  <si>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</si>
  <si>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</si>
  <si>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</si>
  <si>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</si>
  <si>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</si>
  <si>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</si>
  <si>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</si>
  <si>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</si>
  <si>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</si>
  <si>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</si>
  <si>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</si>
  <si>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</si>
  <si>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</si>
  <si>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</si>
  <si>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</si>
  <si>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</si>
  <si>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</si>
  <si>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</si>
  <si>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</si>
  <si>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</si>
  <si>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</si>
  <si>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</si>
  <si>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</si>
  <si>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</si>
  <si>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</si>
  <si>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</si>
  <si>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</si>
  <si>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</si>
  <si>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</si>
  <si>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</si>
  <si>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</si>
  <si>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</si>
  <si>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</si>
  <si>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</si>
  <si>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</si>
  <si>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</si>
  <si>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</si>
  <si>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</si>
  <si>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</si>
  <si>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</si>
  <si>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</si>
  <si>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</si>
  <si>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</si>
  <si>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</si>
  <si>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</si>
  <si>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</si>
  <si>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</si>
  <si>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</si>
  <si>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</si>
  <si>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</si>
  <si>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</si>
  <si>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</si>
  <si>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</si>
  <si>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</si>
  <si>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</si>
  <si>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</si>
  <si>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</si>
  <si>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</si>
  <si>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</si>
  <si>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</si>
  <si>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</si>
  <si>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</si>
  <si>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</si>
  <si>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</si>
  <si>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</si>
  <si>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</si>
  <si>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</si>
  <si>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</si>
  <si>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</si>
  <si>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</si>
  <si>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</si>
  <si>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</si>
  <si>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</si>
  <si>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</si>
  <si>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</si>
  <si>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</si>
  <si>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</si>
  <si>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</si>
  <si>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</si>
  <si>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</si>
  <si>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</si>
  <si>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</si>
  <si>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</si>
  <si>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</si>
  <si>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</si>
  <si>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</si>
  <si>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</si>
  <si>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</si>
  <si>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</si>
  <si>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</si>
  <si>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</si>
  <si>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</si>
  <si>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</si>
  <si>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</si>
  <si>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</si>
  <si>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</si>
  <si>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</si>
  <si>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</si>
  <si>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</si>
  <si>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</si>
  <si>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</si>
  <si>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</si>
  <si>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</si>
  <si>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</si>
  <si>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</si>
  <si>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</si>
  <si>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</si>
  <si>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</si>
  <si>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</si>
  <si>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</si>
  <si>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</si>
  <si>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</si>
  <si>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</si>
  <si>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</si>
  <si>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</si>
  <si>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</si>
  <si>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</si>
  <si>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</si>
  <si>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</si>
  <si>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</si>
  <si>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</si>
  <si>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</si>
  <si>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</si>
  <si>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</si>
  <si>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</si>
  <si>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</si>
  <si>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</si>
  <si>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</si>
  <si>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</si>
  <si>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</si>
  <si>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</si>
  <si>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</si>
  <si>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</si>
  <si>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</si>
  <si>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</si>
  <si>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</si>
  <si>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</si>
  <si>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</si>
  <si>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</si>
  <si>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</si>
  <si>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</si>
  <si>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</si>
  <si>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</si>
  <si>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</si>
  <si>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</si>
  <si>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</si>
  <si>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</si>
  <si>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</si>
  <si>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</si>
  <si>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</si>
  <si>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</si>
  <si>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</si>
  <si>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</si>
  <si>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</si>
  <si>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</si>
  <si>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</si>
  <si>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</si>
  <si>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</si>
  <si>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</si>
  <si>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</si>
  <si>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</si>
  <si>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</si>
  <si>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</si>
  <si>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</si>
  <si>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</si>
  <si>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</si>
  <si>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</si>
  <si>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</si>
  <si>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</si>
  <si>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</si>
  <si>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</si>
  <si>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</si>
  <si>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</si>
  <si>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</si>
  <si>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</si>
  <si>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</si>
  <si>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</si>
  <si>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</si>
  <si>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</si>
  <si>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</si>
  <si>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</si>
  <si>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</si>
  <si>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</si>
  <si>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</si>
  <si>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</si>
  <si>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</si>
  <si>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</si>
  <si>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</si>
  <si>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</si>
  <si>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</si>
  <si>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</si>
  <si>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</si>
  <si>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</si>
  <si>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</si>
  <si>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</si>
  <si>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</si>
  <si>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</si>
  <si>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</si>
  <si>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</si>
  <si>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</si>
  <si>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</si>
  <si>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</si>
  <si>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</si>
  <si>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</si>
  <si>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</si>
  <si>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</si>
  <si>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</si>
  <si>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</si>
  <si>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</si>
  <si>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</si>
  <si>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</si>
  <si>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</si>
  <si>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</si>
  <si>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</si>
  <si>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</si>
  <si>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</si>
  <si>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</si>
  <si>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</si>
  <si>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</si>
  <si>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</si>
  <si>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</si>
  <si>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</si>
  <si>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</si>
  <si>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</si>
  <si>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</si>
  <si>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</si>
  <si>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</si>
  <si>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</si>
  <si>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</si>
  <si>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</si>
  <si>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</si>
  <si>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</si>
  <si>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</si>
  <si>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</si>
  <si>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</si>
  <si>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</si>
  <si>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</si>
  <si>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</si>
  <si>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</si>
  <si>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</si>
  <si>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</si>
  <si>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</si>
  <si>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</si>
  <si>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</si>
  <si>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</si>
  <si>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</si>
  <si>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</si>
  <si>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</si>
  <si>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</si>
  <si>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</si>
  <si>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</si>
  <si>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</si>
  <si>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</si>
  <si>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</si>
  <si>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</si>
  <si>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</si>
  <si>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</si>
  <si>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</si>
  <si>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</si>
  <si>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</si>
  <si>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</si>
  <si>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</si>
  <si>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</si>
  <si>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</si>
  <si>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</si>
  <si>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</si>
  <si>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</si>
  <si>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</si>
  <si>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</si>
  <si>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</si>
  <si>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</si>
  <si>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</si>
  <si>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</si>
  <si>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</si>
  <si>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</si>
  <si>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</si>
  <si>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</si>
  <si>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</si>
  <si>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</si>
  <si>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</si>
  <si>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</si>
  <si>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</si>
  <si>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</si>
  <si>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</si>
  <si>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</si>
  <si>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</si>
  <si>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</si>
  <si>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</si>
  <si>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</si>
  <si>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</si>
  <si>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</si>
  <si>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</si>
  <si>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</si>
  <si>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</si>
  <si>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</si>
  <si>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</si>
  <si>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</si>
  <si>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</si>
  <si>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</si>
  <si>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</si>
  <si>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</si>
  <si>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</si>
  <si>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</si>
  <si>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</si>
  <si>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</si>
  <si>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</si>
  <si>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</si>
  <si>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</si>
  <si>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</si>
  <si>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</si>
  <si>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</si>
  <si>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</si>
  <si>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</si>
  <si>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</si>
  <si>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</si>
  <si>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</si>
  <si>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</si>
  <si>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</si>
  <si>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</si>
  <si>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</si>
  <si>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</si>
  <si>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</si>
  <si>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</si>
  <si>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</si>
  <si>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</si>
  <si>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</si>
  <si>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</si>
  <si>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</si>
  <si>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</si>
  <si>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</si>
  <si>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</si>
  <si>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</si>
  <si>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</si>
  <si>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</si>
  <si>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</si>
  <si>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</si>
  <si>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</si>
  <si>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</si>
  <si>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</si>
  <si>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</si>
  <si>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</si>
  <si>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</si>
  <si>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</si>
  <si>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</si>
  <si>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</si>
  <si>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</si>
  <si>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</si>
  <si>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</si>
  <si>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</si>
  <si>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</si>
  <si>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</si>
  <si>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</si>
  <si>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</si>
  <si>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</si>
  <si>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</si>
  <si>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</si>
  <si>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</si>
  <si>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</si>
  <si>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</si>
  <si>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</si>
  <si>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</si>
  <si>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</si>
  <si>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</si>
  <si>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</si>
  <si>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</si>
  <si>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</si>
  <si>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</si>
  <si>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</si>
  <si>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</si>
  <si>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</si>
  <si>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</si>
  <si>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</si>
  <si>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</si>
  <si>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</si>
  <si>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</si>
  <si>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</si>
  <si>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</si>
  <si>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</si>
  <si>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</si>
  <si>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</si>
  <si>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</si>
  <si>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</si>
  <si>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</si>
  <si>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</si>
  <si>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</si>
  <si>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</si>
  <si>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</si>
  <si>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</si>
  <si>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</si>
  <si>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</si>
  <si>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</si>
  <si>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</si>
  <si>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</si>
  <si>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</si>
  <si>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</si>
  <si>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</si>
  <si>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</si>
  <si>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</si>
  <si>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</si>
  <si>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</si>
  <si>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</si>
  <si>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</si>
  <si>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</si>
  <si>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</si>
  <si>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</si>
  <si>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</si>
  <si>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</si>
  <si>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</si>
  <si>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</si>
  <si>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</si>
  <si>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</si>
  <si>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</si>
  <si>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</si>
  <si>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</si>
  <si>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</si>
  <si>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</si>
  <si>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</si>
  <si>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</si>
  <si>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</si>
  <si>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</si>
  <si>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</si>
  <si>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</si>
  <si>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</si>
  <si>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</si>
  <si>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</si>
  <si>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</si>
  <si>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</si>
  <si>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</si>
  <si>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</si>
  <si>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</si>
  <si>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</si>
  <si>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</si>
  <si>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</si>
  <si>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</si>
  <si>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</si>
  <si>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</si>
  <si>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</si>
  <si>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</si>
  <si>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</si>
  <si>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</si>
  <si>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</si>
  <si>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</si>
  <si>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</si>
  <si>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</si>
  <si>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</si>
  <si>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</si>
  <si>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</si>
  <si>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</si>
  <si>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</si>
  <si>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</si>
  <si>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</si>
  <si>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</si>
  <si>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</si>
  <si>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</si>
  <si>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</si>
  <si>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</si>
  <si>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</si>
  <si>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</si>
  <si>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</si>
  <si>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</si>
  <si>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</si>
  <si>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</si>
  <si>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</si>
  <si>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</si>
  <si>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</si>
  <si>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</si>
  <si>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</si>
  <si>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</si>
  <si>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</si>
  <si>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</si>
  <si>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</si>
  <si>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</si>
  <si>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</si>
  <si>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</si>
  <si>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</si>
  <si>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</si>
  <si>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</si>
  <si>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</si>
  <si>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</si>
  <si>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</si>
  <si>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</si>
  <si>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</si>
  <si>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</si>
  <si>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</si>
  <si>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</si>
  <si>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</si>
  <si>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</si>
  <si>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</si>
  <si>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</si>
  <si>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</si>
  <si>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</si>
  <si>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</si>
  <si>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</si>
  <si>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</si>
  <si>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</si>
  <si>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</si>
  <si>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</si>
  <si>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</si>
  <si>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</si>
  <si>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</si>
  <si>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</si>
  <si>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</si>
  <si>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</si>
  <si>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</si>
  <si>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</si>
  <si>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</si>
  <si>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</si>
  <si>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</si>
  <si>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</si>
  <si>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</si>
  <si>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</si>
  <si>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</si>
  <si>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</si>
  <si>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</si>
  <si>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</si>
  <si>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</si>
  <si>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</si>
  <si>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</si>
  <si>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</si>
  <si>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</si>
  <si>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</si>
  <si>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</si>
  <si>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</si>
  <si>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</si>
  <si>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</si>
  <si>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</si>
  <si>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</si>
  <si>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</si>
  <si>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</si>
  <si>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</si>
  <si>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</si>
  <si>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</si>
  <si>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</si>
  <si>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</si>
  <si>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</si>
  <si>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</si>
  <si>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</si>
  <si>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</si>
  <si>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</si>
  <si>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</si>
  <si>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</si>
  <si>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</si>
  <si>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</si>
  <si>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</si>
  <si>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</si>
  <si>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</si>
  <si>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</si>
  <si>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</si>
  <si>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</si>
  <si>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</si>
  <si>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</si>
  <si>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</si>
  <si>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</si>
  <si>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</si>
  <si>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</si>
  <si>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</si>
  <si>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</si>
  <si>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</si>
  <si>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</si>
  <si>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</si>
  <si>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</si>
  <si>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</si>
  <si>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</si>
  <si>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</si>
  <si>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</si>
  <si>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</si>
  <si>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</si>
  <si>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</si>
  <si>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</si>
  <si>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</si>
  <si>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</si>
  <si>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</si>
  <si>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</si>
  <si>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</si>
  <si>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</si>
  <si>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</si>
  <si>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</si>
  <si>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</si>
  <si>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</si>
  <si>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</si>
  <si>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</si>
  <si>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</si>
  <si>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</si>
  <si>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</si>
  <si>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</si>
  <si>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</si>
  <si>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</si>
  <si>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</si>
  <si>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</si>
  <si>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</si>
  <si>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</si>
  <si>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</si>
  <si>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</si>
  <si>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</si>
  <si>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</si>
  <si>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</si>
  <si>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</si>
  <si>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</si>
  <si>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</si>
  <si>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</si>
  <si>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</si>
  <si>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</si>
  <si>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</si>
  <si>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</si>
  <si>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</si>
  <si>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</si>
  <si>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</si>
  <si>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</si>
  <si>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</si>
  <si>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</si>
  <si>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</si>
  <si>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</si>
  <si>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</si>
  <si>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</si>
  <si>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</si>
  <si>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</si>
  <si>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</si>
  <si>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</si>
  <si>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</si>
  <si>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</si>
  <si>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</si>
  <si>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</si>
  <si>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</si>
  <si>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</si>
  <si>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</si>
  <si>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</si>
  <si>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</si>
  <si>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</si>
  <si>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</si>
  <si>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</si>
  <si>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</si>
  <si>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</si>
  <si>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</si>
  <si>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</si>
  <si>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</si>
  <si>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</si>
  <si>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</si>
  <si>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</si>
  <si>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</si>
  <si>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</si>
  <si>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</si>
  <si>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</si>
  <si>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</si>
  <si>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</si>
  <si>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</si>
  <si>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</si>
  <si>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</si>
  <si>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</si>
  <si>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</si>
  <si>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</si>
  <si>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</si>
  <si>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</si>
  <si>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</si>
  <si>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</si>
  <si>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</si>
  <si>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</si>
  <si>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</si>
  <si>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</si>
  <si>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</si>
  <si>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</si>
  <si>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</si>
  <si>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</si>
  <si>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</si>
  <si>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</si>
  <si>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</si>
  <si>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</si>
  <si>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</si>
  <si>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</si>
  <si>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</si>
  <si>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</si>
  <si>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</si>
  <si>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</si>
  <si>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</si>
  <si>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</si>
  <si>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</si>
  <si>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</si>
  <si>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</si>
  <si>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</si>
  <si>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</si>
  <si>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</si>
  <si>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</si>
  <si>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</si>
  <si>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</si>
  <si>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</si>
  <si>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</si>
  <si>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</si>
  <si>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</si>
  <si>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</si>
  <si>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</si>
  <si>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</si>
  <si>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</si>
  <si>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</si>
  <si>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</si>
  <si>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</si>
  <si>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</si>
  <si>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</si>
  <si>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</si>
  <si>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</si>
  <si>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</si>
  <si>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</si>
  <si>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</si>
  <si>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</si>
  <si>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</si>
  <si>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</si>
  <si>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</si>
  <si>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</si>
  <si>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</si>
  <si>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</si>
  <si>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</si>
  <si>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</si>
  <si>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</si>
  <si>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</si>
  <si>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</si>
  <si>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</si>
  <si>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</si>
  <si>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</si>
  <si>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</si>
  <si>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</si>
  <si>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</si>
  <si>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</si>
  <si>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</si>
  <si>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</si>
  <si>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</si>
  <si>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</si>
  <si>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</si>
  <si>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</si>
  <si>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</si>
  <si>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</si>
  <si>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</si>
  <si>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</si>
  <si>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</si>
  <si>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</si>
  <si>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</si>
  <si>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</si>
  <si>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</si>
  <si>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</si>
  <si>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</si>
  <si>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</si>
  <si>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</si>
  <si>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</si>
  <si>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</si>
  <si>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</si>
  <si>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</si>
  <si>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</si>
  <si>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</si>
  <si>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</si>
  <si>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</si>
  <si>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</si>
  <si>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</si>
  <si>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</si>
  <si>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</si>
  <si>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</si>
  <si>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</si>
  <si>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</si>
  <si>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</si>
  <si>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</si>
  <si>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</si>
  <si>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</si>
  <si>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</si>
  <si>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</si>
  <si>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</si>
  <si>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</si>
  <si>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</si>
  <si>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</si>
  <si>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</si>
  <si>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</si>
  <si>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</si>
  <si>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</si>
  <si>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</si>
  <si>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</si>
  <si>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</si>
  <si>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</si>
  <si>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</si>
  <si>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</si>
  <si>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</si>
  <si>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</si>
  <si>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</si>
  <si>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</si>
  <si>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</si>
  <si>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</si>
  <si>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</si>
  <si>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</si>
  <si>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</si>
  <si>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</si>
  <si>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</si>
  <si>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</si>
  <si>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</si>
  <si>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</si>
  <si>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</si>
  <si>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</si>
  <si>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</si>
  <si>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</si>
  <si>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</si>
  <si>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</si>
  <si>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</si>
  <si>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</si>
  <si>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</si>
  <si>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</si>
  <si>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</si>
  <si>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</si>
  <si>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</si>
  <si>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</si>
  <si>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</si>
  <si>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</si>
  <si>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</si>
  <si>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</si>
  <si>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</si>
  <si>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</si>
  <si>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</si>
  <si>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</si>
  <si>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</si>
  <si>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</si>
  <si>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</si>
  <si>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</si>
  <si>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</si>
  <si>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</si>
  <si>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</si>
  <si>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</si>
  <si>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</si>
  <si>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</si>
  <si>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</si>
  <si>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</si>
  <si>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</si>
  <si>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</si>
  <si>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</si>
  <si>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</si>
  <si>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</si>
  <si>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</si>
  <si>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</si>
  <si>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</si>
  <si>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</si>
  <si>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</si>
  <si>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</si>
  <si>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</si>
  <si>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</si>
  <si>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</si>
  <si>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</si>
  <si>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</si>
  <si>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</si>
  <si>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</si>
  <si>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</si>
  <si>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</si>
  <si>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</si>
  <si>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</si>
  <si>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</si>
  <si>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</si>
  <si>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</si>
  <si>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</si>
  <si>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</si>
  <si>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</si>
  <si>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</si>
  <si>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</si>
  <si>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</si>
  <si>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</si>
  <si>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</si>
  <si>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</si>
  <si>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</si>
  <si>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</si>
  <si>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</si>
  <si>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</si>
  <si>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</si>
  <si>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</si>
  <si>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</si>
  <si>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</si>
  <si>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</si>
  <si>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</si>
  <si>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</si>
  <si>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</si>
  <si>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</si>
  <si>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</si>
  <si>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</si>
  <si>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</si>
  <si>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</si>
  <si>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</si>
  <si>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</si>
  <si>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</si>
  <si>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</si>
  <si>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</si>
  <si>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</si>
  <si>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</si>
  <si>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</si>
  <si>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</si>
  <si>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</si>
  <si>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</si>
  <si>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</si>
  <si>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</si>
  <si>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</si>
  <si>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</si>
  <si>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</si>
  <si>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</si>
  <si>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</si>
  <si>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</si>
  <si>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</si>
  <si>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</si>
  <si>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</si>
  <si>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</si>
  <si>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</si>
  <si>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</si>
  <si>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</si>
  <si>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</si>
  <si>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</si>
  <si>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</si>
  <si>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</si>
  <si>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</si>
  <si>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</si>
  <si>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</si>
  <si>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</si>
  <si>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</si>
  <si>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</si>
  <si>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</si>
  <si>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</si>
  <si>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</si>
  <si>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</si>
  <si>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</si>
  <si>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</si>
  <si>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</si>
  <si>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</si>
  <si>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</si>
  <si>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</si>
  <si>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</si>
  <si>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</si>
  <si>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</si>
  <si>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</si>
  <si>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</si>
  <si>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</si>
  <si>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</si>
  <si>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</si>
  <si>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</si>
  <si>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</si>
  <si>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</si>
  <si>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</si>
  <si>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</si>
  <si>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</si>
  <si>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</si>
  <si>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</si>
  <si>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</si>
  <si>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</si>
  <si>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</si>
  <si>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</si>
  <si>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</si>
  <si>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</si>
  <si>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</si>
  <si>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</si>
  <si>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</si>
  <si>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</si>
  <si>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</si>
  <si>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</si>
  <si>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</si>
  <si>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</si>
  <si>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</si>
  <si>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</si>
  <si>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</si>
  <si>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</si>
  <si>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</si>
  <si>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</si>
  <si>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</si>
  <si>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</si>
  <si>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</si>
  <si>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</si>
  <si>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</si>
  <si>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</si>
  <si>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</si>
  <si>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</si>
  <si>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</si>
  <si>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</si>
  <si>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</si>
  <si>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</si>
  <si>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</si>
  <si>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</si>
  <si>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</si>
  <si>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</si>
  <si>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</si>
  <si>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</si>
  <si>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</si>
  <si>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</si>
  <si>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</si>
  <si>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</si>
  <si>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</si>
  <si>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</si>
  <si>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</si>
  <si>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</si>
  <si>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</si>
  <si>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</si>
  <si>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</si>
  <si>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</si>
  <si>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</si>
  <si>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</si>
  <si>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</si>
  <si>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</si>
  <si>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</si>
  <si>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</si>
  <si>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</si>
  <si>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</si>
  <si>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</si>
  <si>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</si>
  <si>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</si>
  <si>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</si>
  <si>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</si>
  <si>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</si>
  <si>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</si>
  <si>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</si>
  <si>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</si>
  <si>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</si>
  <si>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</si>
  <si>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</si>
  <si>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</si>
  <si>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</si>
  <si>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</si>
  <si>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</si>
  <si>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</si>
  <si>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</si>
  <si>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</si>
  <si>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</si>
  <si>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</si>
  <si>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</si>
  <si>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</si>
  <si>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</si>
  <si>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</si>
  <si>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</si>
  <si>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</si>
  <si>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</si>
  <si>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</si>
  <si>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</si>
  <si>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</si>
  <si>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</si>
  <si>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</si>
  <si>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</si>
  <si>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</si>
  <si>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</si>
  <si>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</si>
  <si>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</si>
  <si>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</si>
  <si>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</si>
  <si>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</si>
  <si>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</si>
  <si>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</si>
  <si>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</si>
  <si>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</si>
  <si>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</si>
  <si>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</si>
  <si>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</si>
  <si>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</si>
  <si>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</si>
  <si>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</si>
  <si>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</si>
  <si>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</si>
  <si>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</si>
  <si>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</si>
  <si>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</si>
  <si>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</si>
  <si>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</si>
  <si>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</si>
  <si>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</si>
  <si>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</si>
  <si>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</si>
  <si>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</si>
  <si>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</si>
  <si>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</si>
  <si>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</si>
  <si>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</si>
  <si>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</si>
  <si>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</si>
  <si>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</si>
  <si>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</si>
  <si>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</si>
  <si>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</si>
  <si>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</si>
  <si>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</si>
  <si>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</si>
  <si>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</si>
  <si>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</si>
  <si>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</si>
  <si>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</si>
  <si>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</si>
  <si>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</si>
  <si>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</si>
  <si>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</si>
  <si>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</si>
  <si>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</si>
  <si>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</si>
  <si>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</si>
  <si>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</si>
  <si>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</si>
  <si>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</si>
  <si>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</si>
  <si>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</si>
  <si>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</si>
  <si>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</si>
  <si>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</si>
  <si>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</si>
  <si>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</si>
  <si>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</si>
  <si>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</si>
  <si>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</si>
  <si>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</si>
  <si>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</si>
  <si>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</si>
  <si>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</si>
  <si>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</si>
  <si>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</si>
  <si>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</si>
  <si>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</si>
  <si>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</si>
  <si>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</si>
  <si>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</si>
  <si>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</si>
  <si>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</si>
  <si>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</si>
  <si>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</si>
  <si>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</si>
  <si>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</si>
  <si>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</si>
  <si>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</si>
  <si>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</si>
  <si>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</si>
  <si>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</si>
  <si>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</si>
  <si>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</si>
  <si>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</si>
  <si>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</si>
  <si>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</si>
  <si>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</si>
  <si>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</si>
  <si>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</si>
  <si>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</si>
  <si>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</si>
  <si>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</si>
  <si>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</si>
  <si>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</si>
  <si>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</si>
  <si>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</si>
  <si>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</si>
  <si>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</si>
  <si>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</si>
  <si>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</si>
  <si>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</si>
  <si>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</si>
  <si>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</si>
  <si>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</si>
  <si>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</si>
  <si>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</si>
  <si>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</si>
  <si>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</si>
  <si>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</si>
  <si>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</si>
  <si>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</si>
  <si>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</si>
  <si>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</si>
  <si>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</si>
  <si>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</si>
  <si>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</si>
  <si>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</si>
  <si>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</si>
  <si>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</si>
  <si>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</si>
  <si>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</si>
  <si>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</si>
  <si>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</si>
  <si>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</si>
  <si>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</si>
  <si>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</si>
  <si>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</si>
  <si>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</si>
  <si>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</si>
  <si>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</si>
  <si>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</si>
  <si>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</si>
  <si>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</si>
  <si>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</si>
  <si>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</si>
  <si>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</si>
  <si>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</si>
  <si>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</si>
  <si>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</si>
  <si>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</si>
  <si>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</si>
  <si>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</si>
  <si>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</si>
  <si>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</si>
  <si>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</si>
  <si>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</si>
  <si>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</si>
  <si>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</si>
  <si>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</si>
  <si>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</si>
  <si>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</si>
  <si>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</si>
  <si>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</si>
  <si>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</si>
  <si>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</si>
  <si>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</si>
  <si>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</si>
  <si>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</si>
  <si>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</si>
  <si>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</si>
  <si>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</si>
  <si>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</si>
  <si>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</si>
  <si>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</si>
  <si>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</si>
  <si>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</si>
  <si>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</si>
  <si>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</si>
  <si>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</si>
  <si>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</si>
  <si>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</si>
  <si>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</si>
  <si>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</si>
  <si>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</si>
  <si>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</si>
  <si>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</si>
  <si>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</si>
  <si>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</si>
  <si>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</si>
  <si>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</si>
  <si>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</si>
  <si>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</si>
  <si>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</si>
  <si>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</si>
  <si>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</si>
  <si>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</si>
  <si>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</si>
  <si>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</si>
  <si>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</si>
  <si>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</si>
  <si>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</si>
  <si>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</si>
  <si>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</si>
  <si>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</si>
  <si>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</si>
  <si>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</si>
  <si>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</si>
  <si>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</si>
  <si>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</si>
  <si>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</si>
  <si>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</si>
  <si>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</si>
  <si>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</si>
  <si>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</si>
  <si>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</si>
  <si>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</si>
  <si>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</si>
  <si>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</si>
  <si>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</si>
  <si>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</si>
  <si>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</si>
  <si>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</si>
  <si>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</si>
  <si>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</si>
  <si>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</si>
  <si>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</si>
  <si>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</si>
  <si>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</si>
  <si>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</si>
  <si>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</si>
  <si>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</si>
  <si>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</si>
  <si>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</si>
  <si>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</si>
  <si>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</si>
  <si>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</si>
  <si>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</si>
  <si>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</si>
  <si>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</si>
  <si>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</si>
  <si>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</si>
  <si>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</si>
  <si>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</si>
  <si>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</si>
  <si>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</si>
  <si>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</si>
  <si>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</si>
  <si>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</si>
  <si>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</si>
  <si>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</si>
  <si>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</si>
  <si>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</si>
  <si>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</si>
  <si>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</si>
  <si>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</si>
  <si>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</si>
  <si>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</si>
  <si>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</si>
  <si>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</si>
  <si>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</si>
  <si>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</si>
  <si>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</si>
  <si>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</si>
  <si>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</si>
  <si>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</si>
  <si>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</si>
  <si>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</si>
  <si>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</si>
  <si>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</si>
  <si>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</si>
  <si>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</si>
  <si>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</si>
  <si>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</si>
  <si>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</si>
  <si>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</si>
  <si>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</si>
  <si>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</si>
  <si>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</si>
  <si>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</si>
  <si>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</si>
  <si>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</si>
  <si>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</si>
  <si>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</si>
  <si>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</si>
  <si>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</si>
  <si>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</si>
  <si>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</si>
  <si>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</si>
  <si>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</si>
  <si>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</si>
  <si>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</si>
  <si>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</si>
  <si>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</si>
  <si>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</si>
  <si>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</si>
  <si>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</si>
  <si>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</si>
  <si>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</si>
  <si>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</si>
  <si>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</si>
  <si>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</si>
  <si>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</si>
  <si>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</si>
  <si>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</si>
  <si>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</si>
  <si>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</si>
  <si>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</si>
  <si>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</si>
  <si>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</si>
  <si>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</si>
  <si>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</si>
  <si>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</si>
  <si>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</si>
  <si>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</si>
  <si>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</si>
  <si>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</si>
  <si>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</si>
  <si>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</si>
  <si>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</si>
  <si>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</si>
  <si>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</si>
  <si>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</si>
  <si>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</si>
  <si>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</si>
  <si>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</si>
  <si>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</si>
  <si>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</si>
  <si>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</si>
  <si>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</si>
  <si>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</si>
  <si>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</si>
  <si>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</si>
  <si>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</si>
  <si>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</si>
  <si>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</si>
  <si>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</si>
  <si>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</si>
  <si>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</si>
  <si>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</si>
  <si>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</si>
  <si>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</si>
  <si>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</si>
  <si>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</si>
  <si>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</si>
  <si>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</si>
  <si>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</si>
  <si>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</si>
  <si>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</si>
  <si>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</si>
  <si>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</si>
  <si>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</si>
  <si>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</si>
  <si>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</si>
  <si>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</si>
  <si>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</si>
  <si>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</si>
  <si>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</si>
  <si>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</si>
  <si>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</si>
  <si>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</si>
  <si>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</si>
  <si>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</si>
  <si>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</si>
  <si>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</si>
  <si>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</si>
  <si>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</si>
  <si>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</si>
  <si>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</si>
  <si>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</si>
  <si>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</si>
  <si>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</si>
  <si>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</si>
  <si>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</si>
  <si>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</si>
  <si>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</si>
  <si>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</si>
  <si>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</si>
  <si>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</si>
  <si>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</si>
  <si>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</si>
  <si>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</si>
  <si>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</si>
  <si>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</si>
  <si>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</si>
  <si>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</si>
  <si>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</si>
  <si>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</si>
  <si>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</si>
  <si>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</si>
  <si>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</si>
  <si>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</si>
  <si>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</si>
  <si>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</si>
  <si>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</si>
  <si>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</si>
  <si>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</si>
  <si>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</si>
  <si>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</si>
  <si>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</si>
  <si>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</si>
  <si>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</si>
  <si>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</si>
  <si>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</si>
  <si>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</si>
  <si>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</si>
  <si>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</si>
  <si>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</si>
  <si>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</si>
  <si>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</si>
  <si>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</si>
  <si>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</si>
  <si>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</si>
  <si>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</si>
  <si>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</si>
  <si>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</si>
  <si>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</si>
  <si>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</si>
  <si>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</si>
  <si>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</si>
  <si>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</si>
  <si>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</si>
  <si>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</si>
  <si>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</si>
  <si>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</si>
  <si>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</si>
  <si>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</si>
  <si>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</si>
  <si>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</si>
  <si>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</si>
  <si>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</si>
  <si>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</si>
  <si>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</si>
  <si>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</si>
  <si>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</si>
  <si>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</si>
  <si>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</si>
  <si>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</si>
  <si>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</si>
  <si>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</si>
  <si>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</si>
  <si>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</si>
  <si>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</si>
  <si>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</si>
  <si>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</si>
  <si>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</si>
  <si>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</si>
  <si>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</si>
  <si>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</si>
  <si>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</si>
  <si>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</si>
  <si>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</si>
  <si>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</si>
  <si>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</si>
  <si>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</si>
  <si>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</si>
  <si>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</si>
  <si>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</si>
  <si>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</si>
  <si>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</si>
  <si>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</si>
  <si>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</si>
  <si>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</si>
  <si>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</si>
  <si>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</si>
  <si>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</si>
  <si>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</si>
  <si>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</si>
  <si>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</si>
  <si>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</si>
  <si>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</si>
  <si>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</si>
  <si>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</si>
  <si>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</si>
  <si>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</si>
  <si>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</si>
  <si>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</si>
  <si>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</si>
  <si>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</si>
  <si>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</si>
  <si>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</si>
  <si>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</si>
  <si>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</si>
  <si>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</si>
  <si>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</si>
  <si>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</si>
  <si>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</si>
  <si>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</si>
  <si>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</si>
  <si>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</si>
  <si>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</si>
  <si>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</si>
  <si>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</si>
  <si>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</si>
  <si>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</si>
  <si>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</si>
  <si>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</si>
  <si>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</si>
  <si>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</si>
  <si>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</si>
  <si>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</si>
  <si>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</si>
  <si>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</si>
  <si>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</si>
  <si>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</si>
  <si>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</si>
  <si>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</si>
  <si>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</si>
  <si>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</si>
  <si>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</si>
  <si>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</si>
  <si>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</si>
  <si>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</si>
  <si>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</si>
  <si>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</si>
  <si>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</si>
  <si>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</si>
  <si>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</si>
  <si>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</si>
  <si>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</si>
  <si>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</si>
  <si>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</si>
  <si>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</si>
  <si>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</si>
  <si>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</si>
  <si>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</si>
  <si>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</si>
  <si>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</si>
  <si>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</si>
  <si>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</si>
  <si>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</si>
  <si>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</si>
  <si>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</si>
  <si>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</si>
  <si>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</si>
  <si>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</si>
  <si>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</si>
  <si>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</si>
  <si>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</si>
  <si>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</si>
  <si>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</si>
  <si>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</si>
  <si>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</si>
  <si>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</si>
  <si>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</si>
  <si>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</si>
  <si>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</si>
  <si>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</si>
  <si>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</si>
  <si>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</si>
  <si>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</si>
  <si>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</si>
  <si>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</si>
  <si>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</si>
  <si>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</si>
  <si>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</si>
  <si>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</si>
  <si>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</si>
  <si>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</si>
  <si>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</si>
  <si>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</si>
  <si>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</si>
  <si>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</si>
  <si>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</si>
  <si>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</si>
  <si>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</si>
  <si>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</si>
  <si>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</si>
  <si>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</si>
  <si>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</si>
  <si>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</si>
  <si>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</si>
  <si>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</si>
  <si>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</si>
  <si>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</si>
  <si>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</si>
  <si>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</si>
  <si>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</si>
  <si>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</si>
  <si>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</si>
  <si>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</si>
  <si>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</si>
  <si>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</si>
  <si>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</si>
  <si>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</si>
  <si>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</si>
  <si>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</si>
  <si>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</si>
  <si>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</si>
  <si>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</si>
  <si>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</si>
  <si>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</si>
  <si>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</si>
  <si>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</si>
  <si>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</si>
  <si>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</si>
  <si>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</si>
  <si>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</si>
  <si>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</si>
  <si>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</si>
  <si>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</si>
  <si>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</si>
  <si>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</si>
  <si>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</si>
  <si>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</si>
  <si>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</si>
  <si>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</si>
  <si>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</si>
  <si>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</si>
  <si>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</si>
  <si>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</si>
  <si>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</si>
  <si>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</si>
  <si>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</si>
  <si>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</si>
  <si>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</si>
  <si>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</si>
  <si>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</si>
  <si>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</si>
  <si>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</si>
  <si>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</si>
  <si>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</si>
  <si>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</si>
  <si>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</si>
  <si>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</si>
  <si>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</si>
  <si>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</si>
  <si>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</si>
  <si>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</si>
  <si>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</si>
  <si>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</si>
  <si>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</si>
  <si>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</si>
  <si>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</si>
  <si>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</si>
  <si>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</si>
  <si>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</si>
  <si>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</si>
  <si>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</si>
  <si>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</si>
  <si>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</si>
  <si>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</si>
  <si>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</si>
  <si>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</si>
  <si>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</si>
  <si>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</si>
  <si>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</si>
  <si>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</si>
  <si>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</si>
  <si>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</si>
  <si>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</si>
  <si>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</si>
  <si>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</si>
  <si>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</si>
  <si>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</si>
  <si>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</si>
  <si>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</si>
  <si>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</si>
  <si>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</si>
  <si>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</si>
  <si>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</si>
  <si>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</si>
  <si>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</si>
  <si>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</si>
  <si>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</si>
  <si>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</si>
  <si>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</si>
  <si>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</si>
  <si>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</si>
  <si>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</si>
  <si>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</si>
  <si>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</si>
  <si>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</si>
  <si>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</si>
  <si>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</si>
  <si>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</si>
  <si>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</si>
  <si>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</si>
  <si>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</si>
  <si>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</si>
  <si>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</si>
  <si>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</si>
  <si>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</si>
  <si>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</si>
  <si>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</si>
  <si>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</si>
  <si>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</si>
  <si>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</si>
  <si>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</si>
  <si>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</si>
  <si>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</si>
  <si>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</si>
  <si>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</si>
  <si>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</si>
  <si>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</si>
  <si>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</si>
  <si>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</si>
  <si>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</si>
  <si>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</si>
  <si>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</si>
  <si>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</si>
  <si>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</si>
  <si>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</si>
  <si>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</si>
  <si>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</si>
  <si>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</si>
  <si>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</si>
  <si>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</si>
  <si>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</si>
  <si>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</si>
  <si>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</si>
  <si>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</si>
  <si>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</si>
  <si>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</si>
  <si>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</si>
  <si>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</si>
  <si>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</si>
  <si>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</si>
  <si>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</si>
  <si>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</si>
  <si>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</si>
  <si>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</si>
  <si>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</si>
  <si>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</si>
  <si>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</si>
  <si>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</si>
  <si>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</si>
  <si>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</si>
  <si>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</si>
  <si>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</si>
  <si>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</si>
  <si>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</si>
  <si>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</si>
  <si>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</si>
  <si>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</si>
  <si>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</si>
  <si>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</si>
  <si>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</si>
  <si>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</si>
  <si>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</si>
  <si>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</si>
  <si>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</si>
  <si>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</si>
  <si>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</si>
  <si>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</si>
  <si>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</si>
  <si>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</si>
  <si>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</si>
  <si>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</si>
  <si>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</si>
  <si>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</si>
  <si>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</si>
  <si>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</si>
  <si>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</si>
  <si>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</si>
  <si>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</si>
  <si>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</si>
  <si>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</si>
  <si>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</si>
  <si>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</si>
  <si>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</si>
  <si>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</si>
  <si>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</si>
  <si>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</si>
  <si>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</si>
  <si>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</si>
  <si>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</si>
  <si>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</si>
  <si>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</si>
  <si>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</si>
  <si>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</si>
  <si>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</si>
  <si>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</si>
  <si>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</si>
  <si>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</si>
  <si>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</si>
  <si>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</si>
  <si>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</si>
  <si>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</si>
  <si>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</si>
  <si>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</si>
  <si>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</si>
  <si>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</si>
  <si>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</si>
  <si>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</si>
  <si>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</si>
  <si>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</si>
  <si>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</si>
  <si>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</si>
  <si>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</si>
  <si>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</si>
  <si>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</si>
  <si>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</si>
  <si>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</si>
  <si>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</si>
  <si>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</si>
  <si>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</si>
  <si>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</si>
  <si>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</si>
  <si>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</si>
  <si>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</si>
  <si>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</si>
  <si>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</si>
  <si>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</si>
  <si>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</si>
  <si>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</si>
  <si>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</si>
  <si>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</si>
  <si>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</si>
  <si>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</si>
  <si>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</si>
  <si>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</si>
  <si>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</si>
  <si>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</si>
  <si>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</si>
  <si>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</si>
  <si>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</si>
  <si>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</si>
  <si>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</si>
  <si>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</si>
  <si>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</si>
  <si>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</si>
  <si>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</si>
  <si>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</si>
  <si>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</si>
  <si>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</si>
  <si>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</si>
  <si>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</si>
  <si>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</si>
  <si>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</si>
  <si>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</si>
  <si>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</si>
  <si>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</si>
  <si>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</si>
  <si>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</si>
  <si>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</si>
  <si>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</si>
  <si>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</si>
  <si>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</si>
  <si>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</si>
  <si>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</si>
  <si>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</si>
  <si>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</si>
  <si>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</si>
  <si>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</si>
  <si>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</si>
  <si>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</si>
  <si>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</si>
  <si>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</si>
  <si>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</si>
  <si>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</si>
  <si>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</si>
  <si>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</si>
  <si>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</si>
  <si>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</si>
  <si>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</si>
  <si>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</si>
  <si>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</si>
  <si>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</si>
  <si>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</si>
  <si>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</si>
  <si>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</si>
  <si>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</si>
  <si>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</si>
  <si>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</si>
  <si>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</si>
  <si>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</si>
  <si>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</si>
  <si>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</si>
  <si>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</si>
  <si>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</si>
  <si>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</si>
  <si>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</si>
  <si>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</si>
  <si>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</si>
  <si>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</si>
  <si>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</si>
  <si>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</si>
  <si>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</si>
  <si>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</si>
  <si>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</si>
  <si>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</si>
  <si>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</si>
  <si>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</si>
  <si>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</si>
  <si>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</si>
  <si>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</si>
  <si>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</si>
  <si>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</si>
  <si>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</si>
  <si>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</si>
  <si>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</si>
  <si>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</si>
  <si>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</si>
  <si>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</si>
  <si>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</si>
  <si>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</si>
  <si>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</si>
  <si>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</si>
  <si>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</si>
  <si>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</si>
  <si>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</si>
  <si>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</si>
  <si>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</si>
  <si>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</si>
  <si>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</si>
  <si>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</si>
  <si>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</si>
  <si>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</si>
  <si>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</si>
  <si>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</si>
  <si>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</si>
  <si>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</si>
  <si>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</si>
  <si>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</si>
  <si>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</si>
  <si>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</si>
  <si>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</si>
  <si>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</si>
  <si>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</si>
  <si>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</si>
  <si>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</si>
  <si>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</si>
  <si>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</si>
  <si>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</si>
  <si>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</si>
  <si>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</si>
  <si>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</si>
  <si>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</si>
  <si>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</si>
  <si>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</si>
  <si>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</si>
  <si>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</si>
  <si>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</si>
  <si>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</si>
  <si>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</si>
  <si>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</si>
  <si>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</si>
  <si>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</si>
  <si>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</si>
  <si>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</si>
  <si>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</si>
  <si>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</si>
  <si>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</si>
  <si>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</si>
  <si>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</si>
  <si>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</si>
  <si>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</si>
  <si>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</si>
  <si>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</si>
  <si>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</si>
  <si>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</si>
  <si>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</si>
  <si>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</si>
  <si>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</si>
  <si>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</si>
  <si>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</si>
  <si>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</si>
  <si>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</si>
  <si>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</si>
  <si>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</si>
  <si>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</si>
  <si>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</si>
  <si>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</si>
  <si>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</si>
  <si>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</si>
  <si>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</si>
  <si>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</si>
  <si>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</si>
  <si>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</si>
  <si>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</si>
  <si>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</si>
  <si>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</si>
  <si>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</si>
  <si>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</si>
  <si>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</si>
  <si>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</si>
  <si>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</si>
  <si>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</si>
  <si>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</si>
  <si>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</si>
  <si>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</si>
  <si>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</si>
  <si>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</si>
  <si>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</si>
  <si>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</si>
  <si>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</si>
  <si>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</si>
  <si>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</si>
  <si>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</si>
  <si>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</si>
  <si>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</si>
  <si>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</si>
  <si>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</si>
  <si>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</si>
  <si>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</si>
  <si>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</si>
  <si>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</si>
  <si>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</si>
  <si>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</si>
  <si>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</si>
  <si>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</si>
  <si>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</si>
  <si>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</si>
  <si>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</si>
  <si>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</si>
  <si>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</si>
  <si>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</si>
  <si>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</si>
  <si>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</si>
  <si>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</si>
  <si>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</si>
  <si>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</si>
  <si>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</si>
  <si>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</si>
  <si>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</si>
  <si>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</si>
  <si>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</si>
  <si>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</si>
  <si>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</si>
  <si>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</si>
  <si>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</si>
  <si>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</si>
  <si>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</si>
  <si>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</si>
  <si>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</si>
  <si>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</si>
  <si>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</si>
  <si>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</si>
  <si>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</si>
  <si>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</si>
  <si>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</si>
  <si>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</si>
  <si>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</si>
  <si>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</si>
  <si>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</si>
  <si>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</si>
  <si>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</si>
  <si>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</si>
  <si>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</si>
  <si>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</si>
  <si>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</si>
  <si>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</si>
  <si>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</si>
  <si>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</si>
  <si>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</si>
  <si>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</si>
  <si>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</si>
  <si>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</si>
  <si>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</si>
  <si>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</si>
  <si>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</si>
  <si>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</si>
  <si>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</si>
  <si>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</si>
  <si>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</si>
  <si>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</si>
  <si>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</si>
  <si>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</si>
  <si>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</si>
  <si>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</si>
  <si>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</si>
  <si>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</si>
  <si>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</si>
  <si>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</si>
  <si>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</si>
  <si>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</si>
  <si>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</si>
  <si>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</si>
  <si>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</si>
  <si>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</si>
  <si>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</si>
  <si>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</si>
  <si>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</si>
  <si>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</si>
  <si>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</si>
  <si>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</si>
  <si>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</si>
  <si>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</si>
  <si>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</si>
  <si>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</si>
  <si>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</si>
  <si>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</si>
  <si>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</si>
  <si>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</si>
  <si>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</si>
  <si>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</si>
  <si>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</si>
  <si>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</si>
  <si>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</si>
  <si>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</si>
  <si>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</si>
  <si>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</si>
  <si>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</si>
  <si>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</si>
  <si>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</si>
  <si>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</si>
  <si>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</si>
  <si>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</si>
  <si>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</si>
  <si>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</si>
  <si>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</si>
  <si>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</si>
  <si>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</si>
  <si>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</si>
  <si>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</si>
  <si>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</si>
  <si>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</si>
  <si>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</si>
  <si>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</si>
  <si>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</si>
  <si>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</si>
  <si>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</si>
  <si>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</si>
  <si>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</si>
  <si>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</si>
  <si>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</si>
  <si>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</si>
  <si>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</si>
  <si>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</si>
  <si>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</si>
  <si>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</si>
  <si>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</si>
  <si>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</si>
  <si>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</si>
  <si>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</si>
  <si>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</si>
  <si>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</si>
  <si>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</si>
  <si>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</si>
  <si>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</si>
  <si>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</si>
  <si>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</si>
  <si>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</si>
  <si>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</si>
  <si>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</si>
  <si>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</si>
  <si>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</si>
  <si>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</si>
  <si>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</si>
  <si>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</si>
  <si>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</si>
  <si>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</si>
  <si>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</si>
  <si>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</si>
  <si>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</si>
  <si>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</si>
  <si>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</si>
  <si>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</si>
  <si>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</si>
  <si>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</si>
  <si>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</si>
  <si>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</si>
  <si>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</si>
  <si>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</si>
  <si>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</si>
  <si>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</si>
  <si>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</si>
  <si>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</si>
  <si>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</si>
  <si>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</si>
  <si>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</si>
  <si>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</si>
  <si>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</si>
  <si>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</si>
  <si>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</si>
  <si>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</si>
  <si>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</si>
  <si>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</si>
  <si>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</si>
  <si>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</si>
  <si>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</si>
  <si>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</si>
  <si>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</si>
  <si>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</si>
  <si>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</si>
  <si>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</si>
  <si>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</si>
  <si>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</si>
  <si>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</si>
  <si>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</si>
  <si>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</si>
  <si>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</si>
  <si>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</si>
  <si>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</si>
  <si>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</si>
  <si>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</si>
  <si>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</si>
  <si>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</si>
  <si>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</si>
  <si>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</si>
  <si>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</si>
  <si>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</si>
  <si>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</si>
  <si>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</si>
  <si>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</si>
  <si>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</si>
  <si>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</si>
  <si>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</si>
  <si>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</si>
  <si>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</si>
  <si>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</si>
  <si>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</si>
  <si>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</si>
  <si>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</si>
  <si>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</si>
  <si>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</si>
  <si>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</si>
  <si>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</si>
  <si>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</si>
  <si>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</si>
  <si>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</si>
  <si>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</si>
  <si>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</si>
  <si>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</si>
  <si>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</si>
  <si>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</si>
  <si>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</si>
  <si>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</si>
  <si>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</si>
  <si>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</si>
  <si>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</si>
  <si>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</si>
  <si>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</si>
  <si>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</si>
  <si>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</si>
  <si>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</si>
  <si>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</si>
  <si>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</si>
  <si>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</si>
  <si>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</si>
  <si>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</si>
  <si>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</si>
  <si>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</si>
  <si>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</si>
  <si>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</si>
  <si>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</si>
  <si>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</si>
  <si>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</si>
  <si>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</si>
  <si>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</si>
  <si>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</si>
  <si>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</si>
  <si>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</si>
  <si>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</si>
  <si>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</si>
  <si>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</si>
  <si>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</si>
  <si>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</si>
  <si>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</si>
  <si>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</si>
  <si>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</si>
  <si>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</si>
  <si>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</si>
  <si>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</si>
  <si>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</si>
  <si>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</si>
  <si>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</si>
  <si>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</si>
  <si>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</si>
  <si>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</si>
  <si>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</si>
  <si>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</si>
  <si>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</si>
  <si>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</si>
  <si>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</si>
  <si>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</si>
  <si>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</si>
  <si>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</si>
  <si>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</si>
  <si>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</si>
  <si>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</si>
  <si>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</si>
  <si>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</si>
  <si>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</si>
  <si>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</si>
  <si>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</si>
  <si>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</si>
  <si>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</si>
  <si>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</si>
  <si>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</si>
  <si>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</si>
  <si>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</si>
  <si>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</si>
  <si>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</si>
  <si>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</si>
  <si>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</si>
  <si>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</si>
  <si>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</si>
  <si>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</si>
  <si>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</si>
  <si>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</si>
  <si>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</si>
  <si>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</si>
  <si>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</si>
  <si>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</si>
  <si>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</si>
  <si>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</si>
  <si>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</si>
  <si>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</si>
  <si>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</si>
  <si>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</si>
  <si>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</si>
  <si>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</si>
  <si>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</si>
  <si>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</si>
  <si>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</si>
  <si>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</si>
  <si>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</si>
  <si>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</si>
  <si>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</si>
  <si>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</si>
  <si>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</si>
  <si>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</si>
  <si>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</si>
  <si>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</si>
  <si>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</si>
  <si>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</si>
  <si>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</si>
  <si>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</si>
  <si>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</si>
  <si>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</si>
  <si>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</si>
  <si>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</si>
  <si>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</si>
  <si>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</si>
  <si>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</si>
  <si>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</si>
  <si>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</si>
  <si>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</si>
  <si>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</si>
  <si>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</si>
  <si>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</si>
  <si>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</si>
  <si>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</si>
  <si>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</si>
  <si>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</si>
  <si>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</si>
  <si>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</si>
  <si>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</si>
  <si>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</si>
  <si>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</si>
  <si>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</si>
  <si>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</si>
  <si>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</si>
  <si>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</si>
  <si>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</si>
  <si>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</si>
  <si>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</si>
  <si>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</si>
  <si>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</si>
  <si>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</si>
  <si>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</si>
  <si>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</si>
  <si>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</si>
  <si>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</si>
  <si>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</si>
  <si>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</si>
  <si>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</si>
  <si>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</si>
  <si>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</si>
  <si>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</si>
  <si>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</si>
  <si>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</si>
  <si>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</si>
  <si>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</si>
  <si>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</si>
  <si>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</si>
  <si>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</si>
  <si>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</si>
  <si>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</si>
  <si>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</si>
  <si>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</si>
  <si>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</si>
  <si>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</si>
  <si>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</si>
  <si>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</si>
  <si>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</si>
  <si>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</si>
  <si>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</si>
  <si>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</si>
  <si>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</si>
  <si>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</si>
  <si>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</si>
  <si>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</si>
  <si>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</si>
  <si>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</si>
  <si>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</si>
  <si>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</si>
  <si>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</si>
  <si>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</si>
  <si>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</si>
  <si>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</si>
  <si>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</si>
  <si>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</si>
  <si>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</si>
  <si>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</si>
  <si>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</si>
  <si>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</si>
  <si>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</si>
  <si>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</si>
  <si>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</si>
  <si>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</si>
  <si>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</si>
  <si>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</si>
  <si>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</si>
  <si>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</si>
  <si>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</si>
  <si>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</si>
  <si>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</si>
  <si>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</si>
  <si>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</si>
  <si>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</si>
  <si>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</si>
  <si>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</si>
  <si>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</si>
  <si>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</si>
  <si>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</si>
  <si>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</si>
  <si>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</si>
  <si>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</si>
  <si>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</si>
  <si>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</si>
  <si>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</si>
  <si>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</si>
  <si>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</si>
  <si>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</si>
  <si>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</si>
  <si>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</si>
  <si>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</si>
  <si>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</si>
  <si>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</si>
  <si>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</si>
  <si>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</si>
  <si>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</si>
  <si>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</si>
  <si>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</si>
  <si>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</si>
  <si>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</si>
  <si>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</si>
  <si>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</si>
  <si>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</si>
  <si>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</si>
  <si>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</si>
  <si>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</si>
  <si>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</si>
  <si>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</si>
  <si>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</si>
  <si>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</si>
  <si>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</si>
  <si>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</si>
  <si>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</si>
  <si>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</si>
  <si>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</si>
  <si>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</si>
  <si>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</si>
  <si>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</si>
  <si>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</si>
  <si>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</si>
  <si>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</si>
  <si>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</si>
  <si>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</si>
  <si>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</si>
  <si>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</si>
  <si>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</si>
  <si>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</si>
  <si>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</si>
  <si>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</si>
  <si>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</si>
  <si>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</si>
  <si>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</si>
  <si>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</si>
  <si>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</si>
  <si>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</si>
  <si>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</si>
  <si>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</si>
  <si>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</si>
  <si>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</si>
  <si>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</si>
  <si>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</si>
  <si>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</si>
  <si>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</si>
  <si>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</si>
  <si>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</si>
  <si>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</si>
  <si>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</si>
  <si>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</si>
  <si>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</si>
  <si>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</si>
  <si>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</si>
  <si>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</si>
  <si>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</si>
  <si>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</si>
  <si>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</si>
  <si>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</si>
  <si>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</si>
  <si>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</si>
  <si>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</si>
  <si>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</si>
  <si>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</si>
  <si>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</si>
  <si>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</si>
  <si>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</si>
  <si>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</si>
  <si>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</si>
  <si>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</si>
  <si>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</si>
  <si>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</si>
  <si>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</si>
  <si>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</si>
  <si>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</si>
  <si>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</si>
  <si>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</si>
  <si>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</si>
  <si>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</si>
  <si>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</si>
  <si>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</si>
  <si>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</si>
  <si>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</si>
  <si>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</si>
  <si>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</si>
  <si>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</si>
  <si>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</si>
  <si>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</si>
  <si>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</si>
  <si>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</si>
  <si>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</si>
  <si>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</si>
  <si>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</si>
  <si>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</si>
  <si>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</si>
  <si>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</si>
  <si>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</si>
  <si>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</si>
  <si>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</si>
  <si>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</si>
  <si>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</si>
  <si>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</si>
  <si>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</si>
  <si>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</si>
  <si>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</si>
  <si>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</si>
  <si>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</si>
  <si>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</si>
  <si>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</si>
  <si>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</si>
  <si>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</si>
  <si>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</si>
  <si>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</si>
  <si>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</si>
  <si>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</si>
  <si>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</si>
  <si>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</si>
  <si>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</si>
  <si>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</si>
  <si>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</si>
  <si>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</si>
  <si>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</si>
  <si>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</si>
  <si>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</si>
  <si>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</si>
  <si>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</si>
  <si>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</si>
  <si>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</si>
  <si>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</si>
  <si>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</si>
  <si>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</si>
  <si>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</si>
  <si>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</si>
  <si>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</si>
  <si>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</si>
  <si>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</si>
  <si>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</si>
  <si>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</si>
  <si>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</si>
  <si>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</si>
  <si>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</si>
  <si>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</si>
  <si>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</si>
  <si>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</si>
  <si>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</si>
  <si>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</si>
  <si>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</si>
  <si>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</si>
  <si>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</si>
  <si>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</si>
  <si>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</si>
  <si>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</si>
  <si>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</si>
  <si>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</si>
  <si>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</si>
  <si>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</si>
  <si>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</si>
  <si>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</si>
  <si>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</si>
  <si>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</si>
  <si>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</si>
  <si>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</si>
  <si>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</si>
  <si>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</si>
  <si>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</si>
  <si>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</si>
  <si>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</si>
  <si>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</si>
  <si>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</si>
  <si>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</si>
  <si>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</si>
  <si>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</si>
  <si>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</si>
  <si>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</si>
  <si>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</si>
  <si>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</si>
  <si>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</si>
  <si>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</si>
  <si>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</si>
  <si>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</si>
  <si>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</si>
  <si>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</si>
  <si>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</si>
  <si>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</si>
  <si>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</si>
  <si>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</si>
  <si>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</si>
  <si>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</si>
  <si>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</si>
  <si>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</si>
  <si>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</si>
  <si>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</si>
  <si>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</si>
  <si>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</si>
  <si>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</si>
  <si>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</si>
  <si>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</si>
  <si>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</si>
  <si>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</si>
  <si>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</si>
  <si>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</si>
  <si>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</si>
  <si>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</si>
  <si>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</si>
  <si>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</si>
  <si>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</si>
  <si>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</si>
  <si>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</si>
  <si>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</si>
  <si>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</si>
  <si>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</si>
  <si>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</si>
  <si>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</si>
  <si>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</si>
  <si>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</si>
  <si>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</si>
  <si>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</si>
  <si>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</si>
  <si>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</si>
  <si>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</si>
  <si>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</si>
  <si>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</si>
  <si>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</si>
  <si>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</si>
  <si>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</si>
  <si>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</si>
  <si>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</si>
  <si>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</si>
  <si>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</si>
  <si>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</si>
  <si>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</si>
  <si>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</si>
  <si>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</si>
  <si>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</si>
  <si>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</si>
  <si>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</si>
  <si>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</si>
  <si>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</si>
  <si>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</si>
  <si>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</si>
  <si>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</si>
  <si>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</si>
  <si>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</si>
  <si>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</si>
  <si>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</si>
  <si>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</si>
  <si>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</si>
  <si>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</si>
  <si>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</si>
  <si>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</si>
  <si>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</si>
  <si>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</si>
  <si>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</si>
  <si>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</si>
  <si>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</si>
  <si>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</si>
  <si>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</si>
  <si>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</si>
  <si>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</si>
  <si>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</si>
  <si>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</si>
  <si>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</si>
  <si>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</si>
  <si>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</si>
  <si>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</si>
  <si>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</si>
  <si>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</si>
  <si>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</si>
  <si>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</si>
  <si>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</si>
  <si>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</si>
  <si>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</si>
  <si>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</si>
  <si>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</si>
  <si>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</si>
  <si>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</si>
  <si>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</si>
  <si>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</si>
  <si>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</si>
  <si>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</si>
  <si>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</si>
  <si>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</si>
  <si>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</si>
  <si>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</si>
  <si>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</si>
  <si>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</si>
  <si>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</si>
  <si>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</si>
  <si>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</si>
  <si>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</si>
  <si>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</si>
  <si>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</si>
  <si>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</si>
  <si>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</si>
  <si>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</si>
  <si>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</si>
  <si>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</si>
  <si>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</si>
  <si>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</si>
  <si>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</si>
  <si>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</si>
  <si>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</si>
  <si>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</si>
  <si>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</si>
  <si>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</si>
  <si>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</si>
  <si>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</si>
  <si>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</si>
  <si>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</si>
  <si>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</si>
  <si>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</si>
  <si>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</si>
  <si>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</si>
  <si>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</si>
  <si>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</si>
  <si>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</si>
  <si>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</si>
  <si>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</si>
  <si>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</si>
  <si>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</si>
  <si>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</si>
  <si>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</si>
  <si>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</si>
  <si>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</si>
  <si>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</si>
  <si>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</si>
  <si>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</si>
  <si>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</si>
  <si>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</si>
  <si>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</si>
  <si>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</si>
  <si>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</si>
  <si>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</si>
  <si>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</si>
  <si>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</si>
  <si>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</si>
  <si>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</si>
  <si>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</si>
  <si>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</si>
  <si>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</si>
  <si>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</si>
  <si>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</si>
  <si>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</si>
  <si>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</si>
  <si>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</si>
  <si>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</si>
  <si>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</si>
  <si>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</si>
  <si>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</si>
  <si>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</si>
  <si>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</si>
  <si>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</si>
  <si>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</si>
  <si>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</si>
  <si>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</si>
  <si>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</si>
  <si>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</si>
  <si>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</si>
  <si>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</si>
  <si>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</si>
  <si>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</si>
  <si>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</si>
  <si>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</si>
  <si>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</si>
  <si>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</si>
  <si>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</si>
  <si>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</si>
  <si>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</si>
  <si>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</si>
  <si>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</si>
  <si>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</si>
  <si>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</si>
  <si>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</si>
  <si>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</si>
  <si>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</si>
  <si>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</si>
  <si>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</si>
  <si>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</si>
  <si>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</si>
  <si>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</si>
  <si>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</si>
  <si>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</si>
  <si>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</si>
  <si>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</si>
  <si>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</si>
  <si>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</si>
  <si>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</si>
  <si>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</si>
  <si>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</si>
  <si>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</si>
  <si>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</si>
  <si>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</si>
  <si>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</si>
  <si>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</si>
  <si>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</si>
  <si>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</si>
  <si>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</si>
  <si>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</si>
  <si>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</si>
  <si>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</si>
  <si>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</si>
  <si>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</si>
  <si>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</si>
  <si>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</si>
  <si>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</si>
  <si>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</si>
  <si>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</si>
  <si>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</si>
  <si>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</si>
  <si>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</si>
  <si>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</si>
  <si>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</si>
  <si>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</si>
  <si>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</si>
  <si>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</si>
  <si>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</si>
  <si>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</si>
  <si>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</si>
  <si>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</si>
  <si>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</si>
  <si>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</si>
  <si>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</si>
  <si>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</si>
  <si>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</si>
  <si>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</si>
  <si>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</si>
  <si>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</si>
  <si>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</si>
  <si>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</si>
  <si>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</si>
  <si>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</si>
  <si>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</si>
  <si>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</si>
  <si>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</si>
  <si>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</si>
  <si>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</si>
  <si>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</si>
  <si>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</si>
  <si>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</si>
  <si>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</si>
  <si>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</si>
  <si>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</si>
  <si>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</si>
  <si>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</si>
  <si>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</si>
  <si>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</si>
  <si>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</si>
  <si>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</si>
  <si>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</si>
  <si>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</si>
  <si>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</si>
  <si>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</si>
  <si>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</si>
  <si>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</si>
  <si>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</si>
  <si>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</si>
  <si>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</si>
  <si>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</si>
  <si>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</si>
  <si>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</si>
  <si>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</si>
  <si>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</si>
  <si>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</si>
  <si>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</si>
  <si>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</si>
  <si>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</si>
  <si>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</si>
  <si>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</si>
  <si>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</si>
  <si>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</si>
  <si>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</si>
  <si>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</si>
  <si>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</si>
  <si>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</si>
  <si>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</si>
  <si>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</si>
  <si>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</si>
  <si>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</si>
  <si>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</si>
  <si>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</si>
  <si>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</si>
  <si>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</si>
  <si>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</si>
  <si>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</si>
  <si>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</si>
  <si>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</si>
  <si>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</si>
  <si>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</si>
  <si>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</si>
  <si>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</si>
  <si>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</si>
  <si>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</si>
  <si>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</si>
  <si>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</si>
  <si>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</si>
  <si>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</si>
  <si>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</si>
  <si>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</si>
  <si>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</si>
  <si>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</si>
  <si>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</si>
  <si>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</si>
  <si>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</si>
  <si>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</si>
  <si>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</si>
  <si>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</si>
  <si>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</si>
  <si>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</si>
  <si>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</si>
  <si>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</si>
  <si>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</si>
  <si>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</si>
  <si>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</si>
  <si>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</si>
  <si>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</si>
  <si>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</si>
  <si>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</si>
  <si>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</si>
  <si>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</si>
  <si>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</si>
  <si>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</si>
  <si>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</si>
  <si>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</si>
  <si>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</si>
  <si>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</si>
  <si>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</si>
  <si>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</si>
  <si>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</si>
  <si>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</si>
  <si>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</si>
  <si>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</si>
  <si>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</si>
  <si>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</si>
  <si>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</si>
  <si>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</si>
  <si>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</si>
  <si>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</si>
  <si>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</si>
  <si>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</si>
  <si>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</si>
  <si>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</si>
  <si>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</si>
  <si>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</si>
  <si>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</si>
  <si>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</si>
  <si>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</si>
  <si>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</si>
  <si>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</si>
  <si>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</si>
  <si>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</si>
  <si>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</si>
  <si>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</si>
  <si>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</si>
  <si>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</si>
  <si>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</si>
  <si>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</si>
  <si>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</si>
  <si>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</si>
  <si>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</si>
  <si>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</si>
  <si>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</si>
  <si>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</si>
  <si>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</si>
  <si>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</si>
  <si>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</si>
  <si>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</si>
  <si>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</si>
  <si>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</si>
  <si>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</si>
  <si>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</si>
  <si>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</si>
  <si>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</si>
  <si>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</si>
  <si>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</si>
  <si>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</si>
  <si>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</si>
  <si>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</si>
  <si>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</si>
  <si>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</si>
  <si>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</si>
  <si>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</si>
  <si>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</si>
  <si>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</si>
  <si>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</si>
  <si>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</si>
  <si>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</si>
  <si>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</si>
  <si>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</si>
  <si>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</si>
  <si>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</si>
  <si>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</si>
  <si>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</si>
  <si>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</si>
  <si>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</si>
  <si>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</si>
  <si>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</si>
  <si>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</si>
  <si>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</si>
  <si>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</si>
  <si>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</si>
  <si>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</si>
  <si>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</si>
  <si>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</si>
  <si>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</si>
  <si>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</si>
  <si>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</si>
  <si>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</si>
  <si>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</si>
  <si>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</si>
  <si>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</si>
  <si>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</si>
  <si>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</si>
  <si>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</si>
  <si>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</si>
  <si>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</si>
  <si>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</si>
  <si>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</si>
  <si>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</si>
  <si>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</si>
  <si>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</si>
  <si>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</si>
  <si>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</si>
  <si>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</si>
  <si>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</si>
  <si>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</si>
  <si>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</si>
  <si>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</si>
  <si>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</si>
  <si>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</si>
  <si>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</si>
  <si>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</si>
  <si>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</si>
  <si>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</si>
  <si>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</si>
  <si>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</si>
  <si>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</si>
  <si>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</si>
  <si>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</si>
  <si>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</si>
  <si>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</si>
  <si>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</si>
  <si>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</si>
  <si>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</si>
  <si>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</si>
  <si>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</si>
  <si>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</si>
  <si>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</si>
  <si>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</si>
  <si>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</si>
  <si>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</si>
  <si>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</si>
  <si>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</si>
  <si>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</si>
  <si>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</si>
  <si>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</si>
  <si>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</si>
  <si>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</si>
  <si>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</si>
  <si>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</si>
  <si>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</si>
  <si>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</si>
  <si>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</si>
  <si>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</si>
  <si>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</si>
  <si>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</si>
  <si>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</si>
  <si>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</si>
  <si>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</si>
  <si>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</si>
  <si>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</si>
  <si>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</si>
  <si>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</si>
  <si>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</si>
  <si>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</si>
  <si>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</si>
  <si>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</si>
  <si>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</si>
  <si>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</si>
  <si>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</si>
  <si>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</si>
  <si>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</si>
  <si>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</si>
  <si>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</si>
  <si>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</si>
  <si>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</si>
  <si>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</si>
  <si>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</si>
  <si>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</si>
  <si>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</si>
  <si>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</si>
  <si>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</si>
  <si>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</si>
  <si>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</si>
  <si>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</si>
  <si>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</si>
  <si>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</si>
  <si>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</si>
  <si>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</si>
  <si>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</si>
  <si>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</si>
  <si>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</si>
  <si>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</si>
  <si>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</si>
  <si>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</si>
  <si>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</si>
  <si>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</si>
  <si>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</si>
  <si>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</si>
  <si>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</si>
  <si>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</si>
  <si>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</si>
  <si>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</si>
  <si>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</si>
  <si>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</si>
  <si>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</si>
  <si>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</si>
  <si>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</si>
  <si>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</si>
  <si>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</si>
  <si>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</si>
  <si>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</si>
  <si>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</si>
  <si>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</si>
  <si>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</si>
  <si>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</si>
  <si>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</si>
  <si>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</si>
  <si>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</si>
  <si>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</si>
  <si>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</si>
  <si>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</si>
  <si>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</si>
  <si>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</si>
  <si>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</si>
  <si>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</si>
  <si>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</si>
  <si>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</si>
  <si>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</si>
  <si>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</si>
  <si>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</si>
  <si>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</si>
  <si>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</si>
  <si>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</si>
  <si>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</si>
  <si>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</si>
  <si>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</si>
  <si>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</si>
  <si>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</si>
  <si>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</si>
  <si>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</si>
  <si>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</si>
  <si>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</si>
  <si>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</si>
  <si>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</si>
  <si>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</si>
  <si>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</si>
  <si>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</si>
  <si>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</si>
  <si>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</si>
  <si>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</si>
  <si>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</si>
  <si>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</si>
  <si>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</si>
  <si>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</si>
  <si>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</si>
  <si>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</si>
  <si>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</si>
  <si>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</si>
  <si>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</si>
  <si>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</si>
  <si>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</si>
  <si>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</si>
  <si>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</si>
  <si>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</si>
  <si>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</si>
  <si>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</si>
  <si>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</si>
  <si>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</si>
  <si>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</si>
  <si>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</si>
  <si>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</si>
  <si>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</si>
  <si>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</si>
  <si>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</si>
  <si>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</si>
  <si>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</si>
  <si>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</si>
  <si>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</si>
  <si>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</si>
  <si>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</si>
  <si>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</si>
  <si>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</si>
  <si>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</si>
  <si>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</si>
  <si>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</si>
  <si>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</si>
  <si>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</si>
  <si>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</si>
  <si>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</si>
  <si>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</si>
  <si>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</si>
  <si>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</si>
  <si>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</si>
  <si>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</si>
  <si>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</si>
  <si>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</si>
  <si>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</si>
  <si>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</si>
  <si>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</si>
  <si>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</si>
  <si>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</si>
  <si>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</si>
  <si>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</si>
  <si>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</si>
  <si>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</si>
  <si>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</si>
  <si>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</si>
  <si>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</si>
  <si>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</si>
  <si>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</si>
  <si>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</si>
  <si>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</si>
  <si>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</si>
  <si>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</si>
  <si>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</si>
  <si>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</si>
  <si>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</si>
  <si>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</si>
  <si>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</si>
  <si>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</si>
  <si>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</si>
  <si>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</si>
  <si>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</si>
  <si>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</si>
  <si>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</si>
  <si>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</si>
  <si>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</si>
  <si>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</si>
  <si>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</si>
  <si>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</si>
  <si>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</si>
  <si>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</si>
  <si>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</si>
  <si>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</si>
  <si>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</si>
  <si>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</si>
  <si>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</si>
  <si>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</si>
  <si>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</si>
  <si>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</si>
  <si>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</si>
  <si>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</si>
  <si>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</si>
  <si>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</si>
  <si>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</si>
  <si>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</si>
  <si>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</si>
  <si>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</si>
  <si>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</si>
  <si>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</si>
  <si>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</si>
  <si>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</si>
  <si>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</si>
  <si>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</si>
  <si>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</si>
  <si>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</si>
  <si>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</si>
  <si>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</si>
  <si>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</si>
  <si>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</si>
  <si>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</si>
  <si>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</si>
  <si>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</si>
  <si>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</si>
  <si>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</si>
  <si>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</si>
  <si>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</si>
  <si>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</si>
  <si>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</si>
  <si>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</si>
  <si>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</si>
  <si>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</si>
  <si>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</si>
  <si>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</si>
  <si>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</si>
  <si>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</si>
  <si>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</si>
  <si>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</si>
  <si>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</si>
  <si>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</si>
  <si>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</si>
  <si>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</si>
  <si>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</si>
  <si>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</si>
  <si>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</si>
  <si>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</si>
  <si>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</si>
  <si>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</si>
  <si>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</si>
  <si>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</si>
  <si>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</si>
  <si>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</si>
  <si>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</si>
  <si>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</si>
  <si>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</si>
  <si>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</si>
  <si>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</si>
  <si>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</si>
  <si>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</si>
  <si>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</si>
  <si>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</si>
  <si>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</si>
  <si>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</si>
  <si>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</si>
  <si>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</si>
  <si>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</si>
  <si>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</si>
  <si>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</si>
  <si>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</si>
  <si>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</si>
  <si>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</si>
  <si>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</si>
  <si>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</si>
  <si>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</si>
  <si>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</si>
  <si>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</si>
  <si>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</si>
  <si>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</si>
  <si>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</si>
  <si>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</si>
  <si>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</si>
  <si>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</si>
  <si>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</si>
  <si>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</si>
  <si>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</si>
  <si>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</si>
  <si>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</si>
  <si>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</si>
  <si>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</si>
  <si>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</si>
  <si>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</si>
  <si>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</si>
  <si>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</si>
  <si>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</si>
  <si>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</si>
  <si>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</si>
  <si>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</si>
  <si>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</si>
  <si>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</si>
  <si>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</si>
  <si>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</si>
  <si>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</si>
  <si>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</si>
  <si>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</si>
  <si>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</si>
  <si>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</si>
  <si>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</si>
  <si>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</si>
  <si>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</si>
  <si>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</si>
  <si>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</si>
  <si>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</si>
  <si>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</si>
  <si>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</si>
  <si>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</si>
  <si>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</si>
  <si>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</si>
  <si>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</si>
  <si>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</si>
  <si>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</si>
  <si>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</si>
  <si>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</si>
  <si>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</si>
  <si>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</si>
  <si>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</si>
  <si>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</si>
  <si>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</si>
  <si>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</si>
  <si>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</si>
  <si>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</si>
  <si>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</si>
  <si>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</si>
  <si>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</si>
  <si>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</si>
  <si>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</si>
  <si>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</si>
  <si>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</si>
  <si>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</si>
  <si>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</si>
  <si>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</si>
  <si>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</si>
  <si>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</si>
  <si>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</si>
  <si>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</si>
  <si>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</si>
  <si>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</si>
  <si>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</si>
  <si>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</si>
  <si>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</si>
  <si>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</si>
  <si>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</si>
  <si>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</si>
  <si>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</si>
  <si>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</si>
  <si>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</si>
  <si>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</si>
  <si>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</si>
  <si>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</si>
  <si>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</si>
  <si>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</si>
  <si>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</si>
  <si>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</si>
  <si>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</si>
  <si>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</si>
  <si>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</si>
  <si>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</si>
  <si>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</si>
  <si>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</si>
  <si>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</si>
  <si>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</si>
  <si>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</si>
  <si>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</si>
  <si>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</si>
  <si>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</si>
  <si>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</si>
  <si>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</si>
  <si>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</si>
  <si>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</si>
  <si>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</si>
  <si>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</si>
  <si>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</si>
  <si>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</si>
  <si>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</si>
  <si>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</si>
  <si>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</si>
  <si>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</si>
  <si>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</si>
  <si>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</si>
  <si>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</si>
  <si>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</si>
  <si>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</si>
  <si>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</si>
  <si>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</si>
  <si>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</si>
  <si>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</si>
  <si>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</si>
  <si>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</si>
  <si>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</si>
  <si>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</si>
  <si>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</si>
  <si>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</si>
  <si>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</si>
  <si>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</si>
  <si>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</si>
  <si>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</si>
  <si>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</si>
  <si>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</si>
  <si>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</si>
  <si>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</si>
  <si>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</si>
  <si>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</si>
  <si>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</si>
  <si>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</si>
  <si>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</si>
  <si>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</si>
  <si>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</si>
  <si>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</si>
  <si>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</si>
  <si>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</si>
  <si>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</si>
  <si>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</si>
  <si>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</si>
  <si>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</si>
  <si>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</si>
  <si>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</si>
  <si>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</si>
  <si>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</si>
  <si>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</si>
  <si>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</si>
  <si>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</si>
  <si>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</si>
  <si>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</si>
  <si>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</si>
  <si>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</si>
  <si>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</si>
  <si>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</si>
  <si>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</si>
  <si>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</si>
  <si>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</si>
  <si>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</si>
  <si>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</si>
  <si>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</si>
  <si>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</si>
  <si>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</si>
  <si>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</si>
  <si>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</si>
  <si>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</si>
  <si>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</si>
  <si>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</si>
  <si>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</si>
  <si>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</si>
  <si>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</si>
  <si>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</si>
  <si>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</si>
  <si>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</si>
  <si>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</si>
  <si>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</si>
  <si>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</si>
  <si>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</si>
  <si>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</si>
  <si>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</si>
  <si>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</si>
  <si>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</si>
  <si>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</si>
  <si>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</si>
  <si>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</si>
  <si>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</si>
  <si>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</si>
  <si>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</si>
  <si>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</si>
  <si>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</si>
  <si>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</si>
  <si>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</si>
  <si>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</si>
  <si>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</si>
  <si>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</si>
  <si>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</si>
  <si>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</si>
  <si>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</si>
  <si>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</si>
  <si>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</si>
  <si>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</si>
  <si>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</si>
  <si>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</si>
  <si>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</si>
  <si>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</si>
  <si>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</si>
  <si>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</si>
  <si>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</si>
  <si>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</si>
  <si>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</si>
  <si>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</si>
  <si>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</si>
  <si>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</si>
  <si>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</si>
  <si>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</si>
  <si>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</si>
  <si>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</si>
  <si>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</si>
  <si>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</si>
  <si>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</si>
  <si>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</si>
  <si>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</si>
  <si>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</si>
  <si>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</si>
  <si>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</si>
  <si>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</si>
  <si>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</si>
  <si>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</si>
  <si>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</si>
  <si>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</si>
  <si>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</si>
  <si>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</si>
  <si>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</si>
  <si>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</si>
  <si>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</si>
  <si>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</si>
  <si>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</si>
  <si>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</si>
  <si>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</si>
  <si>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</si>
  <si>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</si>
  <si>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</si>
  <si>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</si>
  <si>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</si>
  <si>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</si>
  <si>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</si>
  <si>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</si>
  <si>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</si>
  <si>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</si>
  <si>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</si>
  <si>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</si>
  <si>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</si>
  <si>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</si>
  <si>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</si>
  <si>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</si>
  <si>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</si>
  <si>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</si>
  <si>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</si>
  <si>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</si>
  <si>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</si>
  <si>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</si>
  <si>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</si>
  <si>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</si>
  <si>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</si>
  <si>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</si>
  <si>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</si>
  <si>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</si>
  <si>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</si>
  <si>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</si>
  <si>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</si>
  <si>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</si>
  <si>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</si>
  <si>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</si>
  <si>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</si>
  <si>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</si>
  <si>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</si>
  <si>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</si>
  <si>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</si>
  <si>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</si>
  <si>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</si>
  <si>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</si>
  <si>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</si>
  <si>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</si>
  <si>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</si>
  <si>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</si>
  <si>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</si>
  <si>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</si>
  <si>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</si>
  <si>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</si>
  <si>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</si>
  <si>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</si>
  <si>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</si>
  <si>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</si>
  <si>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</si>
  <si>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</si>
  <si>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</si>
  <si>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</si>
  <si>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</si>
  <si>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</si>
  <si>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</si>
  <si>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</si>
  <si>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</si>
  <si>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</si>
  <si>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</si>
  <si>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</si>
  <si>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</si>
  <si>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</si>
  <si>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</si>
  <si>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</si>
  <si>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</si>
  <si>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</si>
  <si>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</si>
  <si>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</si>
  <si>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</si>
  <si>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</si>
  <si>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</si>
  <si>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</si>
  <si>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</si>
  <si>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</si>
  <si>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</si>
  <si>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</si>
  <si>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</si>
  <si>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</si>
  <si>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</si>
  <si>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</si>
  <si>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</si>
  <si>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</si>
  <si>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</si>
  <si>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</si>
  <si>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</si>
  <si>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</si>
  <si>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</si>
  <si>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</si>
  <si>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</si>
  <si>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</si>
  <si>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</si>
  <si>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</si>
  <si>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</si>
  <si>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</si>
  <si>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</si>
  <si>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</si>
  <si>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</si>
  <si>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</si>
  <si>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</si>
  <si>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</si>
  <si>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</si>
  <si>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</si>
  <si>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</si>
  <si>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</si>
  <si>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</si>
  <si>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</si>
  <si>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</si>
  <si>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</si>
  <si>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</si>
  <si>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</si>
  <si>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</si>
  <si>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</si>
  <si>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</si>
  <si>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</si>
  <si>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</si>
  <si>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</si>
  <si>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</si>
  <si>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</si>
  <si>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</si>
  <si>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</si>
  <si>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</si>
  <si>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</si>
  <si>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</si>
  <si>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</si>
  <si>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</si>
  <si>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</si>
  <si>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</si>
  <si>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</si>
  <si>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</si>
  <si>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</si>
  <si>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</si>
  <si>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</si>
  <si>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</si>
  <si>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</si>
  <si>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</si>
  <si>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</si>
  <si>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</si>
  <si>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</si>
  <si>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</si>
  <si>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</si>
  <si>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</si>
  <si>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</si>
  <si>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</si>
  <si>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</si>
  <si>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</si>
  <si>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</si>
  <si>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</si>
  <si>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</si>
  <si>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</si>
  <si>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</si>
  <si>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</si>
  <si>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</si>
  <si>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</si>
  <si>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</si>
  <si>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</si>
  <si>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</si>
  <si>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</si>
  <si>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</si>
  <si>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</si>
  <si>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</si>
  <si>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</si>
  <si>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</si>
  <si>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</si>
  <si>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</si>
  <si>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</si>
  <si>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</si>
  <si>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</si>
  <si>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</si>
  <si>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</si>
  <si>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</si>
  <si>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</si>
  <si>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</si>
  <si>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</si>
  <si>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</si>
  <si>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</si>
  <si>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</si>
  <si>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</si>
  <si>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</si>
  <si>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</si>
  <si>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</si>
  <si>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</si>
  <si>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</si>
  <si>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</si>
  <si>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</si>
  <si>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</si>
  <si>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</si>
  <si>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</si>
  <si>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</si>
  <si>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</si>
  <si>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</si>
  <si>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</si>
  <si>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</si>
  <si>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</si>
  <si>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</si>
  <si>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</si>
  <si>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</si>
  <si>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</si>
  <si>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</si>
  <si>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</si>
  <si>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</si>
  <si>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</si>
  <si>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</si>
  <si>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</si>
  <si>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</si>
  <si>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</si>
  <si>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</si>
  <si>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</si>
  <si>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</si>
  <si>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</si>
  <si>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</si>
  <si>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</si>
  <si>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</si>
  <si>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</si>
  <si>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</si>
  <si>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</si>
  <si>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</si>
  <si>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</si>
  <si>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</si>
  <si>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</si>
  <si>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</si>
  <si>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</si>
  <si>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</si>
  <si>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</si>
  <si>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</si>
  <si>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</si>
  <si>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</si>
  <si>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</si>
  <si>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</si>
  <si>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</si>
  <si>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</si>
  <si>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</si>
  <si>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</si>
  <si>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</si>
  <si>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</si>
  <si>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</si>
  <si>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</si>
  <si>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</si>
  <si>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</si>
  <si>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</si>
  <si>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</si>
  <si>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</si>
  <si>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</si>
  <si>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</si>
  <si>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</si>
  <si>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</si>
  <si>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</si>
  <si>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</si>
  <si>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</si>
  <si>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</si>
  <si>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</si>
  <si>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</si>
  <si>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</si>
  <si>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</si>
  <si>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</si>
  <si>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</si>
  <si>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</si>
  <si>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</si>
  <si>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</si>
  <si>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</si>
  <si>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</si>
  <si>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</si>
  <si>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</si>
  <si>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</si>
  <si>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</si>
  <si>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</si>
  <si>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</si>
  <si>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</si>
  <si>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</si>
  <si>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</si>
  <si>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</si>
  <si>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</si>
  <si>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</si>
  <si>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</si>
  <si>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</si>
  <si>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</si>
  <si>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</si>
  <si>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</si>
  <si>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</si>
  <si>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</si>
  <si>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</si>
  <si>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</si>
  <si>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</si>
  <si>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</si>
  <si>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</si>
  <si>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</si>
  <si>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</si>
  <si>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</si>
  <si>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</si>
  <si>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</si>
  <si>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</si>
  <si>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</si>
  <si>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</si>
  <si>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</si>
  <si>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</si>
  <si>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</si>
  <si>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</si>
  <si>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</si>
  <si>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</si>
  <si>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</si>
  <si>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</si>
  <si>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</si>
  <si>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</si>
  <si>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</si>
  <si>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</si>
  <si>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</si>
  <si>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</si>
  <si>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</si>
  <si>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</si>
  <si>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</si>
  <si>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</si>
  <si>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</si>
  <si>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</si>
  <si>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</si>
  <si>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</si>
  <si>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</si>
  <si>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</si>
  <si>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</si>
  <si>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</si>
  <si>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</si>
  <si>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</si>
  <si>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</si>
  <si>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</si>
  <si>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</si>
  <si>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</si>
  <si>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</si>
  <si>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</si>
  <si>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</si>
  <si>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</si>
  <si>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</si>
  <si>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</si>
  <si>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</si>
  <si>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</si>
  <si>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</si>
  <si>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</si>
  <si>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</si>
  <si>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</si>
  <si>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</si>
  <si>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</si>
  <si>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</si>
  <si>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</si>
  <si>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</si>
  <si>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</si>
  <si>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</si>
  <si>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</si>
  <si>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</si>
  <si>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</si>
  <si>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</si>
  <si>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</si>
  <si>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</si>
  <si>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</si>
  <si>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</si>
  <si>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</si>
  <si>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</si>
  <si>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</si>
  <si>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</si>
  <si>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</si>
  <si>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</si>
  <si>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</si>
  <si>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</si>
  <si>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</si>
  <si>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</si>
  <si>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</si>
  <si>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</si>
  <si>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</si>
  <si>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</si>
  <si>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</si>
  <si>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</si>
  <si>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</si>
  <si>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</si>
  <si>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</si>
  <si>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</si>
  <si>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</si>
  <si>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</si>
  <si>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</si>
  <si>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</si>
  <si>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</si>
  <si>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</si>
  <si>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</si>
  <si>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</si>
  <si>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</si>
  <si>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</si>
  <si>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</si>
  <si>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</si>
  <si>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</si>
  <si>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</si>
  <si>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</si>
  <si>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</si>
  <si>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</si>
  <si>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</si>
  <si>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</si>
  <si>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</si>
  <si>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</si>
  <si>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</si>
  <si>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</si>
  <si>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</si>
  <si>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</si>
  <si>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</si>
  <si>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</si>
  <si>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</si>
  <si>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</si>
  <si>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</si>
  <si>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</si>
  <si>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</si>
  <si>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</si>
  <si>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</si>
  <si>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</si>
  <si>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</si>
  <si>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</si>
  <si>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</si>
  <si>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</si>
  <si>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</si>
  <si>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</si>
  <si>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</si>
  <si>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</si>
  <si>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</si>
  <si>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</si>
  <si>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</si>
  <si>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</si>
  <si>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</si>
  <si>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</si>
  <si>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</si>
  <si>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</si>
  <si>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</si>
  <si>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</si>
  <si>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</si>
  <si>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</si>
  <si>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</si>
  <si>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</si>
  <si>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</si>
  <si>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</si>
  <si>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</si>
  <si>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</si>
  <si>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</si>
  <si>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</si>
  <si>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</si>
  <si>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</si>
  <si>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</si>
  <si>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</si>
  <si>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</si>
  <si>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</si>
  <si>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</si>
  <si>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</si>
  <si>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</si>
  <si>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</si>
  <si>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</si>
  <si>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</si>
  <si>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</si>
  <si>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</si>
  <si>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</si>
  <si>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</si>
  <si>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</si>
  <si>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</si>
  <si>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</si>
  <si>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</si>
  <si>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</si>
  <si>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</si>
  <si>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</si>
  <si>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</si>
  <si>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</si>
  <si>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</si>
  <si>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</si>
  <si>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</si>
  <si>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</si>
  <si>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</si>
  <si>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</si>
  <si>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</si>
  <si>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</si>
  <si>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</si>
  <si>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</si>
  <si>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</si>
  <si>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</si>
  <si>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</si>
  <si>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</si>
  <si>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</si>
  <si>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</si>
  <si>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</si>
  <si>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</si>
  <si>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</si>
  <si>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</si>
  <si>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</si>
  <si>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</si>
  <si>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</si>
  <si>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</si>
  <si>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</si>
  <si>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</si>
  <si>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</si>
  <si>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</si>
  <si>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</si>
  <si>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</si>
  <si>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</si>
  <si>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</si>
  <si>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</si>
  <si>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</si>
  <si>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</si>
  <si>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</si>
  <si>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</si>
  <si>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</si>
  <si>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</si>
  <si>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</si>
  <si>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</si>
  <si>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</si>
  <si>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</si>
  <si>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</si>
  <si>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</si>
  <si>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</si>
  <si>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</si>
  <si>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</si>
  <si>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</si>
  <si>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</si>
  <si>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</si>
  <si>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</si>
  <si>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</si>
  <si>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</si>
  <si>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</si>
  <si>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</si>
  <si>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</si>
  <si>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</si>
  <si>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</si>
  <si>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</si>
  <si>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</si>
  <si>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</si>
  <si>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</si>
  <si>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</si>
  <si>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</si>
  <si>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</si>
  <si>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</si>
  <si>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</si>
  <si>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</si>
  <si>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</si>
  <si>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</si>
  <si>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</si>
  <si>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</si>
  <si>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</si>
  <si>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</si>
  <si>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</si>
  <si>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</si>
  <si>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</si>
  <si>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</si>
  <si>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</si>
  <si>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</si>
  <si>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</si>
  <si>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</si>
  <si>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</si>
  <si>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</si>
  <si>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</si>
  <si>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</si>
  <si>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</si>
  <si>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</si>
  <si>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</si>
  <si>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</si>
  <si>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</si>
  <si>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</si>
  <si>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</si>
  <si>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</si>
  <si>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</si>
  <si>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</si>
  <si>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</si>
  <si>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</si>
  <si>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</si>
  <si>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</si>
  <si>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</si>
  <si>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</si>
  <si>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</si>
  <si>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</si>
  <si>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</si>
  <si>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</si>
  <si>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</si>
  <si>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</si>
  <si>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</si>
  <si>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</si>
  <si>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</si>
  <si>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</si>
  <si>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</si>
  <si>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</si>
  <si>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</si>
  <si>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</si>
  <si>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</si>
  <si>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</si>
  <si>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</si>
  <si>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</si>
  <si>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</si>
  <si>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</si>
  <si>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</si>
  <si>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</si>
  <si>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</si>
  <si>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</si>
  <si>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</si>
  <si>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</si>
  <si>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</si>
  <si>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</si>
  <si>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</si>
  <si>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</si>
  <si>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</si>
  <si>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</si>
  <si>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</si>
  <si>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</si>
  <si>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</si>
  <si>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</si>
  <si>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</si>
  <si>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</si>
  <si>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</si>
  <si>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</si>
  <si>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</si>
  <si>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</si>
  <si>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</si>
  <si>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</si>
  <si>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</si>
  <si>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</si>
  <si>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</si>
  <si>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</si>
  <si>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</si>
  <si>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</si>
  <si>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</si>
  <si>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</si>
  <si>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</si>
  <si>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</si>
  <si>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</si>
  <si>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</si>
  <si>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</si>
  <si>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</si>
  <si>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</si>
  <si>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</si>
  <si>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</si>
  <si>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</si>
  <si>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</si>
  <si>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</si>
  <si>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</si>
  <si>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</si>
  <si>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</si>
  <si>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</si>
  <si>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</si>
  <si>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</si>
  <si>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</si>
  <si>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</si>
  <si>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</si>
  <si>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</si>
  <si>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</si>
  <si>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</si>
  <si>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</si>
  <si>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</si>
  <si>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</si>
  <si>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</si>
  <si>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</si>
  <si>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</si>
  <si>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</si>
  <si>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</si>
  <si>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</si>
  <si>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</si>
  <si>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</si>
  <si>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</si>
  <si>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</si>
  <si>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</si>
  <si>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</si>
  <si>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</si>
  <si>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</si>
  <si>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</si>
  <si>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</si>
  <si>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</si>
  <si>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</si>
  <si>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</si>
  <si>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</si>
  <si>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</si>
  <si>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</si>
  <si>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</si>
  <si>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</si>
  <si>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</si>
  <si>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</si>
  <si>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</si>
  <si>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</si>
  <si>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</si>
  <si>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</si>
  <si>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</si>
  <si>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</si>
  <si>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</si>
  <si>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</si>
  <si>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</si>
  <si>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</si>
  <si>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</si>
  <si>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</si>
  <si>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</si>
  <si>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</si>
  <si>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</si>
  <si>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</si>
  <si>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</si>
  <si>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</si>
  <si>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</si>
  <si>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</si>
  <si>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</si>
  <si>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</si>
  <si>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</si>
  <si>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</si>
  <si>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</si>
  <si>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</si>
  <si>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</si>
  <si>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</si>
  <si>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</si>
  <si>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</si>
  <si>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</si>
  <si>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</si>
  <si>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</si>
  <si>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</si>
  <si>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</si>
  <si>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</si>
  <si>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</si>
  <si>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</si>
  <si>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</si>
  <si>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</si>
  <si>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</si>
  <si>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</si>
  <si>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</si>
  <si>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</si>
  <si>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</si>
  <si>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</si>
  <si>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</si>
  <si>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</si>
  <si>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</si>
  <si>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</si>
  <si>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</si>
  <si>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</si>
  <si>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</si>
  <si>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</si>
  <si>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</si>
  <si>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</si>
  <si>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</si>
  <si>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</si>
  <si>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</si>
  <si>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</si>
  <si>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</si>
  <si>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</si>
  <si>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</si>
  <si>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</si>
  <si>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</si>
  <si>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</si>
  <si>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</si>
  <si>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</si>
  <si>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</si>
  <si>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</si>
  <si>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</si>
  <si>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</si>
  <si>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</si>
  <si>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</si>
  <si>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</si>
  <si>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</si>
  <si>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</si>
  <si>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</si>
  <si>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</si>
  <si>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</si>
  <si>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</si>
  <si>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</si>
  <si>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</si>
  <si>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</si>
  <si>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</si>
  <si>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</si>
  <si>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</si>
  <si>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</si>
  <si>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</si>
  <si>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</si>
  <si>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</si>
  <si>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</si>
  <si>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</si>
  <si>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</si>
  <si>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</si>
  <si>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</si>
  <si>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</si>
  <si>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</si>
  <si>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</si>
  <si>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</si>
  <si>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</si>
  <si>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</si>
  <si>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</si>
  <si>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</si>
  <si>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</si>
  <si>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</si>
  <si>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</si>
  <si>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</si>
  <si>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</si>
  <si>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</si>
  <si>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</si>
  <si>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</si>
  <si>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</si>
  <si>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</si>
  <si>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</si>
  <si>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</si>
  <si>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</si>
  <si>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</si>
  <si>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</si>
  <si>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</si>
  <si>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</si>
  <si>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</si>
  <si>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</si>
  <si>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</si>
  <si>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</si>
  <si>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</si>
  <si>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</si>
  <si>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</si>
  <si>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</si>
  <si>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</si>
  <si>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</si>
  <si>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</si>
  <si>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</si>
  <si>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</si>
  <si>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</si>
  <si>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</si>
  <si>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</si>
  <si>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</si>
  <si>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</si>
  <si>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</si>
  <si>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</si>
  <si>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</si>
  <si>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</si>
  <si>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</si>
  <si>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</si>
  <si>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</si>
  <si>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</si>
  <si>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</si>
  <si>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</si>
  <si>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</si>
  <si>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</si>
  <si>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</si>
  <si>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</si>
  <si>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</si>
  <si>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</si>
  <si>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</si>
  <si>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</si>
  <si>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</si>
  <si>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</si>
  <si>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</si>
  <si>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</si>
  <si>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</si>
  <si>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</si>
  <si>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</si>
  <si>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</si>
  <si>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</si>
  <si>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</si>
  <si>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</si>
  <si>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</si>
  <si>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</si>
  <si>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</si>
  <si>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</si>
  <si>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</si>
  <si>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</si>
  <si>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</si>
  <si>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</si>
  <si>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</si>
  <si>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</si>
  <si>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</si>
  <si>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</si>
  <si>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</si>
  <si>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</si>
  <si>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</si>
  <si>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</si>
  <si>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</si>
  <si>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</si>
  <si>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</si>
  <si>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</si>
  <si>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</si>
  <si>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</si>
  <si>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</si>
  <si>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</si>
  <si>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</si>
  <si>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</si>
  <si>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</si>
  <si>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</si>
  <si>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</si>
  <si>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</si>
  <si>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</si>
  <si>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</si>
  <si>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</si>
  <si>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</si>
  <si>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</si>
  <si>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</si>
  <si>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</si>
  <si>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</si>
  <si>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</si>
  <si>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</si>
  <si>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</si>
  <si>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</si>
  <si>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</si>
  <si>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</si>
  <si>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</si>
  <si>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</si>
  <si>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</si>
  <si>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</si>
  <si>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</si>
  <si>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</si>
  <si>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</si>
  <si>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</si>
  <si>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</si>
  <si>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</si>
  <si>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</si>
  <si>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</si>
  <si>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</si>
  <si>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</si>
  <si>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</si>
  <si>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</si>
  <si>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</si>
  <si>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</si>
  <si>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</si>
  <si>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</si>
  <si>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</si>
  <si>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</si>
  <si>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</si>
  <si>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</si>
  <si>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</si>
  <si>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</si>
  <si>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</si>
  <si>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</si>
  <si>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</si>
  <si>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</si>
  <si>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</si>
  <si>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</si>
  <si>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</si>
  <si>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</si>
  <si>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</si>
  <si>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</si>
  <si>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</si>
  <si>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</si>
  <si>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</si>
  <si>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</si>
  <si>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</si>
  <si>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</si>
  <si>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</si>
  <si>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</si>
  <si>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</si>
  <si>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</si>
  <si>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</si>
  <si>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</si>
  <si>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</si>
  <si>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</si>
  <si>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</si>
  <si>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</si>
  <si>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</si>
  <si>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</si>
  <si>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</si>
  <si>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</si>
  <si>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</si>
  <si>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</si>
  <si>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</si>
  <si>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</si>
  <si>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</si>
  <si>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</si>
  <si>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</si>
  <si>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</si>
  <si>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</si>
  <si>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</si>
  <si>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</si>
  <si>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</si>
  <si>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</si>
  <si>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</si>
  <si>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</si>
  <si>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</si>
  <si>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</si>
  <si>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</si>
  <si>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</si>
  <si>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</si>
  <si>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</si>
  <si>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</si>
  <si>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</si>
  <si>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</si>
  <si>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</si>
  <si>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</si>
  <si>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</si>
  <si>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</si>
  <si>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</si>
  <si>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</si>
  <si>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</si>
  <si>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</si>
  <si>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</si>
  <si>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</si>
  <si>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</si>
  <si>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</si>
  <si>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</si>
  <si>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</si>
  <si>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</si>
  <si>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</si>
  <si>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</si>
  <si>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</si>
  <si>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</si>
  <si>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</si>
  <si>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</si>
  <si>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</si>
  <si>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</si>
  <si>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</si>
  <si>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</si>
  <si>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</si>
  <si>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</si>
  <si>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</si>
  <si>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</si>
  <si>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</si>
  <si>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</si>
  <si>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</si>
  <si>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</si>
  <si>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</si>
  <si>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</si>
  <si>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</si>
  <si>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</si>
  <si>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</si>
  <si>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</si>
  <si>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</si>
  <si>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</si>
  <si>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</si>
  <si>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</si>
  <si>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</si>
  <si>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</si>
  <si>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</si>
  <si>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</si>
  <si>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</si>
  <si>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</si>
  <si>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</si>
  <si>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</si>
  <si>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</si>
  <si>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</si>
  <si>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</si>
  <si>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</si>
  <si>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</si>
  <si>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</si>
  <si>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</si>
  <si>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</si>
  <si>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</si>
  <si>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</si>
  <si>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</si>
  <si>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</si>
  <si>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</si>
  <si>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</si>
  <si>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</si>
  <si>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</si>
  <si>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</si>
  <si>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</si>
  <si>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</si>
  <si>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</si>
  <si>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</si>
  <si>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</si>
  <si>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</si>
  <si>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</si>
  <si>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</si>
  <si>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</si>
  <si>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</si>
  <si>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</si>
  <si>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</si>
  <si>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</si>
  <si>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</si>
  <si>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</si>
  <si>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</si>
  <si>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</si>
  <si>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</si>
  <si>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</si>
  <si>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</si>
  <si>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</si>
  <si>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</si>
  <si>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</si>
  <si>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</si>
  <si>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</si>
  <si>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</si>
  <si>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</si>
  <si>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</si>
  <si>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</si>
  <si>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</si>
  <si>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</si>
  <si>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</si>
  <si>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</si>
  <si>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</si>
  <si>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</si>
  <si>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</si>
  <si>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</si>
  <si>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</si>
  <si>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</si>
  <si>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</si>
  <si>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</si>
  <si>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</si>
  <si>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</si>
  <si>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</si>
  <si>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</si>
  <si>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</si>
  <si>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</si>
  <si>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</si>
  <si>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</si>
  <si>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</si>
  <si>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</si>
  <si>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</si>
  <si>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</si>
  <si>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</si>
  <si>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</si>
  <si>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</si>
  <si>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</si>
  <si>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</si>
  <si>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</si>
  <si>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</si>
  <si>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</si>
  <si>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</si>
  <si>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</si>
  <si>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</si>
  <si>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</si>
  <si>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</si>
  <si>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</si>
  <si>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</si>
  <si>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</si>
  <si>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</si>
  <si>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</si>
  <si>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</si>
  <si>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</si>
  <si>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</si>
  <si>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</si>
  <si>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</si>
  <si>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</si>
  <si>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</si>
  <si>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</si>
  <si>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</si>
  <si>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</si>
  <si>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</si>
  <si>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</si>
  <si>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</si>
  <si>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</si>
  <si>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</si>
  <si>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</si>
  <si>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</si>
  <si>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</si>
  <si>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</si>
  <si>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</si>
  <si>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</si>
  <si>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</si>
  <si>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</si>
  <si>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</si>
  <si>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</si>
  <si>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</si>
  <si>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</si>
  <si>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</si>
  <si>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</si>
  <si>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</si>
  <si>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</si>
  <si>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</si>
  <si>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</si>
  <si>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</si>
  <si>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</si>
  <si>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</si>
  <si>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</si>
  <si>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</si>
  <si>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</si>
  <si>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</si>
  <si>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</si>
  <si>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</si>
  <si>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</si>
  <si>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</si>
  <si>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</si>
  <si>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</si>
  <si>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</si>
  <si>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</si>
  <si>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</si>
  <si>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</si>
  <si>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</si>
  <si>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</si>
  <si>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</si>
  <si>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</si>
  <si>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</si>
  <si>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</si>
  <si>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</si>
  <si>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</si>
  <si>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</si>
  <si>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</si>
  <si>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</si>
  <si>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</si>
  <si>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</si>
  <si>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</si>
  <si>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</si>
  <si>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</si>
  <si>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</si>
  <si>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</si>
  <si>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</si>
  <si>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</si>
  <si>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</si>
  <si>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</si>
  <si>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</si>
  <si>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</si>
  <si>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</si>
  <si>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</si>
  <si>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</si>
  <si>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</si>
  <si>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</si>
  <si>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</si>
  <si>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</si>
  <si>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</si>
  <si>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</si>
  <si>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</si>
  <si>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</si>
  <si>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</si>
  <si>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</si>
  <si>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</si>
  <si>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</si>
  <si>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</si>
  <si>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</si>
  <si>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</si>
  <si>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</si>
  <si>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</si>
  <si>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</si>
  <si>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</si>
  <si>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</si>
  <si>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</si>
  <si>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</si>
  <si>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</si>
  <si>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</si>
  <si>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</si>
  <si>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</si>
  <si>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</si>
  <si>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</si>
  <si>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</si>
  <si>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</si>
  <si>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</si>
  <si>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</si>
  <si>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</si>
  <si>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</si>
  <si>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</si>
  <si>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</si>
  <si>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</si>
  <si>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</si>
  <si>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</si>
  <si>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</si>
  <si>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</si>
  <si>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</si>
  <si>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</si>
  <si>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</si>
  <si>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</si>
  <si>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</si>
  <si>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</si>
  <si>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</si>
  <si>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</si>
  <si>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</si>
  <si>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</si>
  <si>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</si>
  <si>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</si>
  <si>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</si>
  <si>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</si>
  <si>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</si>
  <si>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</si>
  <si>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</si>
  <si>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</si>
  <si>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</si>
  <si>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</si>
  <si>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</si>
  <si>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</si>
  <si>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</si>
  <si>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</si>
  <si>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</si>
  <si>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</si>
  <si>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</si>
  <si>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</si>
  <si>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</si>
  <si>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</si>
  <si>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</si>
  <si>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</si>
  <si>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</si>
  <si>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</si>
  <si>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</si>
  <si>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</si>
  <si>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</si>
  <si>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</si>
  <si>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</si>
  <si>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</si>
  <si>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</si>
  <si>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</si>
  <si>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</si>
  <si>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</si>
  <si>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</si>
  <si>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</si>
  <si>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</si>
  <si>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</si>
  <si>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</si>
  <si>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</si>
  <si>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</si>
  <si>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</si>
  <si>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</si>
  <si>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</si>
  <si>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</si>
  <si>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</si>
  <si>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</si>
  <si>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</si>
  <si>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</si>
  <si>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</si>
  <si>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</si>
  <si>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</si>
  <si>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</si>
  <si>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</si>
  <si>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</si>
  <si>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</si>
  <si>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</si>
  <si>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</si>
  <si>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</si>
  <si>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</si>
  <si>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</si>
  <si>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</si>
  <si>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</si>
  <si>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</si>
  <si>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</si>
  <si>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</si>
  <si>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</si>
  <si>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</si>
  <si>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</si>
  <si>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</si>
  <si>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</si>
  <si>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</si>
  <si>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</si>
  <si>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</si>
  <si>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</si>
  <si>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</si>
  <si>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</si>
  <si>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</si>
  <si>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</si>
  <si>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</si>
  <si>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</si>
  <si>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</si>
  <si>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</si>
  <si>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</si>
  <si>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</si>
  <si>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</si>
  <si>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</si>
  <si>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</si>
  <si>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</si>
  <si>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</si>
  <si>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</si>
  <si>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</si>
  <si>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</si>
  <si>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</si>
  <si>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</si>
  <si>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</si>
  <si>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</si>
  <si>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</si>
  <si>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</si>
  <si>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</si>
  <si>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</si>
  <si>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</si>
  <si>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</si>
  <si>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</si>
  <si>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</si>
  <si>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</si>
  <si>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</si>
  <si>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</si>
  <si>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</si>
  <si>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</si>
  <si>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</si>
  <si>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</si>
  <si>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</si>
  <si>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</si>
  <si>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</si>
  <si>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</si>
  <si>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</si>
  <si>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</si>
  <si>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</si>
  <si>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</si>
  <si>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</si>
  <si>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</si>
  <si>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</si>
  <si>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</si>
  <si>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</si>
  <si>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</si>
  <si>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</si>
  <si>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</si>
  <si>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</si>
  <si>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</si>
  <si>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</si>
  <si>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</si>
  <si>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</si>
  <si>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</si>
  <si>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</si>
  <si>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</si>
  <si>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</si>
  <si>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</si>
  <si>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</si>
  <si>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</si>
  <si>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</si>
  <si>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</si>
  <si>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</si>
  <si>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</si>
  <si>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</si>
  <si>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</si>
  <si>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</si>
  <si>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</si>
  <si>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</si>
  <si>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</si>
  <si>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</si>
  <si>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</si>
  <si>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</si>
  <si>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</si>
  <si>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</si>
  <si>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</si>
  <si>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</si>
  <si>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</si>
  <si>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</si>
  <si>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</si>
  <si>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</si>
  <si>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</si>
  <si>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</si>
  <si>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</si>
  <si>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</si>
  <si>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</si>
  <si>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</si>
  <si>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</si>
  <si>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</si>
  <si>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</si>
  <si>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</si>
  <si>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</si>
  <si>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</si>
  <si>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</si>
  <si>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</si>
  <si>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</si>
  <si>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</si>
  <si>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</si>
  <si>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</si>
  <si>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</si>
  <si>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</si>
  <si>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</si>
  <si>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</si>
  <si>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</si>
  <si>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</si>
  <si>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</si>
  <si>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</si>
  <si>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</si>
  <si>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</si>
  <si>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</si>
  <si>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</si>
  <si>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</si>
  <si>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</si>
  <si>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</si>
  <si>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</si>
  <si>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</si>
  <si>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</si>
  <si>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</si>
  <si>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</si>
  <si>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</si>
  <si>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</si>
  <si>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</si>
  <si>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</si>
  <si>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</si>
  <si>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</si>
  <si>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</si>
  <si>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</si>
  <si>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</si>
  <si>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</si>
  <si>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</si>
  <si>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</si>
  <si>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</si>
  <si>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</si>
  <si>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</si>
  <si>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</si>
  <si>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</si>
  <si>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</si>
  <si>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</si>
  <si>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</si>
  <si>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</si>
  <si>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</si>
  <si>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</si>
  <si>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</si>
  <si>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</si>
  <si>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</si>
  <si>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</si>
  <si>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</si>
  <si>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</si>
  <si>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</si>
  <si>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</si>
  <si>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</si>
  <si>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</si>
  <si>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</si>
  <si>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</si>
  <si>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</si>
  <si>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</si>
  <si>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</si>
  <si>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</si>
  <si>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</si>
  <si>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</si>
  <si>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</si>
  <si>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</si>
  <si>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</si>
  <si>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</si>
  <si>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</si>
  <si>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</si>
  <si>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</si>
  <si>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</si>
  <si>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</si>
  <si>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</si>
  <si>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</si>
  <si>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</si>
  <si>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</si>
  <si>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</si>
  <si>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</si>
  <si>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</si>
  <si>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</si>
  <si>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</si>
  <si>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</si>
  <si>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</si>
  <si>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</si>
  <si>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</si>
  <si>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</si>
  <si>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</si>
  <si>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</si>
  <si>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</si>
  <si>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</si>
  <si>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</si>
  <si>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</si>
  <si>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</si>
  <si>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</si>
  <si>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</si>
  <si>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</si>
  <si>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</si>
  <si>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</si>
  <si>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</si>
  <si>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</si>
  <si>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</si>
  <si>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</si>
  <si>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</si>
  <si>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</si>
  <si>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</si>
  <si>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</si>
  <si>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</si>
  <si>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</si>
  <si>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</si>
  <si>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</si>
  <si>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</si>
  <si>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</si>
  <si>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</si>
  <si>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</si>
  <si>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</si>
  <si>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</si>
  <si>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</si>
  <si>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</si>
  <si>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</si>
  <si>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</si>
  <si>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</si>
  <si>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</si>
  <si>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</si>
  <si>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</si>
  <si>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</si>
  <si>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</si>
  <si>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</si>
  <si>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</si>
  <si>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</si>
  <si>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</si>
  <si>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</si>
  <si>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</si>
  <si>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</si>
  <si>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</si>
  <si>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</si>
  <si>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</si>
  <si>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</si>
  <si>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</si>
  <si>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</si>
  <si>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</si>
  <si>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</si>
  <si>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</si>
  <si>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</si>
  <si>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</si>
  <si>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</si>
  <si>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</si>
  <si>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</si>
  <si>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</si>
  <si>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</si>
  <si>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</si>
  <si>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</si>
  <si>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</si>
  <si>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</si>
  <si>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</si>
  <si>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</si>
  <si>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</si>
  <si>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</si>
  <si>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</si>
  <si>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</si>
  <si>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</si>
  <si>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</si>
  <si>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</si>
  <si>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</si>
  <si>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</si>
  <si>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</si>
  <si>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</si>
  <si>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</si>
  <si>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</si>
  <si>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</si>
  <si>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</si>
  <si>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</si>
  <si>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</si>
  <si>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</si>
  <si>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</si>
  <si>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</si>
  <si>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</si>
  <si>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</si>
  <si>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</si>
  <si>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</si>
  <si>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</si>
  <si>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</si>
  <si>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</si>
  <si>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</si>
  <si>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</si>
  <si>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</si>
  <si>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</si>
  <si>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</si>
  <si>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</si>
  <si>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</si>
  <si>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</si>
  <si>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</si>
  <si>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</si>
  <si>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</si>
  <si>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</si>
  <si>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</si>
  <si>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</si>
  <si>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</si>
  <si>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</si>
  <si>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</si>
  <si>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</si>
  <si>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</si>
  <si>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</si>
  <si>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</si>
  <si>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</si>
  <si>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</si>
  <si>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</si>
  <si>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</si>
  <si>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</si>
  <si>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</si>
  <si>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</si>
  <si>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</si>
  <si>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</si>
  <si>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</si>
  <si>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</si>
  <si>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</si>
  <si>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</si>
  <si>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</si>
  <si>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</si>
  <si>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</si>
  <si>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</si>
  <si>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</si>
  <si>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</si>
  <si>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</si>
  <si>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</si>
  <si>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</si>
  <si>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</si>
  <si>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</si>
  <si>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</si>
  <si>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</si>
  <si>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</si>
  <si>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</si>
  <si>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</si>
  <si>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</si>
  <si>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</si>
  <si>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</si>
  <si>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</si>
  <si>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</si>
  <si>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</si>
  <si>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</si>
  <si>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</si>
  <si>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</si>
  <si>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</si>
  <si>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</si>
  <si>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</si>
  <si>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</si>
  <si>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</si>
  <si>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</si>
  <si>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</si>
  <si>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</si>
  <si>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</si>
  <si>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</si>
  <si>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</si>
  <si>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</si>
  <si>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</si>
  <si>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</si>
  <si>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</si>
  <si>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</si>
  <si>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</si>
  <si>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</si>
  <si>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</si>
  <si>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</si>
  <si>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</si>
  <si>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</si>
  <si>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</si>
  <si>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</si>
  <si>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</si>
  <si>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</si>
  <si>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</si>
  <si>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</si>
  <si>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</si>
  <si>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</si>
  <si>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</si>
  <si>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</si>
  <si>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</si>
  <si>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</si>
  <si>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</si>
  <si>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</si>
  <si>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</si>
  <si>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</si>
  <si>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</si>
  <si>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</si>
  <si>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</si>
  <si>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</si>
  <si>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</si>
  <si>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</si>
  <si>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</si>
  <si>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</si>
  <si>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</si>
  <si>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</si>
  <si>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</si>
  <si>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</si>
  <si>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</si>
  <si>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</si>
  <si>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</si>
  <si>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</si>
  <si>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</si>
  <si>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</si>
  <si>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</si>
  <si>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</si>
  <si>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</si>
  <si>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</si>
  <si>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</si>
  <si>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</si>
  <si>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</si>
  <si>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</si>
  <si>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</si>
  <si>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</si>
  <si>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</si>
  <si>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</si>
  <si>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</si>
  <si>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</si>
  <si>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</si>
  <si>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</si>
  <si>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</si>
  <si>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</si>
  <si>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</si>
  <si>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</si>
  <si>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</si>
  <si>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</si>
  <si>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</si>
  <si>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</si>
  <si>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</si>
  <si>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</si>
  <si>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</si>
  <si>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</si>
  <si>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</si>
  <si>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</si>
  <si>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</si>
  <si>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</si>
  <si>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</si>
  <si>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</si>
  <si>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</si>
  <si>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</si>
  <si>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</si>
  <si>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</si>
  <si>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</si>
  <si>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</si>
  <si>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</si>
  <si>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</si>
  <si>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</si>
  <si>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</si>
  <si>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</si>
  <si>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</si>
  <si>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</si>
  <si>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</si>
  <si>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</si>
  <si>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</si>
  <si>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</si>
  <si>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</si>
  <si>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</si>
  <si>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</si>
  <si>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</si>
  <si>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</si>
  <si>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</si>
  <si>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</si>
  <si>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</si>
  <si>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</si>
  <si>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</si>
  <si>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</si>
  <si>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</si>
  <si>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</si>
  <si>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</si>
  <si>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</si>
  <si>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</si>
  <si>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</si>
  <si>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</si>
  <si>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</si>
  <si>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</si>
  <si>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</si>
  <si>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</si>
  <si>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</si>
  <si>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</si>
  <si>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</si>
  <si>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</si>
  <si>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</si>
  <si>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</si>
  <si>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</si>
  <si>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</si>
  <si>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</si>
  <si>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</si>
  <si>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</si>
  <si>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</si>
  <si>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</si>
  <si>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</si>
  <si>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</si>
  <si>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</si>
  <si>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</si>
  <si>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</si>
  <si>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</si>
  <si>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</si>
  <si>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</si>
  <si>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</si>
  <si>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</si>
  <si>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</si>
  <si>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</si>
  <si>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</si>
  <si>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</si>
  <si>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</si>
  <si>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</si>
  <si>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</si>
  <si>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</si>
  <si>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</si>
  <si>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</si>
  <si>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</si>
  <si>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</si>
  <si>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</si>
  <si>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</si>
  <si>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</si>
  <si>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</si>
  <si>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</si>
  <si>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</si>
  <si>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</si>
  <si>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</si>
  <si>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</si>
  <si>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</si>
  <si>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</si>
  <si>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</si>
  <si>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</si>
  <si>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</si>
  <si>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</si>
  <si>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</si>
  <si>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</si>
  <si>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</si>
  <si>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</si>
  <si>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</si>
  <si>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</si>
  <si>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</si>
  <si>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</si>
  <si>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</si>
  <si>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</si>
  <si>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</si>
  <si>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</si>
  <si>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</si>
  <si>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</si>
  <si>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</si>
  <si>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</si>
  <si>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</si>
  <si>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</si>
  <si>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</si>
  <si>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</si>
  <si>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</si>
  <si>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</si>
  <si>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</si>
  <si>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</si>
  <si>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</si>
  <si>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</si>
  <si>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</si>
  <si>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</si>
  <si>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</si>
  <si>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</si>
  <si>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</si>
  <si>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</si>
  <si>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</si>
  <si>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</si>
  <si>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</si>
  <si>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</si>
  <si>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</si>
  <si>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</si>
  <si>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</si>
  <si>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</si>
  <si>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</si>
  <si>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</si>
  <si>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</si>
  <si>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</si>
  <si>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</si>
  <si>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</si>
  <si>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</si>
  <si>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</si>
  <si>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</si>
  <si>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</si>
  <si>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</si>
  <si>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</si>
  <si>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</si>
  <si>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</si>
  <si>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</si>
  <si>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</si>
  <si>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</si>
  <si>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</si>
  <si>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</si>
  <si>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</si>
  <si>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</si>
  <si>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</si>
  <si>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</si>
  <si>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</si>
  <si>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</si>
  <si>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</si>
  <si>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</si>
  <si>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</si>
  <si>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</si>
  <si>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</si>
  <si>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</si>
  <si>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</si>
  <si>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</si>
  <si>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</si>
  <si>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</si>
  <si>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</si>
  <si>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</si>
  <si>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</si>
  <si>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</si>
  <si>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</si>
  <si>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</si>
  <si>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</si>
  <si>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</si>
  <si>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</si>
  <si>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</si>
  <si>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</si>
  <si>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</si>
  <si>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</si>
  <si>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</si>
  <si>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</si>
  <si>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</si>
  <si>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</si>
  <si>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</si>
  <si>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</si>
  <si>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</si>
  <si>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</si>
  <si>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</si>
  <si>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</si>
  <si>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</si>
  <si>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</si>
  <si>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</si>
  <si>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</si>
  <si>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</si>
  <si>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</si>
  <si>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</si>
  <si>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</si>
  <si>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</si>
  <si>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</si>
  <si>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</si>
  <si>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</si>
  <si>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</si>
  <si>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</si>
  <si>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</si>
  <si>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</si>
  <si>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</si>
  <si>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</si>
  <si>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</si>
  <si>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</si>
  <si>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</si>
  <si>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</si>
  <si>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</si>
  <si>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</si>
  <si>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</si>
  <si>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</si>
  <si>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</si>
  <si>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</si>
  <si>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</si>
  <si>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</si>
  <si>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</si>
  <si>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</si>
  <si>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</si>
  <si>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</si>
  <si>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</si>
  <si>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</si>
  <si>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</si>
  <si>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</si>
  <si>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</si>
  <si>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</si>
  <si>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</si>
  <si>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</si>
  <si>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</si>
  <si>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</si>
  <si>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</si>
  <si>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</si>
  <si>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</si>
  <si>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</si>
  <si>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</si>
  <si>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</si>
  <si>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</si>
  <si>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</si>
  <si>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</si>
  <si>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</si>
  <si>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</si>
  <si>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</si>
  <si>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</si>
  <si>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</si>
  <si>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</si>
  <si>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</si>
  <si>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</si>
  <si>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</si>
  <si>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</si>
  <si>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</si>
  <si>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</si>
  <si>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</si>
  <si>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</si>
  <si>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</si>
  <si>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</si>
  <si>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</si>
  <si>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</si>
  <si>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</si>
  <si>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</si>
  <si>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</si>
  <si>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</si>
  <si>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</si>
  <si>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</si>
  <si>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</si>
  <si>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</si>
  <si>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</si>
  <si>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</si>
  <si>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</si>
  <si>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</si>
  <si>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</si>
  <si>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</si>
  <si>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</si>
  <si>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</si>
  <si>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</si>
  <si>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</si>
  <si>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</si>
  <si>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</si>
  <si>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</si>
  <si>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</si>
  <si>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</si>
  <si>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</si>
  <si>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</si>
  <si>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</si>
  <si>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</si>
  <si>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</si>
  <si>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</si>
  <si>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</si>
  <si>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</si>
  <si>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</si>
  <si>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</si>
  <si>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</si>
  <si>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</si>
  <si>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</si>
  <si>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</si>
  <si>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</si>
  <si>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</si>
  <si>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</si>
  <si>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</si>
  <si>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</si>
  <si>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</si>
  <si>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</si>
  <si>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</si>
  <si>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</si>
  <si>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</si>
  <si>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</si>
  <si>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</si>
  <si>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</si>
  <si>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</si>
  <si>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</si>
  <si>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</si>
  <si>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</si>
  <si>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</si>
  <si>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</si>
  <si>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</si>
  <si>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</si>
  <si>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</si>
  <si>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</si>
  <si>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</si>
  <si>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</si>
  <si>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</si>
  <si>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</si>
  <si>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</si>
  <si>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</si>
  <si>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</si>
  <si>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</si>
  <si>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</si>
  <si>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</si>
  <si>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</si>
  <si>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</si>
  <si>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</si>
  <si>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</si>
  <si>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</si>
  <si>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</si>
  <si>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</si>
  <si>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</si>
  <si>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</si>
  <si>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</si>
  <si>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</si>
  <si>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</si>
  <si>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</si>
  <si>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</si>
  <si>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</si>
  <si>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</si>
  <si>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</si>
  <si>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</si>
  <si>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</si>
  <si>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</si>
  <si>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</si>
  <si>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</si>
  <si>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</si>
  <si>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</si>
  <si>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</si>
  <si>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</si>
  <si>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</si>
  <si>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</si>
  <si>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</si>
  <si>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</si>
  <si>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</si>
  <si>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</si>
  <si>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</si>
  <si>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</si>
  <si>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</si>
  <si>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</si>
  <si>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</si>
  <si>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</si>
  <si>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</si>
  <si>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</si>
  <si>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</si>
  <si>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</si>
  <si>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</si>
  <si>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</si>
  <si>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</si>
  <si>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</si>
  <si>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</si>
  <si>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</si>
  <si>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</si>
  <si>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</si>
  <si>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</si>
  <si>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</si>
  <si>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</si>
  <si>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</si>
  <si>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</si>
  <si>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</si>
  <si>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</si>
  <si>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</si>
  <si>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</si>
  <si>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</si>
  <si>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</si>
  <si>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</si>
  <si>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</si>
  <si>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</si>
  <si>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</si>
  <si>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</si>
  <si>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</si>
  <si>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</si>
  <si>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</si>
  <si>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</si>
  <si>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</si>
  <si>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</si>
  <si>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</si>
  <si>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</si>
  <si>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</si>
  <si>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</si>
  <si>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</si>
  <si>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</si>
  <si>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</si>
  <si>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</si>
  <si>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</si>
  <si>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</si>
  <si>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</si>
  <si>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</si>
  <si>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</si>
  <si>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</si>
  <si>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</si>
  <si>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</si>
  <si>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</si>
  <si>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</si>
  <si>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</si>
  <si>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</si>
  <si>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</si>
  <si>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</si>
  <si>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</si>
  <si>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</si>
  <si>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</si>
  <si>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</si>
  <si>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</si>
  <si>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</si>
  <si>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</si>
  <si>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</si>
  <si>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</si>
  <si>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</si>
  <si>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</si>
  <si>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</si>
  <si>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</si>
  <si>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</si>
  <si>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</si>
  <si>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</si>
  <si>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</si>
  <si>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</si>
  <si>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</si>
  <si>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</si>
  <si>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</si>
  <si>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</si>
  <si>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</si>
  <si>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</si>
  <si>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</si>
  <si>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</si>
  <si>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</si>
  <si>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</si>
  <si>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</si>
  <si>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</si>
  <si>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</si>
  <si>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</si>
  <si>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</si>
  <si>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</si>
  <si>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</si>
  <si>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</si>
  <si>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</si>
  <si>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</si>
  <si>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</si>
  <si>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</si>
  <si>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</si>
  <si>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</si>
  <si>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</si>
  <si>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</si>
  <si>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</si>
  <si>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</si>
  <si>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</si>
  <si>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</si>
  <si>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</si>
  <si>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</si>
  <si>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</si>
  <si>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</si>
  <si>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</si>
  <si>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</si>
  <si>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</si>
  <si>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</si>
  <si>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</si>
  <si>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</si>
  <si>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</si>
  <si>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</si>
  <si>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</si>
  <si>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</si>
  <si>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</si>
  <si>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</si>
  <si>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</si>
  <si>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</si>
  <si>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</si>
  <si>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</si>
  <si>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</si>
  <si>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</si>
  <si>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</si>
  <si>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</si>
  <si>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</si>
  <si>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</si>
  <si>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</si>
  <si>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</si>
  <si>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</si>
  <si>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</si>
  <si>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</si>
  <si>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</si>
  <si>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</si>
  <si>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</si>
  <si>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</si>
  <si>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</si>
  <si>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</si>
  <si>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</si>
  <si>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</si>
  <si>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</si>
  <si>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</si>
  <si>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</si>
  <si>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</si>
  <si>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</si>
  <si>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</si>
  <si>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</si>
  <si>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</si>
  <si>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</si>
  <si>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</si>
  <si>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</si>
  <si>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</si>
  <si>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</si>
  <si>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</si>
  <si>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</si>
  <si>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</si>
  <si>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</si>
  <si>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</si>
  <si>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</si>
  <si>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</si>
  <si>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</si>
  <si>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</si>
  <si>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</si>
  <si>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</si>
  <si>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</si>
  <si>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</si>
  <si>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</si>
  <si>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</si>
  <si>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</si>
  <si>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</si>
  <si>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</si>
  <si>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</si>
  <si>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</si>
  <si>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</si>
  <si>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</si>
  <si>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</si>
  <si>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</si>
  <si>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</si>
  <si>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</si>
  <si>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</si>
  <si>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</si>
  <si>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</si>
  <si>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</si>
  <si>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</si>
  <si>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</si>
  <si>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</si>
  <si>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</si>
  <si>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</si>
  <si>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</si>
  <si>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</si>
  <si>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</si>
  <si>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</si>
  <si>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</si>
  <si>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</si>
  <si>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</si>
  <si>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</si>
  <si>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</si>
  <si>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</si>
  <si>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</si>
  <si>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</si>
  <si>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</si>
  <si>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</si>
  <si>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</si>
  <si>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</si>
  <si>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</si>
  <si>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</si>
  <si>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</si>
  <si>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</si>
  <si>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</si>
  <si>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</si>
  <si>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</si>
  <si>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</si>
  <si>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</si>
  <si>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</si>
  <si>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</si>
  <si>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</si>
  <si>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</si>
  <si>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</si>
  <si>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</si>
  <si>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</si>
  <si>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</si>
  <si>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</si>
  <si>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</si>
  <si>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</si>
  <si>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</si>
  <si>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</si>
  <si>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</si>
  <si>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</si>
  <si>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</si>
  <si>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</si>
  <si>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</si>
  <si>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</si>
  <si>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</si>
  <si>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</si>
  <si>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</si>
  <si>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</si>
  <si>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</si>
  <si>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</si>
  <si>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</si>
  <si>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</si>
  <si>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</si>
  <si>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</si>
  <si>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</si>
  <si>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</si>
  <si>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</si>
  <si>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</si>
  <si>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</si>
  <si>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</si>
  <si>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</si>
  <si>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</si>
  <si>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</si>
  <si>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</si>
  <si>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</si>
  <si>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</si>
  <si>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</si>
  <si>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</si>
  <si>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</si>
  <si>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</si>
  <si>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</si>
  <si>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</si>
  <si>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</si>
  <si>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</si>
  <si>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</si>
  <si>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</si>
  <si>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</si>
  <si>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</si>
  <si>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</si>
  <si>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</si>
  <si>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</si>
  <si>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</si>
  <si>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</si>
  <si>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</si>
  <si>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</si>
  <si>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</si>
  <si>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</si>
  <si>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</si>
  <si>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</si>
  <si>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</si>
  <si>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</si>
  <si>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</si>
  <si>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</si>
  <si>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</si>
  <si>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</si>
  <si>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</si>
  <si>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</si>
  <si>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</si>
  <si>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</si>
  <si>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</si>
  <si>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</si>
  <si>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</si>
  <si>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</si>
  <si>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</si>
  <si>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</si>
  <si>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</si>
  <si>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</si>
  <si>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</si>
  <si>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</si>
  <si>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</si>
  <si>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</si>
  <si>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</si>
  <si>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</si>
  <si>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</si>
  <si>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</si>
  <si>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</si>
  <si>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</si>
  <si>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</si>
  <si>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</si>
  <si>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</si>
  <si>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</si>
  <si>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</si>
  <si>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</si>
  <si>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</si>
  <si>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</si>
  <si>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</si>
  <si>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</si>
  <si>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</si>
  <si>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</si>
  <si>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</si>
  <si>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</si>
  <si>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</si>
  <si>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</si>
  <si>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</si>
  <si>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</si>
  <si>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</si>
  <si>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</si>
  <si>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</si>
  <si>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</si>
  <si>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</si>
  <si>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</si>
  <si>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</si>
  <si>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</si>
  <si>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</si>
  <si>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</si>
  <si>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</si>
  <si>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</si>
  <si>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</si>
  <si>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</si>
  <si>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</si>
  <si>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</si>
  <si>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</si>
  <si>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</si>
  <si>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</si>
  <si>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</si>
  <si>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</si>
  <si>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</si>
  <si>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</si>
  <si>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</si>
  <si>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</si>
  <si>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</si>
  <si>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</si>
  <si>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</si>
  <si>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</si>
  <si>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</si>
  <si>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</si>
  <si>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</si>
  <si>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</si>
  <si>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</si>
  <si>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</si>
  <si>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</si>
  <si>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</si>
  <si>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</si>
  <si>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</si>
  <si>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</si>
  <si>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</si>
  <si>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</si>
  <si>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</si>
  <si>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</si>
  <si>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</si>
  <si>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</si>
  <si>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</si>
  <si>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</si>
  <si>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</si>
  <si>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</si>
  <si>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</si>
  <si>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</si>
  <si>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</si>
  <si>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</si>
  <si>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</si>
  <si>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</si>
  <si>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</si>
  <si>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</si>
  <si>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</si>
  <si>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</si>
  <si>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</si>
  <si>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</si>
  <si>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</si>
  <si>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</si>
  <si>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</si>
  <si>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</si>
  <si>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</si>
  <si>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</si>
  <si>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</si>
  <si>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</si>
  <si>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</si>
  <si>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</si>
  <si>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</si>
  <si>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</si>
  <si>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</si>
  <si>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</si>
  <si>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</si>
  <si>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</si>
  <si>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</si>
  <si>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</si>
  <si>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</si>
  <si>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</si>
  <si>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</si>
  <si>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</si>
  <si>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</si>
  <si>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</si>
  <si>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</si>
  <si>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</si>
  <si>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</si>
  <si>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</si>
  <si>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</si>
  <si>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</si>
  <si>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</si>
  <si>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</si>
  <si>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</si>
  <si>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</si>
  <si>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</si>
  <si>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</si>
  <si>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</si>
  <si>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</si>
  <si>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</si>
  <si>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</si>
  <si>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</si>
  <si>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</si>
  <si>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</si>
  <si>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</si>
  <si>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</si>
  <si>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</si>
  <si>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</si>
  <si>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</si>
  <si>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</si>
  <si>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</si>
  <si>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</si>
  <si>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</si>
  <si>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</si>
  <si>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</si>
  <si>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</si>
  <si>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</si>
  <si>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</si>
  <si>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</si>
  <si>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</si>
  <si>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</si>
  <si>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</si>
  <si>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</si>
  <si>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</si>
  <si>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</si>
  <si>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</si>
  <si>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</si>
  <si>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</si>
  <si>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</si>
  <si>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</si>
  <si>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</si>
  <si>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</si>
  <si>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</si>
  <si>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</si>
  <si>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</si>
  <si>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</si>
  <si>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</si>
  <si>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</si>
  <si>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</si>
  <si>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</si>
  <si>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</si>
  <si>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</si>
  <si>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</si>
  <si>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</si>
  <si>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</si>
  <si>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</si>
  <si>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</si>
  <si>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</si>
  <si>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</si>
  <si>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</si>
  <si>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</si>
  <si>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</si>
  <si>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</si>
  <si>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</si>
  <si>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</si>
  <si>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</si>
  <si>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</si>
  <si>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</si>
  <si>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</si>
  <si>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</si>
  <si>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</si>
  <si>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</si>
  <si>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</si>
  <si>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</si>
  <si>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</si>
  <si>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</si>
  <si>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</si>
  <si>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</si>
  <si>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</si>
  <si>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</si>
  <si>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</si>
  <si>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</si>
  <si>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</si>
  <si>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</si>
  <si>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</si>
  <si>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</si>
  <si>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</si>
  <si>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</si>
  <si>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</si>
  <si>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</si>
  <si>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</si>
  <si>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</si>
  <si>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</si>
  <si>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</si>
  <si>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</si>
  <si>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</si>
  <si>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</si>
  <si>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</si>
  <si>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</si>
  <si>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</si>
  <si>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</si>
  <si>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</si>
  <si>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</si>
  <si>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</si>
  <si>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</si>
  <si>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</si>
  <si>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</si>
  <si>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</si>
  <si>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</si>
  <si>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</si>
  <si>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</si>
  <si>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</si>
  <si>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</si>
  <si>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</si>
  <si>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</si>
  <si>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</si>
  <si>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</si>
  <si>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</si>
  <si>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</si>
  <si>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</si>
  <si>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</si>
  <si>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</si>
  <si>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</si>
  <si>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</si>
  <si>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</si>
  <si>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</si>
  <si>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</si>
  <si>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</si>
  <si>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</si>
  <si>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</si>
  <si>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</si>
  <si>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</si>
  <si>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</si>
  <si>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</si>
  <si>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</si>
  <si>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</si>
  <si>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</si>
  <si>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</si>
  <si>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</si>
  <si>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</si>
  <si>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</si>
  <si>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</si>
  <si>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</si>
  <si>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</si>
  <si>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</si>
  <si>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</si>
  <si>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</si>
  <si>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</si>
  <si>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</si>
  <si>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</si>
  <si>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</si>
  <si>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</si>
  <si>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</si>
  <si>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</si>
  <si>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</si>
  <si>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</si>
  <si>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</si>
  <si>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</si>
  <si>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</si>
  <si>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</si>
  <si>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</si>
  <si>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</si>
  <si>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</si>
  <si>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</si>
  <si>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</si>
  <si>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</si>
  <si>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</si>
  <si>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</si>
  <si>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</si>
  <si>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</si>
  <si>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</si>
  <si>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</si>
  <si>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</si>
  <si>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</si>
  <si>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</si>
  <si>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</si>
  <si>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</si>
  <si>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</si>
  <si>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</si>
  <si>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</si>
  <si>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</si>
  <si>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</si>
  <si>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</si>
  <si>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</si>
  <si>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</si>
  <si>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</si>
  <si>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</si>
  <si>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</si>
  <si>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</si>
  <si>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</si>
  <si>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</si>
  <si>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</si>
  <si>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</si>
  <si>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</si>
  <si>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</si>
  <si>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</si>
  <si>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</si>
  <si>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</si>
  <si>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</si>
  <si>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</si>
  <si>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</si>
  <si>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</si>
  <si>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</si>
  <si>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</si>
  <si>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</si>
  <si>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</si>
  <si>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</si>
  <si>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</si>
  <si>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</si>
  <si>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</si>
  <si>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</si>
  <si>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</si>
  <si>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</si>
  <si>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</si>
  <si>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</si>
  <si>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</si>
  <si>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</si>
  <si>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</si>
  <si>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</si>
  <si>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</si>
  <si>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</si>
  <si>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</si>
  <si>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</si>
  <si>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</si>
  <si>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</si>
  <si>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</si>
  <si>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</si>
  <si>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</si>
  <si>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</si>
  <si>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</si>
  <si>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</si>
  <si>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</si>
  <si>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</si>
  <si>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</si>
  <si>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</si>
  <si>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</si>
  <si>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</si>
  <si>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</si>
  <si>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</si>
  <si>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</si>
  <si>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</si>
  <si>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</si>
  <si>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</si>
  <si>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</si>
  <si>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</si>
  <si>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</si>
  <si>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</si>
  <si>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</si>
  <si>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</si>
  <si>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</si>
  <si>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</si>
  <si>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</si>
  <si>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</si>
  <si>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</si>
  <si>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</si>
  <si>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</si>
  <si>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</si>
  <si>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</si>
  <si>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</si>
  <si>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</si>
  <si>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</si>
  <si>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</si>
  <si>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</si>
  <si>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</si>
  <si>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</si>
  <si>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</si>
  <si>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</si>
  <si>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</si>
  <si>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</si>
  <si>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</si>
  <si>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</si>
  <si>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</si>
  <si>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</si>
  <si>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</si>
  <si>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</si>
  <si>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</si>
  <si>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</si>
  <si>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</si>
  <si>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</si>
  <si>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</si>
  <si>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</si>
  <si>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</si>
  <si>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</si>
  <si>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</si>
  <si>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</si>
  <si>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</si>
  <si>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</si>
  <si>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</si>
  <si>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</si>
  <si>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</si>
  <si>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</si>
  <si>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</si>
  <si>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</si>
  <si>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</si>
  <si>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</si>
  <si>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</si>
  <si>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</si>
  <si>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</si>
  <si>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</si>
  <si>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</si>
  <si>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</si>
  <si>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</si>
  <si>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</si>
  <si>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</si>
  <si>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</si>
  <si>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</si>
  <si>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</si>
  <si>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</si>
  <si>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</si>
  <si>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</si>
  <si>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</si>
  <si>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</si>
  <si>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</si>
  <si>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</si>
  <si>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</si>
  <si>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</si>
  <si>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</si>
  <si>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</si>
  <si>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</si>
  <si>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</si>
  <si>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</si>
  <si>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</si>
  <si>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</si>
  <si>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</si>
  <si>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</si>
  <si>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</si>
  <si>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</si>
  <si>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</si>
  <si>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</si>
  <si>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</si>
  <si>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</si>
  <si>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</si>
  <si>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</si>
  <si>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</si>
  <si>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</si>
  <si>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</si>
  <si>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</si>
  <si>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</si>
  <si>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</si>
  <si>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</si>
  <si>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</si>
  <si>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</si>
  <si>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</si>
  <si>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</si>
  <si>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</si>
  <si>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</si>
  <si>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</si>
  <si>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</si>
  <si>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</si>
  <si>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</si>
  <si>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</si>
  <si>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</si>
  <si>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</si>
  <si>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</si>
  <si>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</si>
  <si>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</si>
  <si>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</si>
  <si>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</si>
  <si>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</si>
  <si>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</si>
  <si>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</si>
  <si>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</si>
  <si>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</si>
  <si>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</si>
  <si>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</si>
  <si>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</si>
  <si>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</si>
  <si>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</si>
  <si>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</si>
  <si>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</si>
  <si>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</si>
  <si>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</si>
  <si>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</si>
  <si>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</si>
  <si>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</si>
  <si>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</si>
  <si>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</si>
  <si>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</si>
  <si>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</si>
  <si>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</si>
  <si>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</si>
  <si>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</si>
  <si>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</si>
  <si>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</si>
  <si>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</si>
  <si>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</si>
  <si>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</si>
  <si>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</si>
  <si>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</si>
  <si>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</si>
  <si>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</si>
  <si>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</si>
  <si>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</si>
  <si>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</si>
  <si>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</si>
  <si>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</si>
  <si>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</si>
  <si>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</si>
  <si>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</si>
  <si>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</si>
  <si>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</si>
  <si>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</si>
  <si>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</si>
  <si>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</si>
  <si>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</si>
  <si>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</si>
  <si>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</si>
  <si>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</si>
  <si>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</si>
  <si>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</si>
  <si>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</si>
  <si>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</si>
  <si>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</si>
  <si>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</si>
  <si>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</si>
  <si>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</si>
  <si>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</si>
  <si>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</si>
  <si>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</si>
  <si>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</si>
  <si>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</si>
  <si>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</si>
  <si>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</si>
  <si>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</si>
  <si>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</si>
  <si>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</si>
  <si>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</si>
  <si>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</si>
  <si>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</si>
  <si>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</si>
  <si>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</si>
  <si>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</si>
  <si>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</si>
  <si>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</si>
  <si>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</si>
  <si>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</si>
  <si>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</si>
  <si>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</si>
  <si>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</si>
  <si>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</si>
  <si>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</si>
  <si>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</si>
  <si>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</si>
  <si>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</si>
  <si>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</si>
  <si>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</si>
  <si>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</si>
  <si>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</si>
  <si>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</si>
  <si>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</si>
  <si>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</si>
  <si>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</si>
  <si>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</si>
  <si>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</si>
  <si>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</si>
  <si>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</si>
  <si>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</si>
  <si>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</si>
  <si>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</si>
  <si>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</si>
  <si>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</si>
  <si>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</si>
  <si>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</si>
  <si>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</si>
  <si>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</si>
  <si>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</si>
  <si>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</si>
  <si>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</si>
  <si>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</si>
  <si>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</si>
  <si>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</si>
  <si>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</si>
  <si>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</si>
  <si>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</si>
  <si>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</si>
  <si>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</si>
  <si>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</si>
  <si>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</si>
  <si>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</si>
  <si>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</si>
  <si>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</si>
  <si>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</si>
  <si>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</si>
  <si>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</si>
  <si>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</si>
  <si>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</si>
  <si>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</si>
  <si>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</si>
  <si>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</si>
  <si>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</si>
  <si>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</si>
  <si>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</si>
  <si>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</si>
  <si>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</si>
  <si>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</si>
  <si>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</si>
  <si>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</si>
  <si>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</si>
  <si>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</si>
  <si>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</si>
  <si>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</si>
  <si>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</si>
  <si>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</si>
  <si>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</si>
  <si>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</si>
  <si>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</si>
  <si>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</si>
  <si>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</si>
  <si>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</si>
  <si>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</si>
  <si>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</si>
  <si>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</si>
  <si>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</si>
  <si>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</si>
  <si>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</si>
  <si>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</si>
  <si>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</si>
  <si>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</si>
  <si>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</si>
  <si>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</si>
  <si>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</si>
  <si>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</si>
  <si>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</si>
  <si>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</si>
  <si>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</si>
  <si>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</si>
  <si>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</si>
  <si>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</si>
  <si>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</si>
  <si>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</si>
  <si>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</si>
  <si>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</si>
  <si>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</si>
  <si>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</si>
  <si>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</si>
  <si>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</si>
  <si>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</si>
  <si>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</si>
  <si>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</si>
  <si>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</si>
  <si>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</si>
  <si>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</si>
  <si>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</si>
  <si>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</si>
  <si>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</si>
  <si>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</si>
  <si>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</si>
  <si>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</si>
  <si>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</si>
  <si>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</si>
  <si>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</si>
  <si>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</si>
  <si>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</si>
  <si>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</si>
  <si>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</si>
  <si>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</si>
  <si>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</si>
  <si>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</si>
  <si>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</si>
  <si>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</si>
  <si>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</si>
  <si>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</si>
  <si>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</si>
  <si>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</si>
  <si>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</si>
  <si>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</si>
  <si>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</si>
  <si>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</si>
  <si>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</si>
  <si>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</si>
  <si>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</si>
  <si>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</si>
  <si>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</si>
  <si>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</si>
  <si>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</si>
  <si>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</si>
  <si>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</si>
  <si>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</si>
  <si>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</si>
  <si>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</si>
  <si>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</si>
  <si>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</si>
  <si>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</si>
  <si>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</si>
  <si>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</si>
  <si>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</si>
  <si>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</si>
  <si>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</si>
  <si>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</si>
  <si>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</si>
  <si>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</si>
  <si>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</si>
  <si>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</si>
  <si>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</si>
  <si>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</si>
  <si>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</si>
  <si>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</si>
  <si>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</si>
  <si>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</si>
  <si>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</si>
  <si>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</si>
  <si>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</si>
  <si>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</si>
  <si>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</si>
  <si>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</si>
  <si>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</si>
  <si>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</si>
  <si>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</si>
  <si>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</si>
  <si>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</si>
  <si>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</si>
  <si>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</si>
  <si>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</si>
  <si>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</si>
  <si>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</si>
  <si>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</si>
  <si>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</si>
  <si>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</si>
  <si>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</si>
  <si>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</si>
  <si>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</si>
  <si>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</si>
  <si>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</si>
  <si>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</si>
  <si>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</si>
  <si>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</si>
  <si>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</si>
  <si>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</si>
  <si>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</si>
  <si>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</si>
  <si>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</si>
  <si>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</si>
  <si>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</si>
  <si>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</si>
  <si>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</si>
  <si>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</si>
  <si>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</si>
  <si>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</si>
  <si>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</si>
  <si>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</si>
  <si>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</si>
  <si>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</si>
  <si>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</si>
  <si>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</si>
  <si>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</si>
  <si>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</si>
  <si>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</si>
  <si>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</si>
  <si>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</si>
  <si>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</si>
  <si>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</si>
  <si>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</si>
  <si>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</si>
  <si>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</si>
  <si>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</si>
  <si>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</si>
  <si>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</si>
  <si>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</si>
  <si>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</si>
  <si>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</si>
  <si>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</si>
  <si>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</si>
  <si>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</si>
  <si>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</si>
  <si>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</si>
  <si>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</si>
  <si>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</si>
  <si>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</si>
  <si>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</si>
  <si>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</si>
  <si>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</si>
  <si>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</si>
  <si>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</si>
  <si>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</si>
  <si>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</si>
  <si>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</si>
  <si>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</si>
  <si>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</si>
  <si>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</si>
  <si>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</si>
  <si>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</si>
  <si>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</si>
  <si>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games</t>
  </si>
  <si>
    <t>tabletop games</t>
  </si>
  <si>
    <t>technology</t>
  </si>
  <si>
    <t>hardware</t>
  </si>
  <si>
    <t>theater</t>
  </si>
  <si>
    <t>plays</t>
  </si>
  <si>
    <t>food</t>
  </si>
  <si>
    <t>food trucks</t>
  </si>
  <si>
    <t>music</t>
  </si>
  <si>
    <t>electronic music</t>
  </si>
  <si>
    <t>metal</t>
  </si>
  <si>
    <t>rock</t>
  </si>
  <si>
    <t>film &amp; video</t>
  </si>
  <si>
    <t>television</t>
  </si>
  <si>
    <t>photography</t>
  </si>
  <si>
    <t>nature</t>
  </si>
  <si>
    <t>places</t>
  </si>
  <si>
    <t>photobooks</t>
  </si>
  <si>
    <t>classical music</t>
  </si>
  <si>
    <t>publishing</t>
  </si>
  <si>
    <t>nonfiction</t>
  </si>
  <si>
    <t>shorts</t>
  </si>
  <si>
    <t>journalism</t>
  </si>
  <si>
    <t>audio</t>
  </si>
  <si>
    <t>mobile games</t>
  </si>
  <si>
    <t>wearables</t>
  </si>
  <si>
    <t>pop</t>
  </si>
  <si>
    <t>video games</t>
  </si>
  <si>
    <t>musical</t>
  </si>
  <si>
    <t>translations</t>
  </si>
  <si>
    <t>indie rock</t>
  </si>
  <si>
    <t>web</t>
  </si>
  <si>
    <t>space exploration</t>
  </si>
  <si>
    <t>spaces</t>
  </si>
  <si>
    <t>drama</t>
  </si>
  <si>
    <t>small batch</t>
  </si>
  <si>
    <t>documentary</t>
  </si>
  <si>
    <t>faith</t>
  </si>
  <si>
    <t>animation</t>
  </si>
  <si>
    <t>science fiction</t>
  </si>
  <si>
    <t>fiction</t>
  </si>
  <si>
    <t>jazz</t>
  </si>
  <si>
    <t>gadgets</t>
  </si>
  <si>
    <t>children's books</t>
  </si>
  <si>
    <t>radio &amp; podcasts</t>
  </si>
  <si>
    <t>makerspaces</t>
  </si>
  <si>
    <t>world music</t>
  </si>
  <si>
    <t>people</t>
  </si>
  <si>
    <t>restaurants</t>
  </si>
  <si>
    <t>art books</t>
  </si>
  <si>
    <t xml:space="preserve">Category </t>
  </si>
  <si>
    <t>Subcategory</t>
  </si>
  <si>
    <t>Column Labels</t>
  </si>
  <si>
    <t>Grand Total</t>
  </si>
  <si>
    <t>Row Labels</t>
  </si>
  <si>
    <t>Count of outcomes</t>
  </si>
  <si>
    <t>2010</t>
  </si>
  <si>
    <t>2011</t>
  </si>
  <si>
    <t>2012</t>
  </si>
  <si>
    <t>2013</t>
  </si>
  <si>
    <t>2014</t>
  </si>
  <si>
    <t>2015</t>
  </si>
  <si>
    <t>2016</t>
  </si>
  <si>
    <t>2017</t>
  </si>
  <si>
    <t>Date Created Conversion</t>
  </si>
  <si>
    <t>Data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</si>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</sst>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9"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0.76</c:v>
                </c:pt>
                <c:pt idx="1">
                  <c:v>0.73</c:v>
                </c:pt>
                <c:pt idx="2">
                  <c:v>0.52</c:v>
                </c:pt>
                <c:pt idx="3">
                  <c:v>0.43</c:v>
                </c:pt>
                <c:pt idx="4">
                  <c:v>0.25</c:v>
                </c:pt>
                <c:pt idx="5">
                  <c:v>0.75</c:v>
                </c:pt>
                <c:pt idx="6">
                  <c:v>0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5-2846-BB7F-5795E1DA300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</c:v>
                </c:pt>
                <c:pt idx="1">
                  <c:v>0.27</c:v>
                </c:pt>
                <c:pt idx="2">
                  <c:v>0.48</c:v>
                </c:pt>
                <c:pt idx="3">
                  <c:v>0.56999999999999995</c:v>
                </c:pt>
                <c:pt idx="4">
                  <c:v>0.75</c:v>
                </c:pt>
                <c:pt idx="5">
                  <c:v>0.25</c:v>
                </c:pt>
                <c:pt idx="6">
                  <c:v>1</c:v>
                </c:pt>
                <c:pt idx="7">
                  <c:v>0.5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5-2846-BB7F-5795E1DA300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5-2846-BB7F-5795E1DA3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876176"/>
        <c:axId val="1926117376"/>
      </c:lineChart>
      <c:catAx>
        <c:axId val="14708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6117376"/>
        <c:crosses val="autoZero"/>
        <c:auto val="1"/>
        <c:lblAlgn val="ctr"/>
        <c:lblOffset val="100"/>
        <c:noMultiLvlLbl val="0"/>
      </c:catAx>
      <c:valAx>
        <c:axId val="19261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87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[data-1-1-3-StarterBookModuleChallenge.xlsx]Outcomes Based on Launch Date!PivotTable6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Date'!$B$6:$B$14</c:f>
              <c:numCache>
                <c:formatCode>General</c:formatCode>
                <c:ptCount val="8"/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C-BC4F-92E7-15C2237CCBF9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Date'!$C$6:$C$14</c:f>
              <c:numCache>
                <c:formatCode>General</c:formatCode>
                <c:ptCount val="8"/>
                <c:pt idx="4">
                  <c:v>152</c:v>
                </c:pt>
                <c:pt idx="5">
                  <c:v>202</c:v>
                </c:pt>
                <c:pt idx="6">
                  <c:v>130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7C-BC4F-92E7-15C2237CCBF9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Date'!$D$6:$D$14</c:f>
              <c:numCache>
                <c:formatCode>General</c:formatCode>
                <c:ptCount val="8"/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7C-BC4F-92E7-15C2237CCBF9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Date'!$A$6:$A$14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'Outcomes Based on Launch Date'!$E$6:$E$14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8</c:v>
                </c:pt>
                <c:pt idx="3">
                  <c:v>11</c:v>
                </c:pt>
                <c:pt idx="4">
                  <c:v>241</c:v>
                </c:pt>
                <c:pt idx="5">
                  <c:v>304</c:v>
                </c:pt>
                <c:pt idx="6">
                  <c:v>249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7C-BC4F-92E7-15C2237C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099392"/>
        <c:axId val="1447101024"/>
      </c:lineChart>
      <c:catAx>
        <c:axId val="14470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101024"/>
        <c:crosses val="autoZero"/>
        <c:auto val="1"/>
        <c:lblAlgn val="ctr"/>
        <c:lblOffset val="100"/>
        <c:noMultiLvlLbl val="0"/>
      </c:catAx>
      <c:valAx>
        <c:axId val="14471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7</xdr:row>
      <xdr:rowOff>146050</xdr:rowOff>
    </xdr:from>
    <xdr:to>
      <xdr:col>15</xdr:col>
      <xdr:colOff>406400</xdr:colOff>
      <xdr:row>25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70C3F8-EC74-034F-886B-914CC0528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9</xdr:row>
      <xdr:rowOff>6350</xdr:rowOff>
    </xdr:from>
    <xdr:to>
      <xdr:col>12</xdr:col>
      <xdr:colOff>361950</xdr:colOff>
      <xdr:row>23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998575-F083-C24C-A8AD-7F1C6CA3C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05.546891550926" createdVersion="6" refreshedVersion="6" minRefreshableVersion="3" recordCount="4114" xr:uid="{E7E573F7-0C11-D44E-BEEF-A187125F11EF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a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s v="US"/>
    <s v="USD"/>
    <n v="1437620400"/>
    <x v="0"/>
    <b v="0"/>
    <n v="182"/>
    <b v="1"/>
    <x v="0"/>
    <n v="137"/>
    <n v="63.92"/>
    <x v="0"/>
    <s v="television"/>
    <x v="0"/>
    <d v="2015-07-23T03:00:00"/>
  </r>
  <r>
    <n v="1"/>
    <s v="FannibalFest Fan Convention"/>
    <s v="A Hannibal TV Show Fan Convention and Art Collective"/>
    <x v="1"/>
    <n v="14653"/>
    <x v="0"/>
    <s v="US"/>
    <s v="USD"/>
    <n v="1488464683"/>
    <x v="1"/>
    <b v="0"/>
    <n v="79"/>
    <b v="1"/>
    <x v="0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x v="2"/>
    <n v="525"/>
    <x v="0"/>
    <s v="GB"/>
    <s v="GBP"/>
    <n v="1455555083"/>
    <x v="2"/>
    <b v="0"/>
    <n v="35"/>
    <b v="1"/>
    <x v="0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x v="3"/>
    <n v="10390"/>
    <x v="0"/>
    <s v="US"/>
    <s v="USD"/>
    <n v="1407414107"/>
    <x v="3"/>
    <b v="0"/>
    <n v="150"/>
    <b v="1"/>
    <x v="0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x v="4"/>
    <n v="54116.28"/>
    <x v="0"/>
    <s v="US"/>
    <s v="USD"/>
    <n v="1450555279"/>
    <x v="4"/>
    <b v="0"/>
    <n v="284"/>
    <b v="1"/>
    <x v="0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s v="US"/>
    <s v="USD"/>
    <n v="1469770500"/>
    <x v="5"/>
    <b v="0"/>
    <n v="47"/>
    <b v="1"/>
    <x v="0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x v="6"/>
    <n v="8519"/>
    <x v="0"/>
    <s v="US"/>
    <s v="USD"/>
    <n v="1402710250"/>
    <x v="6"/>
    <b v="0"/>
    <n v="58"/>
    <b v="1"/>
    <x v="0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s v="US"/>
    <s v="USD"/>
    <n v="1467680867"/>
    <x v="7"/>
    <b v="0"/>
    <n v="57"/>
    <b v="1"/>
    <x v="0"/>
    <n v="101"/>
    <n v="159.82"/>
    <x v="0"/>
    <s v="television"/>
    <x v="7"/>
    <d v="2016-07-05T01:07:47"/>
  </r>
  <r>
    <n v="8"/>
    <s v="Sizzling in the Kitchen Flynn Style"/>
    <s v="Help us raise the funds to film our pilot episode!"/>
    <x v="8"/>
    <n v="3501.52"/>
    <x v="0"/>
    <s v="US"/>
    <s v="USD"/>
    <n v="1460754000"/>
    <x v="8"/>
    <b v="0"/>
    <n v="12"/>
    <b v="1"/>
    <x v="0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s v="US"/>
    <s v="USD"/>
    <n v="1460860144"/>
    <x v="9"/>
    <b v="0"/>
    <n v="20"/>
    <b v="1"/>
    <x v="0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s v="US"/>
    <s v="USD"/>
    <n v="1403660279"/>
    <x v="10"/>
    <b v="0"/>
    <n v="19"/>
    <b v="1"/>
    <x v="0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s v="US"/>
    <s v="USD"/>
    <n v="1471834800"/>
    <x v="11"/>
    <b v="0"/>
    <n v="75"/>
    <b v="1"/>
    <x v="0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x v="11"/>
    <n v="49588"/>
    <x v="0"/>
    <s v="US"/>
    <s v="USD"/>
    <n v="1405479600"/>
    <x v="12"/>
    <b v="0"/>
    <n v="827"/>
    <b v="1"/>
    <x v="0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x v="8"/>
    <n v="5599"/>
    <x v="0"/>
    <s v="US"/>
    <s v="USD"/>
    <n v="1466713620"/>
    <x v="13"/>
    <b v="0"/>
    <n v="51"/>
    <b v="1"/>
    <x v="0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x v="12"/>
    <n v="6056"/>
    <x v="0"/>
    <s v="AU"/>
    <s v="AUD"/>
    <n v="1405259940"/>
    <x v="14"/>
    <b v="0"/>
    <n v="41"/>
    <b v="1"/>
    <x v="0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x v="13"/>
    <n v="2132"/>
    <x v="0"/>
    <s v="ES"/>
    <s v="EUR"/>
    <n v="1443384840"/>
    <x v="15"/>
    <b v="0"/>
    <n v="98"/>
    <b v="1"/>
    <x v="0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x v="14"/>
    <n v="12029"/>
    <x v="0"/>
    <s v="US"/>
    <s v="USD"/>
    <n v="1402896600"/>
    <x v="16"/>
    <b v="0"/>
    <n v="70"/>
    <b v="1"/>
    <x v="0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x v="15"/>
    <n v="1510"/>
    <x v="0"/>
    <s v="GB"/>
    <s v="GBP"/>
    <n v="1415126022"/>
    <x v="17"/>
    <b v="0"/>
    <n v="36"/>
    <b v="1"/>
    <x v="0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x v="11"/>
    <n v="31896.33"/>
    <x v="0"/>
    <s v="US"/>
    <s v="USD"/>
    <n v="1410958856"/>
    <x v="18"/>
    <b v="0"/>
    <n v="342"/>
    <b v="1"/>
    <x v="0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x v="16"/>
    <n v="1235"/>
    <x v="0"/>
    <s v="US"/>
    <s v="USD"/>
    <n v="1437420934"/>
    <x v="19"/>
    <b v="0"/>
    <n v="22"/>
    <b v="1"/>
    <x v="0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x v="13"/>
    <n v="2004"/>
    <x v="0"/>
    <s v="US"/>
    <s v="USD"/>
    <n v="1442167912"/>
    <x v="20"/>
    <b v="0"/>
    <n v="25"/>
    <b v="1"/>
    <x v="0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s v="US"/>
    <s v="USD"/>
    <n v="1411743789"/>
    <x v="21"/>
    <b v="0"/>
    <n v="101"/>
    <b v="1"/>
    <x v="0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x v="18"/>
    <n v="410"/>
    <x v="0"/>
    <s v="US"/>
    <s v="USD"/>
    <n v="1420099140"/>
    <x v="22"/>
    <b v="0"/>
    <n v="8"/>
    <b v="1"/>
    <x v="0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s v="US"/>
    <s v="USD"/>
    <n v="1430407200"/>
    <x v="23"/>
    <b v="0"/>
    <n v="23"/>
    <b v="1"/>
    <x v="0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x v="19"/>
    <n v="38082.69"/>
    <x v="0"/>
    <s v="US"/>
    <s v="USD"/>
    <n v="1442345940"/>
    <x v="24"/>
    <b v="0"/>
    <n v="574"/>
    <b v="1"/>
    <x v="0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s v="US"/>
    <s v="USD"/>
    <n v="1452299761"/>
    <x v="25"/>
    <b v="0"/>
    <n v="14"/>
    <b v="1"/>
    <x v="0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x v="21"/>
    <n v="1940"/>
    <x v="0"/>
    <s v="US"/>
    <s v="USD"/>
    <n v="1408278144"/>
    <x v="26"/>
    <b v="0"/>
    <n v="19"/>
    <b v="1"/>
    <x v="0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x v="22"/>
    <n v="22345"/>
    <x v="0"/>
    <s v="NZ"/>
    <s v="NZD"/>
    <n v="1416113833"/>
    <x v="27"/>
    <b v="0"/>
    <n v="150"/>
    <b v="1"/>
    <x v="0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x v="14"/>
    <n v="12042"/>
    <x v="0"/>
    <s v="US"/>
    <s v="USD"/>
    <n v="1450307284"/>
    <x v="28"/>
    <b v="0"/>
    <n v="71"/>
    <b v="1"/>
    <x v="0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x v="9"/>
    <n v="3700"/>
    <x v="0"/>
    <s v="GB"/>
    <s v="GBP"/>
    <n v="1406045368"/>
    <x v="29"/>
    <b v="0"/>
    <n v="117"/>
    <b v="1"/>
    <x v="0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x v="23"/>
    <n v="4051.99"/>
    <x v="0"/>
    <s v="US"/>
    <s v="USD"/>
    <n v="1408604515"/>
    <x v="30"/>
    <b v="0"/>
    <n v="53"/>
    <b v="1"/>
    <x v="0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x v="24"/>
    <n v="13"/>
    <x v="0"/>
    <s v="US"/>
    <s v="USD"/>
    <n v="1453748434"/>
    <x v="31"/>
    <b v="0"/>
    <n v="1"/>
    <b v="1"/>
    <x v="0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x v="25"/>
    <n v="28520"/>
    <x v="0"/>
    <s v="US"/>
    <s v="USD"/>
    <n v="1463111940"/>
    <x v="32"/>
    <b v="0"/>
    <n v="89"/>
    <b v="1"/>
    <x v="0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x v="26"/>
    <n v="5360"/>
    <x v="0"/>
    <s v="US"/>
    <s v="USD"/>
    <n v="1447001501"/>
    <x v="33"/>
    <b v="0"/>
    <n v="64"/>
    <b v="1"/>
    <x v="0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x v="27"/>
    <n v="3392"/>
    <x v="0"/>
    <s v="US"/>
    <s v="USD"/>
    <n v="1407224601"/>
    <x v="34"/>
    <b v="0"/>
    <n v="68"/>
    <b v="1"/>
    <x v="0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x v="28"/>
    <n v="1665"/>
    <x v="0"/>
    <s v="US"/>
    <s v="USD"/>
    <n v="1430179200"/>
    <x v="35"/>
    <b v="0"/>
    <n v="28"/>
    <b v="1"/>
    <x v="0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x v="12"/>
    <n v="8529"/>
    <x v="0"/>
    <s v="US"/>
    <s v="USD"/>
    <n v="1428128525"/>
    <x v="36"/>
    <b v="0"/>
    <n v="44"/>
    <b v="1"/>
    <x v="0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x v="29"/>
    <n v="40357"/>
    <x v="0"/>
    <s v="US"/>
    <s v="USD"/>
    <n v="1425055079"/>
    <x v="37"/>
    <b v="0"/>
    <n v="253"/>
    <b v="1"/>
    <x v="0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x v="30"/>
    <n v="2751"/>
    <x v="0"/>
    <s v="US"/>
    <s v="USD"/>
    <n v="1368235344"/>
    <x v="38"/>
    <b v="0"/>
    <n v="66"/>
    <b v="1"/>
    <x v="0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x v="31"/>
    <n v="32745"/>
    <x v="0"/>
    <s v="GB"/>
    <s v="GBP"/>
    <n v="1401058740"/>
    <x v="39"/>
    <b v="0"/>
    <n v="217"/>
    <b v="1"/>
    <x v="0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x v="13"/>
    <n v="2027"/>
    <x v="0"/>
    <s v="US"/>
    <s v="USD"/>
    <n v="1403150400"/>
    <x v="40"/>
    <b v="0"/>
    <n v="16"/>
    <b v="1"/>
    <x v="0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s v="US"/>
    <s v="USD"/>
    <n v="1412516354"/>
    <x v="41"/>
    <b v="0"/>
    <n v="19"/>
    <b v="1"/>
    <x v="0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x v="32"/>
    <n v="19860"/>
    <x v="0"/>
    <s v="US"/>
    <s v="USD"/>
    <n v="1419780026"/>
    <x v="42"/>
    <b v="0"/>
    <n v="169"/>
    <b v="1"/>
    <x v="0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s v="US"/>
    <s v="USD"/>
    <n v="1405209600"/>
    <x v="43"/>
    <b v="0"/>
    <n v="263"/>
    <b v="1"/>
    <x v="0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x v="13"/>
    <n v="2000"/>
    <x v="0"/>
    <s v="US"/>
    <s v="USD"/>
    <n v="1412648537"/>
    <x v="44"/>
    <b v="0"/>
    <n v="15"/>
    <b v="1"/>
    <x v="0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x v="10"/>
    <n v="6000"/>
    <x v="0"/>
    <s v="US"/>
    <s v="USD"/>
    <n v="1461769107"/>
    <x v="45"/>
    <b v="0"/>
    <n v="61"/>
    <b v="1"/>
    <x v="0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x v="33"/>
    <n v="8750"/>
    <x v="0"/>
    <s v="AU"/>
    <s v="AUD"/>
    <n v="1450220974"/>
    <x v="46"/>
    <b v="0"/>
    <n v="45"/>
    <b v="1"/>
    <x v="0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s v="US"/>
    <s v="USD"/>
    <n v="1419021607"/>
    <x v="47"/>
    <b v="0"/>
    <n v="70"/>
    <b v="1"/>
    <x v="0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s v="GB"/>
    <s v="GBP"/>
    <n v="1425211200"/>
    <x v="48"/>
    <b v="0"/>
    <n v="38"/>
    <b v="1"/>
    <x v="0"/>
    <n v="108"/>
    <n v="56.82"/>
    <x v="0"/>
    <s v="television"/>
    <x v="48"/>
    <d v="2015-03-01T12:00:00"/>
  </r>
  <r>
    <n v="49"/>
    <s v="Driving Jersey - Season Five"/>
    <s v="Driving Jersey is real people telling real stories."/>
    <x v="14"/>
    <n v="12000"/>
    <x v="0"/>
    <s v="US"/>
    <s v="USD"/>
    <n v="1445660045"/>
    <x v="49"/>
    <b v="0"/>
    <n v="87"/>
    <b v="1"/>
    <x v="0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x v="20"/>
    <n v="600"/>
    <x v="0"/>
    <s v="GB"/>
    <s v="GBP"/>
    <n v="1422637200"/>
    <x v="50"/>
    <b v="0"/>
    <n v="22"/>
    <b v="1"/>
    <x v="0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x v="34"/>
    <n v="14082"/>
    <x v="0"/>
    <s v="US"/>
    <s v="USD"/>
    <n v="1439245037"/>
    <x v="51"/>
    <b v="0"/>
    <n v="119"/>
    <b v="1"/>
    <x v="0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x v="3"/>
    <n v="11621"/>
    <x v="0"/>
    <s v="US"/>
    <s v="USD"/>
    <n v="1405615846"/>
    <x v="52"/>
    <b v="0"/>
    <n v="52"/>
    <b v="1"/>
    <x v="0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x v="9"/>
    <n v="3289"/>
    <x v="0"/>
    <s v="US"/>
    <s v="USD"/>
    <n v="1396648800"/>
    <x v="53"/>
    <b v="0"/>
    <n v="117"/>
    <b v="1"/>
    <x v="0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s v="US"/>
    <s v="USD"/>
    <n v="1451063221"/>
    <x v="54"/>
    <b v="0"/>
    <n v="52"/>
    <b v="1"/>
    <x v="0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x v="35"/>
    <n v="11090"/>
    <x v="0"/>
    <s v="US"/>
    <s v="USD"/>
    <n v="1464390916"/>
    <x v="55"/>
    <b v="0"/>
    <n v="86"/>
    <b v="1"/>
    <x v="0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x v="6"/>
    <n v="8581"/>
    <x v="0"/>
    <s v="GB"/>
    <s v="GBP"/>
    <n v="1433779200"/>
    <x v="56"/>
    <b v="0"/>
    <n v="174"/>
    <b v="1"/>
    <x v="0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s v="US"/>
    <s v="USD"/>
    <n v="1429991962"/>
    <x v="57"/>
    <b v="0"/>
    <n v="69"/>
    <b v="1"/>
    <x v="0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x v="3"/>
    <n v="10291"/>
    <x v="0"/>
    <s v="US"/>
    <s v="USD"/>
    <n v="1416423172"/>
    <x v="58"/>
    <b v="0"/>
    <n v="75"/>
    <b v="1"/>
    <x v="0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s v="US"/>
    <s v="USD"/>
    <n v="1442264400"/>
    <x v="59"/>
    <b v="0"/>
    <n v="33"/>
    <b v="1"/>
    <x v="0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x v="37"/>
    <n v="4648.33"/>
    <x v="0"/>
    <s v="GB"/>
    <s v="GBP"/>
    <n v="1395532800"/>
    <x v="60"/>
    <b v="0"/>
    <n v="108"/>
    <b v="1"/>
    <x v="1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x v="10"/>
    <n v="7415"/>
    <x v="0"/>
    <s v="US"/>
    <s v="USD"/>
    <n v="1370547157"/>
    <x v="61"/>
    <b v="0"/>
    <n v="23"/>
    <b v="1"/>
    <x v="1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x v="9"/>
    <n v="4642"/>
    <x v="0"/>
    <s v="US"/>
    <s v="USD"/>
    <n v="1362337878"/>
    <x v="62"/>
    <b v="0"/>
    <n v="48"/>
    <b v="1"/>
    <x v="1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x v="13"/>
    <n v="2270.37"/>
    <x v="0"/>
    <s v="US"/>
    <s v="USD"/>
    <n v="1388206740"/>
    <x v="63"/>
    <b v="0"/>
    <n v="64"/>
    <b v="1"/>
    <x v="1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x v="38"/>
    <n v="2080"/>
    <x v="0"/>
    <s v="US"/>
    <s v="USD"/>
    <n v="1373243181"/>
    <x v="64"/>
    <b v="0"/>
    <n v="24"/>
    <b v="1"/>
    <x v="1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x v="39"/>
    <n v="7527"/>
    <x v="0"/>
    <s v="CA"/>
    <s v="CAD"/>
    <n v="1407736740"/>
    <x v="65"/>
    <b v="0"/>
    <n v="57"/>
    <b v="1"/>
    <x v="1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x v="13"/>
    <n v="2372"/>
    <x v="0"/>
    <s v="US"/>
    <s v="USD"/>
    <n v="1468873420"/>
    <x v="66"/>
    <b v="0"/>
    <n v="26"/>
    <b v="1"/>
    <x v="1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x v="13"/>
    <n v="2325"/>
    <x v="0"/>
    <s v="US"/>
    <s v="USD"/>
    <n v="1342360804"/>
    <x v="67"/>
    <b v="0"/>
    <n v="20"/>
    <b v="1"/>
    <x v="1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x v="20"/>
    <n v="763"/>
    <x v="0"/>
    <s v="GB"/>
    <s v="GBP"/>
    <n v="1393162791"/>
    <x v="68"/>
    <b v="0"/>
    <n v="36"/>
    <b v="1"/>
    <x v="1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x v="3"/>
    <n v="11094.23"/>
    <x v="0"/>
    <s v="US"/>
    <s v="USD"/>
    <n v="1317538740"/>
    <x v="69"/>
    <b v="0"/>
    <n v="178"/>
    <b v="1"/>
    <x v="1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x v="2"/>
    <n v="636"/>
    <x v="0"/>
    <s v="US"/>
    <s v="USD"/>
    <n v="1315171845"/>
    <x v="70"/>
    <b v="0"/>
    <n v="17"/>
    <b v="1"/>
    <x v="1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s v="US"/>
    <s v="USD"/>
    <n v="1338186657"/>
    <x v="71"/>
    <b v="0"/>
    <n v="32"/>
    <b v="1"/>
    <x v="1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x v="41"/>
    <n v="2385"/>
    <x v="0"/>
    <s v="US"/>
    <s v="USD"/>
    <n v="1352937600"/>
    <x v="72"/>
    <b v="0"/>
    <n v="41"/>
    <b v="1"/>
    <x v="1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s v="US"/>
    <s v="USD"/>
    <n v="1304395140"/>
    <x v="73"/>
    <b v="0"/>
    <n v="18"/>
    <b v="1"/>
    <x v="1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s v="FR"/>
    <s v="EUR"/>
    <n v="1453376495"/>
    <x v="74"/>
    <b v="0"/>
    <n v="29"/>
    <b v="1"/>
    <x v="1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x v="8"/>
    <n v="4040"/>
    <x v="0"/>
    <s v="US"/>
    <s v="USD"/>
    <n v="1366693272"/>
    <x v="75"/>
    <b v="0"/>
    <n v="47"/>
    <b v="1"/>
    <x v="1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x v="43"/>
    <n v="460"/>
    <x v="0"/>
    <s v="US"/>
    <s v="USD"/>
    <n v="1325007358"/>
    <x v="76"/>
    <b v="0"/>
    <n v="15"/>
    <b v="1"/>
    <x v="1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x v="44"/>
    <n v="1570"/>
    <x v="0"/>
    <s v="US"/>
    <s v="USD"/>
    <n v="1337569140"/>
    <x v="77"/>
    <b v="0"/>
    <n v="26"/>
    <b v="1"/>
    <x v="1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s v="FR"/>
    <s v="EUR"/>
    <n v="1472751121"/>
    <x v="78"/>
    <b v="0"/>
    <n v="35"/>
    <b v="1"/>
    <x v="1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x v="46"/>
    <n v="1651"/>
    <x v="0"/>
    <s v="GB"/>
    <s v="GBP"/>
    <n v="1398451093"/>
    <x v="79"/>
    <b v="0"/>
    <n v="41"/>
    <b v="1"/>
    <x v="1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x v="14"/>
    <n v="12870"/>
    <x v="0"/>
    <s v="US"/>
    <s v="USD"/>
    <n v="1386640856"/>
    <x v="80"/>
    <b v="0"/>
    <n v="47"/>
    <b v="1"/>
    <x v="1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s v="US"/>
    <s v="USD"/>
    <n v="1342234920"/>
    <x v="81"/>
    <b v="0"/>
    <n v="28"/>
    <b v="1"/>
    <x v="1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s v="US"/>
    <s v="USD"/>
    <n v="1318189261"/>
    <x v="82"/>
    <b v="0"/>
    <n v="100"/>
    <b v="1"/>
    <x v="1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x v="48"/>
    <n v="205"/>
    <x v="0"/>
    <s v="GB"/>
    <s v="GBP"/>
    <n v="1424604600"/>
    <x v="83"/>
    <b v="0"/>
    <n v="13"/>
    <b v="1"/>
    <x v="1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x v="2"/>
    <n v="500"/>
    <x v="0"/>
    <s v="US"/>
    <s v="USD"/>
    <n v="1305483086"/>
    <x v="84"/>
    <b v="0"/>
    <n v="7"/>
    <b v="1"/>
    <x v="1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x v="38"/>
    <n v="1506"/>
    <x v="0"/>
    <s v="US"/>
    <s v="USD"/>
    <n v="1316746837"/>
    <x v="85"/>
    <b v="0"/>
    <n v="21"/>
    <b v="1"/>
    <x v="1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s v="FR"/>
    <s v="EUR"/>
    <n v="1451226045"/>
    <x v="86"/>
    <b v="0"/>
    <n v="17"/>
    <b v="1"/>
    <x v="1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x v="30"/>
    <n v="2615"/>
    <x v="0"/>
    <s v="US"/>
    <s v="USD"/>
    <n v="1275529260"/>
    <x v="87"/>
    <b v="0"/>
    <n v="25"/>
    <b v="1"/>
    <x v="1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s v="US"/>
    <s v="USD"/>
    <n v="1403452131"/>
    <x v="88"/>
    <b v="0"/>
    <n v="60"/>
    <b v="1"/>
    <x v="1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x v="12"/>
    <n v="6904"/>
    <x v="0"/>
    <s v="US"/>
    <s v="USD"/>
    <n v="1370196192"/>
    <x v="89"/>
    <b v="0"/>
    <n v="56"/>
    <b v="1"/>
    <x v="1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x v="2"/>
    <n v="502"/>
    <x v="0"/>
    <s v="US"/>
    <s v="USD"/>
    <n v="1310454499"/>
    <x v="90"/>
    <b v="0"/>
    <n v="16"/>
    <b v="1"/>
    <x v="1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s v="US"/>
    <s v="USD"/>
    <n v="1305625164"/>
    <x v="91"/>
    <b v="0"/>
    <n v="46"/>
    <b v="1"/>
    <x v="1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x v="10"/>
    <n v="5260"/>
    <x v="0"/>
    <s v="CA"/>
    <s v="CAD"/>
    <n v="1485936000"/>
    <x v="92"/>
    <b v="0"/>
    <n v="43"/>
    <b v="1"/>
    <x v="1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s v="US"/>
    <s v="USD"/>
    <n v="1341349200"/>
    <x v="93"/>
    <b v="0"/>
    <n v="15"/>
    <b v="1"/>
    <x v="1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s v="GB"/>
    <s v="GBP"/>
    <n v="1396890822"/>
    <x v="94"/>
    <b v="0"/>
    <n v="12"/>
    <b v="1"/>
    <x v="1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s v="US"/>
    <s v="USD"/>
    <n v="1330214841"/>
    <x v="95"/>
    <b v="0"/>
    <n v="21"/>
    <b v="1"/>
    <x v="1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x v="15"/>
    <n v="1720"/>
    <x v="0"/>
    <s v="US"/>
    <s v="USD"/>
    <n v="1280631600"/>
    <x v="96"/>
    <b v="0"/>
    <n v="34"/>
    <b v="1"/>
    <x v="1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s v="US"/>
    <s v="USD"/>
    <n v="1310440482"/>
    <x v="97"/>
    <b v="0"/>
    <n v="8"/>
    <b v="1"/>
    <x v="1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x v="50"/>
    <n v="3400"/>
    <x v="0"/>
    <s v="US"/>
    <s v="USD"/>
    <n v="1354923000"/>
    <x v="98"/>
    <b v="0"/>
    <n v="60"/>
    <b v="1"/>
    <x v="1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x v="15"/>
    <n v="1590.29"/>
    <x v="0"/>
    <s v="US"/>
    <s v="USD"/>
    <n v="1390426799"/>
    <x v="99"/>
    <b v="0"/>
    <n v="39"/>
    <b v="1"/>
    <x v="1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x v="10"/>
    <n v="5000"/>
    <x v="0"/>
    <s v="US"/>
    <s v="USD"/>
    <n v="1352055886"/>
    <x v="100"/>
    <b v="0"/>
    <n v="26"/>
    <b v="1"/>
    <x v="1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s v="US"/>
    <s v="USD"/>
    <n v="1359052710"/>
    <x v="101"/>
    <b v="0"/>
    <n v="35"/>
    <b v="1"/>
    <x v="1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x v="12"/>
    <n v="7665"/>
    <x v="0"/>
    <s v="US"/>
    <s v="USD"/>
    <n v="1293073733"/>
    <x v="102"/>
    <b v="0"/>
    <n v="65"/>
    <b v="1"/>
    <x v="1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x v="46"/>
    <n v="1367"/>
    <x v="0"/>
    <s v="GB"/>
    <s v="GBP"/>
    <n v="1394220030"/>
    <x v="103"/>
    <b v="0"/>
    <n v="49"/>
    <b v="1"/>
    <x v="1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x v="2"/>
    <n v="600"/>
    <x v="0"/>
    <s v="US"/>
    <s v="USD"/>
    <n v="1301792400"/>
    <x v="104"/>
    <b v="0"/>
    <n v="10"/>
    <b v="1"/>
    <x v="1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x v="41"/>
    <n v="2363"/>
    <x v="0"/>
    <s v="US"/>
    <s v="USD"/>
    <n v="1463184000"/>
    <x v="105"/>
    <b v="0"/>
    <n v="60"/>
    <b v="1"/>
    <x v="1"/>
    <n v="107"/>
    <n v="39.380000000000003"/>
    <x v="0"/>
    <s v="shorts"/>
    <x v="105"/>
    <d v="2016-05-14T00:00:00"/>
  </r>
  <r>
    <n v="106"/>
    <s v="LOST WEEKEND"/>
    <s v="A Boy. A Girl. A Car. A Serial Killer."/>
    <x v="10"/>
    <n v="5025"/>
    <x v="0"/>
    <s v="US"/>
    <s v="USD"/>
    <n v="1333391901"/>
    <x v="106"/>
    <b v="0"/>
    <n v="27"/>
    <b v="1"/>
    <x v="1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s v="US"/>
    <s v="USD"/>
    <n v="1303688087"/>
    <x v="107"/>
    <b v="0"/>
    <n v="69"/>
    <b v="1"/>
    <x v="1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x v="15"/>
    <n v="3700"/>
    <x v="0"/>
    <s v="US"/>
    <s v="USD"/>
    <n v="1370011370"/>
    <x v="108"/>
    <b v="0"/>
    <n v="47"/>
    <b v="1"/>
    <x v="1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s v="US"/>
    <s v="USD"/>
    <n v="1298680630"/>
    <x v="109"/>
    <b v="0"/>
    <n v="47"/>
    <b v="1"/>
    <x v="1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x v="46"/>
    <n v="1700"/>
    <x v="0"/>
    <s v="US"/>
    <s v="USD"/>
    <n v="1384408740"/>
    <x v="110"/>
    <b v="0"/>
    <n v="26"/>
    <b v="1"/>
    <x v="1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x v="8"/>
    <n v="5410"/>
    <x v="0"/>
    <s v="AU"/>
    <s v="AUD"/>
    <n v="1433059187"/>
    <x v="111"/>
    <b v="0"/>
    <n v="53"/>
    <b v="1"/>
    <x v="1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x v="10"/>
    <n v="5200"/>
    <x v="0"/>
    <s v="US"/>
    <s v="USD"/>
    <n v="1397354400"/>
    <x v="112"/>
    <b v="0"/>
    <n v="81"/>
    <b v="1"/>
    <x v="1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x v="10"/>
    <n v="7050"/>
    <x v="0"/>
    <s v="US"/>
    <s v="USD"/>
    <n v="1312642800"/>
    <x v="113"/>
    <b v="0"/>
    <n v="78"/>
    <b v="1"/>
    <x v="1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x v="9"/>
    <n v="3100"/>
    <x v="0"/>
    <s v="US"/>
    <s v="USD"/>
    <n v="1326436488"/>
    <x v="114"/>
    <b v="0"/>
    <n v="35"/>
    <b v="1"/>
    <x v="1"/>
    <n v="103"/>
    <n v="88.57"/>
    <x v="0"/>
    <s v="shorts"/>
    <x v="114"/>
    <d v="2012-01-13T06:34:48"/>
  </r>
  <r>
    <n v="115"/>
    <s v="The World's Greatest Lover"/>
    <s v="Never judge a book (or a lover) by their cover."/>
    <x v="52"/>
    <n v="632"/>
    <x v="0"/>
    <s v="US"/>
    <s v="USD"/>
    <n v="1328377444"/>
    <x v="115"/>
    <b v="0"/>
    <n v="22"/>
    <b v="1"/>
    <x v="1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x v="8"/>
    <n v="3978"/>
    <x v="0"/>
    <s v="US"/>
    <s v="USD"/>
    <n v="1302260155"/>
    <x v="116"/>
    <b v="0"/>
    <n v="57"/>
    <b v="1"/>
    <x v="1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s v="US"/>
    <s v="USD"/>
    <n v="1276110000"/>
    <x v="117"/>
    <b v="0"/>
    <n v="27"/>
    <b v="1"/>
    <x v="1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x v="10"/>
    <n v="5651.58"/>
    <x v="0"/>
    <s v="US"/>
    <s v="USD"/>
    <n v="1311902236"/>
    <x v="118"/>
    <b v="0"/>
    <n v="39"/>
    <b v="1"/>
    <x v="1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s v="US"/>
    <s v="USD"/>
    <n v="1313276400"/>
    <x v="119"/>
    <b v="0"/>
    <n v="37"/>
    <b v="1"/>
    <x v="1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s v="HK"/>
    <s v="HKD"/>
    <n v="1475457107"/>
    <x v="120"/>
    <b v="0"/>
    <n v="1"/>
    <b v="0"/>
    <x v="2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x v="9"/>
    <n v="1"/>
    <x v="1"/>
    <s v="US"/>
    <s v="USD"/>
    <n v="1429352160"/>
    <x v="121"/>
    <b v="0"/>
    <n v="1"/>
    <b v="0"/>
    <x v="2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x v="55"/>
    <n v="0"/>
    <x v="1"/>
    <s v="US"/>
    <s v="USD"/>
    <n v="1476094907"/>
    <x v="122"/>
    <b v="0"/>
    <n v="0"/>
    <b v="0"/>
    <x v="2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s v="US"/>
    <s v="USD"/>
    <n v="1414533600"/>
    <x v="123"/>
    <b v="0"/>
    <n v="6"/>
    <b v="0"/>
    <x v="2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x v="23"/>
    <n v="0"/>
    <x v="1"/>
    <s v="US"/>
    <s v="USD"/>
    <n v="1431728242"/>
    <x v="124"/>
    <b v="0"/>
    <n v="0"/>
    <b v="0"/>
    <x v="2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x v="2"/>
    <n v="70"/>
    <x v="1"/>
    <s v="CA"/>
    <s v="CAD"/>
    <n v="1486165880"/>
    <x v="125"/>
    <b v="0"/>
    <n v="6"/>
    <b v="0"/>
    <x v="2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s v="US"/>
    <s v="USD"/>
    <n v="1433988000"/>
    <x v="126"/>
    <b v="0"/>
    <n v="13"/>
    <b v="0"/>
    <x v="2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x v="6"/>
    <n v="190"/>
    <x v="1"/>
    <s v="US"/>
    <s v="USD"/>
    <n v="1428069541"/>
    <x v="127"/>
    <b v="0"/>
    <n v="4"/>
    <b v="0"/>
    <x v="2"/>
    <n v="2"/>
    <n v="47.5"/>
    <x v="0"/>
    <s v="science fiction"/>
    <x v="127"/>
    <d v="2015-04-03T13:59:01"/>
  </r>
  <r>
    <n v="128"/>
    <s v="Ralphi3 (Canceled)"/>
    <s v="A Science Fiction film filled with entertainment and Excitement"/>
    <x v="57"/>
    <n v="1867"/>
    <x v="1"/>
    <s v="US"/>
    <s v="USD"/>
    <n v="1476941293"/>
    <x v="128"/>
    <b v="0"/>
    <n v="6"/>
    <b v="0"/>
    <x v="2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s v="US"/>
    <s v="USD"/>
    <n v="1414708183"/>
    <x v="129"/>
    <b v="0"/>
    <n v="0"/>
    <b v="0"/>
    <x v="2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x v="20"/>
    <n v="0"/>
    <x v="1"/>
    <s v="GB"/>
    <s v="GBP"/>
    <n v="1402949760"/>
    <x v="130"/>
    <b v="0"/>
    <n v="0"/>
    <b v="0"/>
    <x v="2"/>
    <n v="0"/>
    <n v="0"/>
    <x v="0"/>
    <s v="science fiction"/>
    <x v="130"/>
    <d v="2014-06-16T20:16:00"/>
  </r>
  <r>
    <n v="131"/>
    <s v="I (Canceled)"/>
    <s v="I"/>
    <x v="38"/>
    <n v="0"/>
    <x v="1"/>
    <s v="US"/>
    <s v="USD"/>
    <n v="1467763200"/>
    <x v="131"/>
    <b v="0"/>
    <n v="0"/>
    <b v="0"/>
    <x v="2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x v="58"/>
    <n v="7655"/>
    <x v="1"/>
    <s v="US"/>
    <s v="USD"/>
    <n v="1415392207"/>
    <x v="132"/>
    <b v="0"/>
    <n v="81"/>
    <b v="0"/>
    <x v="2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x v="59"/>
    <n v="0"/>
    <x v="1"/>
    <s v="US"/>
    <s v="USD"/>
    <n v="1464715860"/>
    <x v="133"/>
    <b v="0"/>
    <n v="0"/>
    <b v="0"/>
    <x v="2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x v="10"/>
    <n v="0"/>
    <x v="1"/>
    <s v="US"/>
    <s v="USD"/>
    <n v="1441386000"/>
    <x v="134"/>
    <b v="0"/>
    <n v="0"/>
    <b v="0"/>
    <x v="2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s v="US"/>
    <s v="USD"/>
    <n v="1404241200"/>
    <x v="135"/>
    <b v="0"/>
    <n v="5"/>
    <b v="0"/>
    <x v="2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x v="9"/>
    <n v="0"/>
    <x v="1"/>
    <s v="US"/>
    <s v="USD"/>
    <n v="1431771360"/>
    <x v="136"/>
    <b v="0"/>
    <n v="0"/>
    <b v="0"/>
    <x v="2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x v="56"/>
    <n v="0"/>
    <x v="1"/>
    <s v="DK"/>
    <s v="DKK"/>
    <n v="1444657593"/>
    <x v="137"/>
    <b v="0"/>
    <n v="0"/>
    <b v="0"/>
    <x v="2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s v="US"/>
    <s v="USD"/>
    <n v="1438405140"/>
    <x v="138"/>
    <b v="0"/>
    <n v="58"/>
    <b v="0"/>
    <x v="2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x v="2"/>
    <n v="500"/>
    <x v="1"/>
    <s v="US"/>
    <s v="USD"/>
    <n v="1436738772"/>
    <x v="139"/>
    <b v="0"/>
    <n v="1"/>
    <b v="0"/>
    <x v="2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x v="61"/>
    <n v="0"/>
    <x v="1"/>
    <s v="US"/>
    <s v="USD"/>
    <n v="1426823132"/>
    <x v="140"/>
    <b v="0"/>
    <n v="0"/>
    <b v="0"/>
    <x v="2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s v="US"/>
    <s v="USD"/>
    <n v="1433043623"/>
    <x v="141"/>
    <b v="0"/>
    <n v="28"/>
    <b v="0"/>
    <x v="2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x v="9"/>
    <n v="10"/>
    <x v="1"/>
    <s v="US"/>
    <s v="USD"/>
    <n v="1416176778"/>
    <x v="142"/>
    <b v="0"/>
    <n v="1"/>
    <b v="0"/>
    <x v="2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s v="AU"/>
    <s v="AUD"/>
    <n v="1472882100"/>
    <x v="143"/>
    <b v="0"/>
    <n v="0"/>
    <b v="0"/>
    <x v="2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s v="CA"/>
    <s v="CAD"/>
    <n v="1428945472"/>
    <x v="144"/>
    <b v="0"/>
    <n v="37"/>
    <b v="0"/>
    <x v="2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x v="37"/>
    <n v="338"/>
    <x v="1"/>
    <s v="US"/>
    <s v="USD"/>
    <n v="1439298052"/>
    <x v="145"/>
    <b v="0"/>
    <n v="9"/>
    <b v="0"/>
    <x v="2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s v="US"/>
    <s v="USD"/>
    <n v="1484698998"/>
    <x v="146"/>
    <b v="0"/>
    <n v="3"/>
    <b v="0"/>
    <x v="2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x v="39"/>
    <n v="0"/>
    <x v="1"/>
    <s v="GB"/>
    <s v="GBP"/>
    <n v="1420741080"/>
    <x v="147"/>
    <b v="0"/>
    <n v="0"/>
    <b v="0"/>
    <x v="2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x v="63"/>
    <n v="40"/>
    <x v="1"/>
    <s v="US"/>
    <s v="USD"/>
    <n v="1456555536"/>
    <x v="148"/>
    <b v="0"/>
    <n v="2"/>
    <b v="0"/>
    <x v="2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x v="3"/>
    <n v="92"/>
    <x v="1"/>
    <s v="US"/>
    <s v="USD"/>
    <n v="1419494400"/>
    <x v="149"/>
    <b v="0"/>
    <n v="6"/>
    <b v="0"/>
    <x v="2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x v="64"/>
    <n v="30112"/>
    <x v="1"/>
    <s v="US"/>
    <s v="USD"/>
    <n v="1432612382"/>
    <x v="150"/>
    <b v="0"/>
    <n v="67"/>
    <b v="0"/>
    <x v="2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s v="AU"/>
    <s v="AUD"/>
    <n v="1434633191"/>
    <x v="151"/>
    <b v="0"/>
    <n v="5"/>
    <b v="0"/>
    <x v="2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x v="66"/>
    <n v="30"/>
    <x v="1"/>
    <s v="US"/>
    <s v="USD"/>
    <n v="1411437100"/>
    <x v="152"/>
    <b v="0"/>
    <n v="2"/>
    <b v="0"/>
    <x v="2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x v="63"/>
    <n v="359"/>
    <x v="1"/>
    <s v="US"/>
    <s v="USD"/>
    <n v="1417532644"/>
    <x v="153"/>
    <b v="0"/>
    <n v="10"/>
    <b v="0"/>
    <x v="2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x v="15"/>
    <n v="40"/>
    <x v="1"/>
    <s v="US"/>
    <s v="USD"/>
    <n v="1433336895"/>
    <x v="154"/>
    <b v="0"/>
    <n v="3"/>
    <b v="0"/>
    <x v="2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x v="67"/>
    <n v="81"/>
    <x v="1"/>
    <s v="US"/>
    <s v="USD"/>
    <n v="1437657935"/>
    <x v="155"/>
    <b v="0"/>
    <n v="4"/>
    <b v="0"/>
    <x v="2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x v="19"/>
    <n v="1785"/>
    <x v="1"/>
    <s v="CA"/>
    <s v="CAD"/>
    <n v="1407034796"/>
    <x v="156"/>
    <b v="0"/>
    <n v="15"/>
    <b v="0"/>
    <x v="2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x v="68"/>
    <n v="8"/>
    <x v="1"/>
    <s v="US"/>
    <s v="USD"/>
    <n v="1456523572"/>
    <x v="157"/>
    <b v="0"/>
    <n v="2"/>
    <b v="0"/>
    <x v="2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s v="US"/>
    <s v="USD"/>
    <n v="1413942628"/>
    <x v="158"/>
    <b v="0"/>
    <n v="0"/>
    <b v="0"/>
    <x v="2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s v="US"/>
    <s v="USD"/>
    <n v="1467541545"/>
    <x v="159"/>
    <b v="0"/>
    <n v="1"/>
    <b v="0"/>
    <x v="2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s v="US"/>
    <s v="USD"/>
    <n v="1439675691"/>
    <x v="160"/>
    <b v="0"/>
    <n v="0"/>
    <b v="0"/>
    <x v="3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x v="63"/>
    <n v="5"/>
    <x v="2"/>
    <s v="US"/>
    <s v="USD"/>
    <n v="1404318595"/>
    <x v="161"/>
    <b v="0"/>
    <n v="1"/>
    <b v="0"/>
    <x v="3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x v="70"/>
    <n v="435"/>
    <x v="2"/>
    <s v="US"/>
    <s v="USD"/>
    <n v="1408232520"/>
    <x v="162"/>
    <b v="0"/>
    <n v="10"/>
    <b v="0"/>
    <x v="3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x v="71"/>
    <n v="0"/>
    <x v="2"/>
    <s v="US"/>
    <s v="USD"/>
    <n v="1443657600"/>
    <x v="163"/>
    <b v="0"/>
    <n v="0"/>
    <b v="0"/>
    <x v="3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x v="72"/>
    <n v="640"/>
    <x v="2"/>
    <s v="US"/>
    <s v="USD"/>
    <n v="1411150701"/>
    <x v="164"/>
    <b v="0"/>
    <n v="7"/>
    <b v="0"/>
    <x v="3"/>
    <n v="1"/>
    <n v="91.43"/>
    <x v="0"/>
    <s v="drama"/>
    <x v="164"/>
    <d v="2014-09-19T18:18:21"/>
  </r>
  <r>
    <n v="165"/>
    <s v="NET"/>
    <s v="A teacher. A boy. The beach and a heatwave that drove them all insane."/>
    <x v="73"/>
    <n v="0"/>
    <x v="2"/>
    <s v="GB"/>
    <s v="GBP"/>
    <n v="1452613724"/>
    <x v="165"/>
    <b v="0"/>
    <n v="0"/>
    <b v="0"/>
    <x v="3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x v="10"/>
    <n v="3000"/>
    <x v="2"/>
    <s v="US"/>
    <s v="USD"/>
    <n v="1484531362"/>
    <x v="166"/>
    <b v="0"/>
    <n v="1"/>
    <b v="0"/>
    <x v="3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x v="74"/>
    <n v="11"/>
    <x v="2"/>
    <s v="US"/>
    <s v="USD"/>
    <n v="1438726535"/>
    <x v="167"/>
    <b v="0"/>
    <n v="2"/>
    <b v="0"/>
    <x v="3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x v="6"/>
    <n v="325"/>
    <x v="2"/>
    <s v="US"/>
    <s v="USD"/>
    <n v="1426791770"/>
    <x v="168"/>
    <b v="0"/>
    <n v="3"/>
    <b v="0"/>
    <x v="3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x v="30"/>
    <n v="560"/>
    <x v="2"/>
    <s v="GB"/>
    <s v="GBP"/>
    <n v="1413634059"/>
    <x v="169"/>
    <b v="0"/>
    <n v="10"/>
    <b v="0"/>
    <x v="3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x v="3"/>
    <n v="325"/>
    <x v="2"/>
    <s v="US"/>
    <s v="USD"/>
    <n v="1440912480"/>
    <x v="170"/>
    <b v="0"/>
    <n v="10"/>
    <b v="0"/>
    <x v="3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x v="63"/>
    <n v="1"/>
    <x v="2"/>
    <s v="US"/>
    <s v="USD"/>
    <n v="1470975614"/>
    <x v="171"/>
    <b v="0"/>
    <n v="1"/>
    <b v="0"/>
    <x v="3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x v="75"/>
    <n v="0"/>
    <x v="2"/>
    <s v="US"/>
    <s v="USD"/>
    <n v="1426753723"/>
    <x v="172"/>
    <b v="0"/>
    <n v="0"/>
    <b v="0"/>
    <x v="3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x v="76"/>
    <n v="0"/>
    <x v="2"/>
    <s v="GB"/>
    <s v="GBP"/>
    <n v="1425131108"/>
    <x v="173"/>
    <b v="0"/>
    <n v="0"/>
    <b v="0"/>
    <x v="3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x v="12"/>
    <n v="0"/>
    <x v="2"/>
    <s v="NL"/>
    <s v="EUR"/>
    <n v="1431108776"/>
    <x v="174"/>
    <b v="0"/>
    <n v="0"/>
    <b v="0"/>
    <x v="3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x v="22"/>
    <n v="1297"/>
    <x v="2"/>
    <s v="GB"/>
    <s v="GBP"/>
    <n v="1409337611"/>
    <x v="175"/>
    <b v="0"/>
    <n v="26"/>
    <b v="0"/>
    <x v="3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x v="15"/>
    <n v="0"/>
    <x v="2"/>
    <s v="US"/>
    <s v="USD"/>
    <n v="1438803999"/>
    <x v="176"/>
    <b v="0"/>
    <n v="0"/>
    <b v="0"/>
    <x v="3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x v="52"/>
    <n v="180"/>
    <x v="2"/>
    <s v="US"/>
    <s v="USD"/>
    <n v="1427155726"/>
    <x v="177"/>
    <b v="0"/>
    <n v="7"/>
    <b v="0"/>
    <x v="3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x v="69"/>
    <n v="0"/>
    <x v="2"/>
    <s v="ES"/>
    <s v="EUR"/>
    <n v="1448582145"/>
    <x v="178"/>
    <b v="0"/>
    <n v="0"/>
    <b v="0"/>
    <x v="3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x v="28"/>
    <n v="200"/>
    <x v="2"/>
    <s v="US"/>
    <s v="USD"/>
    <n v="1457056555"/>
    <x v="179"/>
    <b v="0"/>
    <n v="2"/>
    <b v="0"/>
    <x v="3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x v="38"/>
    <n v="401"/>
    <x v="2"/>
    <s v="GB"/>
    <s v="GBP"/>
    <n v="1428951600"/>
    <x v="180"/>
    <b v="0"/>
    <n v="13"/>
    <b v="0"/>
    <x v="3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x v="77"/>
    <n v="722"/>
    <x v="2"/>
    <s v="GB"/>
    <s v="GBP"/>
    <n v="1434995295"/>
    <x v="181"/>
    <b v="0"/>
    <n v="4"/>
    <b v="0"/>
    <x v="3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s v="US"/>
    <s v="USD"/>
    <n v="1483748232"/>
    <x v="182"/>
    <b v="0"/>
    <n v="0"/>
    <b v="0"/>
    <x v="3"/>
    <n v="0"/>
    <n v="0"/>
    <x v="0"/>
    <s v="drama"/>
    <x v="182"/>
    <d v="2017-01-07T00:17:12"/>
  </r>
  <r>
    <n v="183"/>
    <s v="Three Little Words"/>
    <s v="Don't kill me until I meet my Dad"/>
    <x v="78"/>
    <n v="4482"/>
    <x v="2"/>
    <s v="GB"/>
    <s v="GBP"/>
    <n v="1417033610"/>
    <x v="183"/>
    <b v="0"/>
    <n v="12"/>
    <b v="0"/>
    <x v="3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x v="15"/>
    <n v="51"/>
    <x v="2"/>
    <s v="CA"/>
    <s v="CAD"/>
    <n v="1409543940"/>
    <x v="184"/>
    <b v="0"/>
    <n v="2"/>
    <b v="0"/>
    <x v="3"/>
    <n v="3"/>
    <n v="25.5"/>
    <x v="0"/>
    <s v="drama"/>
    <x v="184"/>
    <d v="2014-09-01T03:59:00"/>
  </r>
  <r>
    <n v="185"/>
    <s v="BLANK Short Movie"/>
    <s v="Love has no boundaries!"/>
    <x v="79"/>
    <n v="2200"/>
    <x v="2"/>
    <s v="NO"/>
    <s v="NOK"/>
    <n v="1471557139"/>
    <x v="185"/>
    <b v="0"/>
    <n v="10"/>
    <b v="0"/>
    <x v="3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x v="10"/>
    <n v="0"/>
    <x v="2"/>
    <s v="US"/>
    <s v="USD"/>
    <n v="1488571200"/>
    <x v="186"/>
    <b v="0"/>
    <n v="0"/>
    <b v="0"/>
    <x v="3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x v="10"/>
    <n v="800"/>
    <x v="2"/>
    <s v="US"/>
    <s v="USD"/>
    <n v="1437461940"/>
    <x v="187"/>
    <b v="0"/>
    <n v="5"/>
    <b v="0"/>
    <x v="3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x v="15"/>
    <n v="0"/>
    <x v="2"/>
    <s v="US"/>
    <s v="USD"/>
    <n v="1409891015"/>
    <x v="188"/>
    <b v="0"/>
    <n v="0"/>
    <b v="0"/>
    <x v="3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x v="69"/>
    <n v="345"/>
    <x v="2"/>
    <s v="US"/>
    <s v="USD"/>
    <n v="1472920477"/>
    <x v="189"/>
    <b v="0"/>
    <n v="5"/>
    <b v="0"/>
    <x v="3"/>
    <n v="0"/>
    <n v="69"/>
    <x v="0"/>
    <s v="drama"/>
    <x v="189"/>
    <d v="2016-09-03T16:34:37"/>
  </r>
  <r>
    <n v="190"/>
    <s v="REGIONRAT, the movie"/>
    <s v="Because hope can be a 4 letter word"/>
    <x v="14"/>
    <n v="50"/>
    <x v="2"/>
    <s v="US"/>
    <s v="USD"/>
    <n v="1466091446"/>
    <x v="190"/>
    <b v="0"/>
    <n v="1"/>
    <b v="0"/>
    <x v="3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x v="10"/>
    <n v="250"/>
    <x v="2"/>
    <s v="AU"/>
    <s v="AUD"/>
    <n v="1443782138"/>
    <x v="191"/>
    <b v="0"/>
    <n v="3"/>
    <b v="0"/>
    <x v="3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s v="US"/>
    <s v="USD"/>
    <n v="1413572432"/>
    <x v="192"/>
    <b v="0"/>
    <n v="3"/>
    <b v="0"/>
    <x v="3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s v="GB"/>
    <s v="GBP"/>
    <n v="1417217166"/>
    <x v="193"/>
    <b v="0"/>
    <n v="0"/>
    <b v="0"/>
    <x v="3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x v="30"/>
    <n v="3"/>
    <x v="2"/>
    <s v="GB"/>
    <s v="GBP"/>
    <n v="1457308531"/>
    <x v="194"/>
    <b v="0"/>
    <n v="3"/>
    <b v="0"/>
    <x v="3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s v="US"/>
    <s v="USD"/>
    <n v="1436544332"/>
    <x v="195"/>
    <b v="0"/>
    <n v="0"/>
    <b v="0"/>
    <x v="3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x v="8"/>
    <n v="1465"/>
    <x v="2"/>
    <s v="GB"/>
    <s v="GBP"/>
    <n v="1444510800"/>
    <x v="196"/>
    <b v="0"/>
    <n v="19"/>
    <b v="0"/>
    <x v="3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x v="30"/>
    <n v="262"/>
    <x v="2"/>
    <s v="GB"/>
    <s v="GBP"/>
    <n v="1487365200"/>
    <x v="197"/>
    <b v="0"/>
    <n v="8"/>
    <b v="0"/>
    <x v="3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x v="31"/>
    <n v="279"/>
    <x v="2"/>
    <s v="US"/>
    <s v="USD"/>
    <n v="1412500322"/>
    <x v="198"/>
    <b v="0"/>
    <n v="6"/>
    <b v="0"/>
    <x v="3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s v="US"/>
    <s v="USD"/>
    <n v="1472698702"/>
    <x v="199"/>
    <b v="0"/>
    <n v="0"/>
    <b v="0"/>
    <x v="3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x v="12"/>
    <n v="1571.55"/>
    <x v="2"/>
    <s v="US"/>
    <s v="USD"/>
    <n v="1410746403"/>
    <x v="200"/>
    <b v="0"/>
    <n v="18"/>
    <b v="0"/>
    <x v="3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x v="81"/>
    <n v="380"/>
    <x v="2"/>
    <s v="US"/>
    <s v="USD"/>
    <n v="1423424329"/>
    <x v="201"/>
    <b v="0"/>
    <n v="7"/>
    <b v="0"/>
    <x v="3"/>
    <n v="58"/>
    <n v="54.29"/>
    <x v="0"/>
    <s v="drama"/>
    <x v="201"/>
    <d v="2015-02-08T19:38:49"/>
  </r>
  <r>
    <n v="202"/>
    <s v="Modern Gangsters"/>
    <s v="new web series created by jonney terry"/>
    <x v="12"/>
    <n v="0"/>
    <x v="2"/>
    <s v="US"/>
    <s v="USD"/>
    <n v="1444337940"/>
    <x v="202"/>
    <b v="0"/>
    <n v="0"/>
    <b v="0"/>
    <x v="3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x v="30"/>
    <n v="746"/>
    <x v="2"/>
    <s v="GB"/>
    <s v="GBP"/>
    <n v="1422562864"/>
    <x v="203"/>
    <b v="0"/>
    <n v="8"/>
    <b v="0"/>
    <x v="3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x v="82"/>
    <n v="152165"/>
    <x v="2"/>
    <s v="AU"/>
    <s v="AUD"/>
    <n v="1470319203"/>
    <x v="204"/>
    <b v="0"/>
    <n v="1293"/>
    <b v="0"/>
    <x v="3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s v="US"/>
    <s v="USD"/>
    <n v="1444144222"/>
    <x v="205"/>
    <b v="0"/>
    <n v="17"/>
    <b v="0"/>
    <x v="3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x v="83"/>
    <n v="0"/>
    <x v="2"/>
    <s v="US"/>
    <s v="USD"/>
    <n v="1470441983"/>
    <x v="206"/>
    <b v="0"/>
    <n v="0"/>
    <b v="0"/>
    <x v="3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x v="32"/>
    <n v="2130"/>
    <x v="2"/>
    <s v="CA"/>
    <s v="CAD"/>
    <n v="1420346638"/>
    <x v="207"/>
    <b v="0"/>
    <n v="13"/>
    <b v="0"/>
    <x v="3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x v="63"/>
    <n v="0"/>
    <x v="2"/>
    <s v="AU"/>
    <s v="AUD"/>
    <n v="1418719967"/>
    <x v="208"/>
    <b v="0"/>
    <n v="0"/>
    <b v="0"/>
    <x v="3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s v="US"/>
    <s v="USD"/>
    <n v="1436566135"/>
    <x v="209"/>
    <b v="0"/>
    <n v="0"/>
    <b v="0"/>
    <x v="3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x v="14"/>
    <n v="3030"/>
    <x v="2"/>
    <s v="US"/>
    <s v="USD"/>
    <n v="1443675600"/>
    <x v="210"/>
    <b v="0"/>
    <n v="33"/>
    <b v="0"/>
    <x v="3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s v="US"/>
    <s v="USD"/>
    <n v="1442634617"/>
    <x v="211"/>
    <b v="0"/>
    <n v="12"/>
    <b v="0"/>
    <x v="3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x v="84"/>
    <n v="1"/>
    <x v="2"/>
    <s v="US"/>
    <s v="USD"/>
    <n v="1460837320"/>
    <x v="212"/>
    <b v="0"/>
    <n v="1"/>
    <b v="0"/>
    <x v="3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x v="63"/>
    <n v="20"/>
    <x v="2"/>
    <s v="US"/>
    <s v="USD"/>
    <n v="1439734001"/>
    <x v="213"/>
    <b v="0"/>
    <n v="1"/>
    <b v="0"/>
    <x v="3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s v="US"/>
    <s v="USD"/>
    <n v="1425655349"/>
    <x v="214"/>
    <b v="0"/>
    <n v="1"/>
    <b v="0"/>
    <x v="3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x v="85"/>
    <n v="10"/>
    <x v="2"/>
    <s v="GB"/>
    <s v="GBP"/>
    <n v="1455753540"/>
    <x v="215"/>
    <b v="0"/>
    <n v="1"/>
    <b v="0"/>
    <x v="3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s v="US"/>
    <s v="USD"/>
    <n v="1429740037"/>
    <x v="216"/>
    <b v="0"/>
    <n v="84"/>
    <b v="0"/>
    <x v="3"/>
    <n v="56"/>
    <n v="331.54"/>
    <x v="0"/>
    <s v="drama"/>
    <x v="216"/>
    <d v="2015-04-22T22:00:37"/>
  </r>
  <r>
    <n v="217"/>
    <s v="Bitch"/>
    <s v="A roadmovie by paw"/>
    <x v="57"/>
    <n v="11943"/>
    <x v="2"/>
    <s v="SE"/>
    <s v="SEK"/>
    <n v="1419780149"/>
    <x v="217"/>
    <b v="0"/>
    <n v="38"/>
    <b v="0"/>
    <x v="3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s v="US"/>
    <s v="USD"/>
    <n v="1431702289"/>
    <x v="218"/>
    <b v="0"/>
    <n v="1"/>
    <b v="0"/>
    <x v="3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x v="63"/>
    <n v="8815"/>
    <x v="2"/>
    <s v="US"/>
    <s v="USD"/>
    <n v="1459493940"/>
    <x v="219"/>
    <b v="0"/>
    <n v="76"/>
    <b v="0"/>
    <x v="3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x v="63"/>
    <n v="360"/>
    <x v="2"/>
    <s v="US"/>
    <s v="USD"/>
    <n v="1440101160"/>
    <x v="220"/>
    <b v="0"/>
    <n v="3"/>
    <b v="0"/>
    <x v="3"/>
    <n v="1"/>
    <n v="120"/>
    <x v="0"/>
    <s v="drama"/>
    <x v="220"/>
    <d v="2015-08-20T20:06:00"/>
  </r>
  <r>
    <n v="221"/>
    <s v="Archetypes"/>
    <s v="Film about Schizophrenia with Surreal Twists!"/>
    <x v="63"/>
    <n v="0"/>
    <x v="2"/>
    <s v="US"/>
    <s v="USD"/>
    <n v="1427569564"/>
    <x v="221"/>
    <b v="0"/>
    <n v="0"/>
    <b v="0"/>
    <x v="3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x v="28"/>
    <n v="130"/>
    <x v="2"/>
    <s v="US"/>
    <s v="USD"/>
    <n v="1427423940"/>
    <x v="222"/>
    <b v="0"/>
    <n v="2"/>
    <b v="0"/>
    <x v="3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x v="86"/>
    <n v="0"/>
    <x v="2"/>
    <s v="US"/>
    <s v="USD"/>
    <n v="1463879100"/>
    <x v="223"/>
    <b v="0"/>
    <n v="0"/>
    <b v="0"/>
    <x v="3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s v="AU"/>
    <s v="AUD"/>
    <n v="1436506726"/>
    <x v="224"/>
    <b v="0"/>
    <n v="0"/>
    <b v="0"/>
    <x v="3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x v="48"/>
    <n v="0"/>
    <x v="2"/>
    <s v="US"/>
    <s v="USD"/>
    <n v="1460153054"/>
    <x v="225"/>
    <b v="0"/>
    <n v="0"/>
    <b v="0"/>
    <x v="3"/>
    <n v="0"/>
    <n v="0"/>
    <x v="0"/>
    <s v="drama"/>
    <x v="225"/>
    <d v="2016-04-08T22:04:14"/>
  </r>
  <r>
    <n v="226"/>
    <s v="MAGGIE Film"/>
    <s v="A TRUE STORY OF DOMESTIC VILOLENCE THAT SEEKS TO OFFER THE VIEWER OUTLEST OF SUPPORT."/>
    <x v="88"/>
    <n v="250"/>
    <x v="2"/>
    <s v="GB"/>
    <s v="GBP"/>
    <n v="1433064540"/>
    <x v="226"/>
    <b v="0"/>
    <n v="2"/>
    <b v="0"/>
    <x v="3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x v="89"/>
    <n v="0"/>
    <x v="2"/>
    <s v="US"/>
    <s v="USD"/>
    <n v="1436477241"/>
    <x v="227"/>
    <b v="0"/>
    <n v="0"/>
    <b v="0"/>
    <x v="3"/>
    <n v="0"/>
    <n v="0"/>
    <x v="0"/>
    <s v="drama"/>
    <x v="227"/>
    <d v="2015-07-09T21:27:21"/>
  </r>
  <r>
    <n v="228"/>
    <s v="Facets of a Geek life"/>
    <s v="I am making a film from one one of my books called facets of a Geek life."/>
    <x v="6"/>
    <n v="0"/>
    <x v="2"/>
    <s v="GB"/>
    <s v="GBP"/>
    <n v="1433176105"/>
    <x v="228"/>
    <b v="0"/>
    <n v="0"/>
    <b v="0"/>
    <x v="3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x v="9"/>
    <n v="0"/>
    <x v="2"/>
    <s v="DE"/>
    <s v="EUR"/>
    <n v="1455402297"/>
    <x v="229"/>
    <b v="0"/>
    <n v="0"/>
    <b v="0"/>
    <x v="3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x v="36"/>
    <n v="60"/>
    <x v="2"/>
    <s v="US"/>
    <s v="USD"/>
    <n v="1433443151"/>
    <x v="230"/>
    <b v="0"/>
    <n v="2"/>
    <b v="0"/>
    <x v="3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s v="US"/>
    <s v="USD"/>
    <n v="1451775651"/>
    <x v="231"/>
    <b v="0"/>
    <n v="0"/>
    <b v="0"/>
    <x v="3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x v="23"/>
    <n v="110"/>
    <x v="2"/>
    <s v="GB"/>
    <s v="GBP"/>
    <n v="1425066546"/>
    <x v="232"/>
    <b v="0"/>
    <n v="7"/>
    <b v="0"/>
    <x v="3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x v="90"/>
    <n v="0"/>
    <x v="2"/>
    <s v="US"/>
    <s v="USD"/>
    <n v="1475185972"/>
    <x v="233"/>
    <b v="0"/>
    <n v="0"/>
    <b v="0"/>
    <x v="3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s v="US"/>
    <s v="USD"/>
    <n v="1434847859"/>
    <x v="234"/>
    <b v="0"/>
    <n v="5"/>
    <b v="0"/>
    <x v="3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x v="3"/>
    <n v="0"/>
    <x v="2"/>
    <s v="US"/>
    <s v="USD"/>
    <n v="1436478497"/>
    <x v="235"/>
    <b v="0"/>
    <n v="0"/>
    <b v="0"/>
    <x v="3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s v="US"/>
    <s v="USD"/>
    <n v="1451952000"/>
    <x v="236"/>
    <b v="0"/>
    <n v="0"/>
    <b v="0"/>
    <x v="3"/>
    <n v="0"/>
    <n v="0"/>
    <x v="0"/>
    <s v="drama"/>
    <x v="236"/>
    <d v="2016-01-05T00:00:00"/>
  </r>
  <r>
    <n v="237"/>
    <s v="Making The Choice"/>
    <s v="Making The Choice is a christian short film series."/>
    <x v="36"/>
    <n v="50"/>
    <x v="2"/>
    <s v="US"/>
    <s v="USD"/>
    <n v="1457445069"/>
    <x v="237"/>
    <b v="0"/>
    <n v="1"/>
    <b v="0"/>
    <x v="3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x v="91"/>
    <n v="0"/>
    <x v="2"/>
    <s v="US"/>
    <s v="USD"/>
    <n v="1483088400"/>
    <x v="238"/>
    <b v="0"/>
    <n v="0"/>
    <b v="0"/>
    <x v="3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x v="28"/>
    <n v="250"/>
    <x v="2"/>
    <s v="AU"/>
    <s v="AUD"/>
    <n v="1446984000"/>
    <x v="239"/>
    <b v="0"/>
    <n v="5"/>
    <b v="0"/>
    <x v="3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s v="US"/>
    <s v="USD"/>
    <n v="1367773211"/>
    <x v="240"/>
    <b v="1"/>
    <n v="137"/>
    <b v="1"/>
    <x v="4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x v="92"/>
    <n v="41000"/>
    <x v="0"/>
    <s v="US"/>
    <s v="USD"/>
    <n v="1419180304"/>
    <x v="241"/>
    <b v="1"/>
    <n v="376"/>
    <b v="1"/>
    <x v="4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x v="93"/>
    <n v="14750"/>
    <x v="0"/>
    <s v="US"/>
    <s v="USD"/>
    <n v="1324381790"/>
    <x v="242"/>
    <b v="1"/>
    <n v="202"/>
    <b v="1"/>
    <x v="4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x v="31"/>
    <n v="25648"/>
    <x v="0"/>
    <s v="US"/>
    <s v="USD"/>
    <n v="1393031304"/>
    <x v="243"/>
    <b v="1"/>
    <n v="328"/>
    <b v="1"/>
    <x v="4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s v="US"/>
    <s v="USD"/>
    <n v="1268723160"/>
    <x v="244"/>
    <b v="1"/>
    <n v="84"/>
    <b v="1"/>
    <x v="4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s v="US"/>
    <s v="USD"/>
    <n v="1345079785"/>
    <x v="245"/>
    <b v="1"/>
    <n v="96"/>
    <b v="1"/>
    <x v="4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x v="10"/>
    <n v="15273"/>
    <x v="0"/>
    <s v="US"/>
    <s v="USD"/>
    <n v="1292665405"/>
    <x v="246"/>
    <b v="1"/>
    <n v="223"/>
    <b v="1"/>
    <x v="4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x v="10"/>
    <n v="6705"/>
    <x v="0"/>
    <s v="US"/>
    <s v="USD"/>
    <n v="1287200340"/>
    <x v="247"/>
    <b v="1"/>
    <n v="62"/>
    <b v="1"/>
    <x v="4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s v="US"/>
    <s v="USD"/>
    <n v="1325961309"/>
    <x v="248"/>
    <b v="1"/>
    <n v="146"/>
    <b v="1"/>
    <x v="4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s v="US"/>
    <s v="USD"/>
    <n v="1282498800"/>
    <x v="249"/>
    <b v="1"/>
    <n v="235"/>
    <b v="1"/>
    <x v="4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x v="11"/>
    <n v="31675"/>
    <x v="0"/>
    <s v="US"/>
    <s v="USD"/>
    <n v="1370525691"/>
    <x v="250"/>
    <b v="1"/>
    <n v="437"/>
    <b v="1"/>
    <x v="4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s v="US"/>
    <s v="USD"/>
    <n v="1337194800"/>
    <x v="251"/>
    <b v="1"/>
    <n v="77"/>
    <b v="1"/>
    <x v="4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s v="US"/>
    <s v="USD"/>
    <n v="1275364740"/>
    <x v="252"/>
    <b v="1"/>
    <n v="108"/>
    <b v="1"/>
    <x v="4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s v="US"/>
    <s v="USD"/>
    <n v="1329320235"/>
    <x v="253"/>
    <b v="1"/>
    <n v="7"/>
    <b v="1"/>
    <x v="4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x v="95"/>
    <n v="28067.34"/>
    <x v="0"/>
    <s v="US"/>
    <s v="USD"/>
    <n v="1445047200"/>
    <x v="254"/>
    <b v="1"/>
    <n v="314"/>
    <b v="1"/>
    <x v="4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x v="6"/>
    <n v="8538.66"/>
    <x v="0"/>
    <s v="US"/>
    <s v="USD"/>
    <n v="1300275482"/>
    <x v="255"/>
    <b v="1"/>
    <n v="188"/>
    <b v="1"/>
    <x v="4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s v="US"/>
    <s v="USD"/>
    <n v="1363458467"/>
    <x v="256"/>
    <b v="1"/>
    <n v="275"/>
    <b v="1"/>
    <x v="4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s v="US"/>
    <s v="USD"/>
    <n v="1463670162"/>
    <x v="257"/>
    <b v="1"/>
    <n v="560"/>
    <b v="1"/>
    <x v="4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s v="US"/>
    <s v="USD"/>
    <n v="1308359666"/>
    <x v="258"/>
    <b v="1"/>
    <n v="688"/>
    <b v="1"/>
    <x v="4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s v="US"/>
    <s v="USD"/>
    <n v="1428514969"/>
    <x v="259"/>
    <b v="1"/>
    <n v="942"/>
    <b v="1"/>
    <x v="4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x v="3"/>
    <n v="10640"/>
    <x v="0"/>
    <s v="US"/>
    <s v="USD"/>
    <n v="1279360740"/>
    <x v="260"/>
    <b v="1"/>
    <n v="88"/>
    <b v="1"/>
    <x v="4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x v="22"/>
    <n v="21480"/>
    <x v="0"/>
    <s v="US"/>
    <s v="USD"/>
    <n v="1339080900"/>
    <x v="261"/>
    <b v="1"/>
    <n v="220"/>
    <b v="1"/>
    <x v="4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x v="30"/>
    <n v="6000"/>
    <x v="0"/>
    <s v="US"/>
    <s v="USD"/>
    <n v="1298699828"/>
    <x v="262"/>
    <b v="1"/>
    <n v="145"/>
    <b v="1"/>
    <x v="4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s v="US"/>
    <s v="USD"/>
    <n v="1348786494"/>
    <x v="263"/>
    <b v="1"/>
    <n v="963"/>
    <b v="1"/>
    <x v="4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s v="US"/>
    <s v="USD"/>
    <n v="1336747995"/>
    <x v="264"/>
    <b v="1"/>
    <n v="91"/>
    <b v="1"/>
    <x v="4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s v="US"/>
    <s v="USD"/>
    <n v="1273522560"/>
    <x v="265"/>
    <b v="1"/>
    <n v="58"/>
    <b v="1"/>
    <x v="4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s v="US"/>
    <s v="USD"/>
    <n v="1271994660"/>
    <x v="266"/>
    <b v="1"/>
    <n v="36"/>
    <b v="1"/>
    <x v="4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x v="97"/>
    <n v="12965.44"/>
    <x v="0"/>
    <s v="GB"/>
    <s v="GBP"/>
    <n v="1403693499"/>
    <x v="267"/>
    <b v="1"/>
    <n v="165"/>
    <b v="1"/>
    <x v="4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x v="10"/>
    <n v="5570"/>
    <x v="0"/>
    <s v="US"/>
    <s v="USD"/>
    <n v="1320640778"/>
    <x v="268"/>
    <b v="1"/>
    <n v="111"/>
    <b v="1"/>
    <x v="4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s v="AU"/>
    <s v="AUD"/>
    <n v="1487738622"/>
    <x v="269"/>
    <b v="1"/>
    <n v="1596"/>
    <b v="1"/>
    <x v="4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s v="US"/>
    <s v="USD"/>
    <n v="1306296000"/>
    <x v="270"/>
    <b v="1"/>
    <n v="61"/>
    <b v="1"/>
    <x v="4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x v="11"/>
    <n v="31404"/>
    <x v="0"/>
    <s v="US"/>
    <s v="USD"/>
    <n v="1388649600"/>
    <x v="271"/>
    <b v="1"/>
    <n v="287"/>
    <b v="1"/>
    <x v="4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s v="US"/>
    <s v="USD"/>
    <n v="1272480540"/>
    <x v="272"/>
    <b v="1"/>
    <n v="65"/>
    <b v="1"/>
    <x v="4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s v="US"/>
    <s v="USD"/>
    <n v="1309694266"/>
    <x v="273"/>
    <b v="1"/>
    <n v="118"/>
    <b v="1"/>
    <x v="4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x v="23"/>
    <n v="6240"/>
    <x v="0"/>
    <s v="US"/>
    <s v="USD"/>
    <n v="1333609140"/>
    <x v="274"/>
    <b v="1"/>
    <n v="113"/>
    <b v="1"/>
    <x v="4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x v="22"/>
    <n v="21679"/>
    <x v="0"/>
    <s v="US"/>
    <s v="USD"/>
    <n v="1352511966"/>
    <x v="275"/>
    <b v="1"/>
    <n v="332"/>
    <b v="1"/>
    <x v="4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x v="23"/>
    <n v="5904"/>
    <x v="0"/>
    <s v="US"/>
    <s v="USD"/>
    <n v="1335574674"/>
    <x v="276"/>
    <b v="1"/>
    <n v="62"/>
    <b v="1"/>
    <x v="4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x v="99"/>
    <n v="71748"/>
    <x v="0"/>
    <s v="US"/>
    <s v="USD"/>
    <n v="1432416219"/>
    <x v="277"/>
    <b v="1"/>
    <n v="951"/>
    <b v="1"/>
    <x v="4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x v="100"/>
    <n v="40594"/>
    <x v="0"/>
    <s v="US"/>
    <s v="USD"/>
    <n v="1350003539"/>
    <x v="278"/>
    <b v="1"/>
    <n v="415"/>
    <b v="1"/>
    <x v="4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x v="73"/>
    <n v="26744.11"/>
    <x v="0"/>
    <s v="US"/>
    <s v="USD"/>
    <n v="1488160860"/>
    <x v="279"/>
    <b v="1"/>
    <n v="305"/>
    <b v="1"/>
    <x v="4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x v="96"/>
    <n v="117108"/>
    <x v="0"/>
    <s v="US"/>
    <s v="USD"/>
    <n v="1401459035"/>
    <x v="280"/>
    <b v="1"/>
    <n v="2139"/>
    <b v="1"/>
    <x v="4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s v="US"/>
    <s v="USD"/>
    <n v="1249932360"/>
    <x v="281"/>
    <b v="1"/>
    <n v="79"/>
    <b v="1"/>
    <x v="4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x v="101"/>
    <n v="45535"/>
    <x v="0"/>
    <s v="US"/>
    <s v="USD"/>
    <n v="1266876000"/>
    <x v="282"/>
    <b v="1"/>
    <n v="179"/>
    <b v="1"/>
    <x v="4"/>
    <n v="101"/>
    <n v="254.39"/>
    <x v="0"/>
    <s v="documentary"/>
    <x v="282"/>
    <d v="2010-02-22T22:00:00"/>
  </r>
  <r>
    <n v="283"/>
    <s v="SOLE SURVIVOR"/>
    <s v="What is the impact of survivorship on the human condition?"/>
    <x v="102"/>
    <n v="20569.05"/>
    <x v="0"/>
    <s v="US"/>
    <s v="USD"/>
    <n v="1306904340"/>
    <x v="283"/>
    <b v="1"/>
    <n v="202"/>
    <b v="1"/>
    <x v="4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x v="79"/>
    <n v="41850.46"/>
    <x v="0"/>
    <s v="US"/>
    <s v="USD"/>
    <n v="1327167780"/>
    <x v="284"/>
    <b v="1"/>
    <n v="760"/>
    <b v="1"/>
    <x v="4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s v="US"/>
    <s v="USD"/>
    <n v="1379614128"/>
    <x v="285"/>
    <b v="1"/>
    <n v="563"/>
    <b v="1"/>
    <x v="4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x v="36"/>
    <n v="16373"/>
    <x v="0"/>
    <s v="US"/>
    <s v="USD"/>
    <n v="1364236524"/>
    <x v="286"/>
    <b v="1"/>
    <n v="135"/>
    <b v="1"/>
    <x v="4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x v="36"/>
    <n v="26445"/>
    <x v="0"/>
    <s v="US"/>
    <s v="USD"/>
    <n v="1351828800"/>
    <x v="287"/>
    <b v="1"/>
    <n v="290"/>
    <b v="1"/>
    <x v="4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s v="US"/>
    <s v="USD"/>
    <n v="1340683393"/>
    <x v="288"/>
    <b v="1"/>
    <n v="447"/>
    <b v="1"/>
    <x v="4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s v="GB"/>
    <s v="GBP"/>
    <n v="1383389834"/>
    <x v="289"/>
    <b v="1"/>
    <n v="232"/>
    <b v="1"/>
    <x v="4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x v="37"/>
    <n v="4800.8"/>
    <x v="0"/>
    <s v="US"/>
    <s v="USD"/>
    <n v="1296633540"/>
    <x v="290"/>
    <b v="1"/>
    <n v="168"/>
    <b v="1"/>
    <x v="4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s v="US"/>
    <s v="USD"/>
    <n v="1367366460"/>
    <x v="291"/>
    <b v="1"/>
    <n v="128"/>
    <b v="1"/>
    <x v="4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x v="96"/>
    <n v="76130.2"/>
    <x v="0"/>
    <s v="US"/>
    <s v="USD"/>
    <n v="1319860740"/>
    <x v="292"/>
    <b v="1"/>
    <n v="493"/>
    <b v="1"/>
    <x v="4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s v="US"/>
    <s v="USD"/>
    <n v="1398009714"/>
    <x v="293"/>
    <b v="1"/>
    <n v="131"/>
    <b v="1"/>
    <x v="4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s v="US"/>
    <s v="USD"/>
    <n v="1279555200"/>
    <x v="294"/>
    <b v="1"/>
    <n v="50"/>
    <b v="1"/>
    <x v="4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s v="US"/>
    <s v="USD"/>
    <n v="1383264000"/>
    <x v="295"/>
    <b v="1"/>
    <n v="665"/>
    <b v="1"/>
    <x v="4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x v="31"/>
    <n v="29681.55"/>
    <x v="0"/>
    <s v="US"/>
    <s v="USD"/>
    <n v="1347017083"/>
    <x v="296"/>
    <b v="1"/>
    <n v="129"/>
    <b v="1"/>
    <x v="4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x v="22"/>
    <n v="20128"/>
    <x v="0"/>
    <s v="US"/>
    <s v="USD"/>
    <n v="1430452740"/>
    <x v="297"/>
    <b v="1"/>
    <n v="142"/>
    <b v="1"/>
    <x v="4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x v="103"/>
    <n v="137254.84"/>
    <x v="0"/>
    <s v="US"/>
    <s v="USD"/>
    <n v="1399669200"/>
    <x v="298"/>
    <b v="1"/>
    <n v="2436"/>
    <b v="1"/>
    <x v="4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s v="US"/>
    <s v="USD"/>
    <n v="1289975060"/>
    <x v="299"/>
    <b v="1"/>
    <n v="244"/>
    <b v="1"/>
    <x v="4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x v="31"/>
    <n v="25430.66"/>
    <x v="0"/>
    <s v="US"/>
    <s v="USD"/>
    <n v="1303686138"/>
    <x v="300"/>
    <b v="1"/>
    <n v="298"/>
    <b v="1"/>
    <x v="4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x v="93"/>
    <n v="15435.55"/>
    <x v="0"/>
    <s v="US"/>
    <s v="USD"/>
    <n v="1363711335"/>
    <x v="301"/>
    <b v="1"/>
    <n v="251"/>
    <b v="1"/>
    <x v="4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x v="3"/>
    <n v="10046"/>
    <x v="0"/>
    <s v="US"/>
    <s v="USD"/>
    <n v="1330115638"/>
    <x v="302"/>
    <b v="1"/>
    <n v="108"/>
    <b v="1"/>
    <x v="4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x v="9"/>
    <n v="4124"/>
    <x v="0"/>
    <s v="US"/>
    <s v="USD"/>
    <n v="1338601346"/>
    <x v="303"/>
    <b v="1"/>
    <n v="82"/>
    <b v="1"/>
    <x v="4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x v="104"/>
    <n v="7876"/>
    <x v="0"/>
    <s v="US"/>
    <s v="USD"/>
    <n v="1346464800"/>
    <x v="304"/>
    <b v="1"/>
    <n v="74"/>
    <b v="1"/>
    <x v="4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x v="51"/>
    <n v="9775"/>
    <x v="0"/>
    <s v="US"/>
    <s v="USD"/>
    <n v="1331392049"/>
    <x v="305"/>
    <b v="1"/>
    <n v="189"/>
    <b v="1"/>
    <x v="4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x v="28"/>
    <n v="2929"/>
    <x v="0"/>
    <s v="US"/>
    <s v="USD"/>
    <n v="1363806333"/>
    <x v="306"/>
    <b v="1"/>
    <n v="80"/>
    <b v="1"/>
    <x v="4"/>
    <n v="293"/>
    <n v="36.61"/>
    <x v="0"/>
    <s v="documentary"/>
    <x v="306"/>
    <d v="2013-03-20T19:05:33"/>
  </r>
  <r>
    <n v="307"/>
    <s v="Grammar Revolution"/>
    <s v="Why is grammar important?"/>
    <x v="29"/>
    <n v="24490"/>
    <x v="0"/>
    <s v="US"/>
    <s v="USD"/>
    <n v="1360276801"/>
    <x v="307"/>
    <b v="1"/>
    <n v="576"/>
    <b v="1"/>
    <x v="4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s v="US"/>
    <s v="USD"/>
    <n v="1299775210"/>
    <x v="308"/>
    <b v="1"/>
    <n v="202"/>
    <b v="1"/>
    <x v="4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s v="US"/>
    <s v="USD"/>
    <n v="1346695334"/>
    <x v="309"/>
    <b v="1"/>
    <n v="238"/>
    <b v="1"/>
    <x v="4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x v="28"/>
    <n v="1041.29"/>
    <x v="0"/>
    <s v="US"/>
    <s v="USD"/>
    <n v="1319076000"/>
    <x v="310"/>
    <b v="1"/>
    <n v="36"/>
    <b v="1"/>
    <x v="4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x v="22"/>
    <n v="20820.330000000002"/>
    <x v="0"/>
    <s v="US"/>
    <s v="USD"/>
    <n v="1325404740"/>
    <x v="311"/>
    <b v="1"/>
    <n v="150"/>
    <b v="1"/>
    <x v="4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s v="US"/>
    <s v="USD"/>
    <n v="1365973432"/>
    <x v="312"/>
    <b v="1"/>
    <n v="146"/>
    <b v="1"/>
    <x v="4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x v="73"/>
    <n v="17805"/>
    <x v="0"/>
    <s v="US"/>
    <s v="USD"/>
    <n v="1281542340"/>
    <x v="313"/>
    <b v="1"/>
    <n v="222"/>
    <b v="1"/>
    <x v="4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x v="28"/>
    <n v="3851.5"/>
    <x v="0"/>
    <s v="US"/>
    <s v="USD"/>
    <n v="1362167988"/>
    <x v="314"/>
    <b v="1"/>
    <n v="120"/>
    <b v="1"/>
    <x v="4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x v="31"/>
    <n v="25312"/>
    <x v="0"/>
    <s v="US"/>
    <s v="USD"/>
    <n v="1345660334"/>
    <x v="315"/>
    <b v="1"/>
    <n v="126"/>
    <b v="1"/>
    <x v="4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x v="36"/>
    <n v="17066"/>
    <x v="0"/>
    <s v="CA"/>
    <s v="CAD"/>
    <n v="1418273940"/>
    <x v="316"/>
    <b v="1"/>
    <n v="158"/>
    <b v="1"/>
    <x v="4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x v="11"/>
    <n v="30241"/>
    <x v="0"/>
    <s v="US"/>
    <s v="USD"/>
    <n v="1386778483"/>
    <x v="317"/>
    <b v="1"/>
    <n v="316"/>
    <b v="1"/>
    <x v="4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x v="10"/>
    <n v="14166"/>
    <x v="0"/>
    <s v="US"/>
    <s v="USD"/>
    <n v="1364342151"/>
    <x v="318"/>
    <b v="1"/>
    <n v="284"/>
    <b v="1"/>
    <x v="4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s v="US"/>
    <s v="USD"/>
    <n v="1265097540"/>
    <x v="319"/>
    <b v="1"/>
    <n v="51"/>
    <b v="1"/>
    <x v="4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s v="GB"/>
    <s v="GBP"/>
    <n v="1450825200"/>
    <x v="320"/>
    <b v="1"/>
    <n v="158"/>
    <b v="1"/>
    <x v="4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x v="19"/>
    <n v="35932"/>
    <x v="0"/>
    <s v="DE"/>
    <s v="EUR"/>
    <n v="1478605386"/>
    <x v="321"/>
    <b v="1"/>
    <n v="337"/>
    <b v="1"/>
    <x v="4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x v="31"/>
    <n v="26978"/>
    <x v="0"/>
    <s v="US"/>
    <s v="USD"/>
    <n v="1463146848"/>
    <x v="322"/>
    <b v="1"/>
    <n v="186"/>
    <b v="1"/>
    <x v="4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s v="US"/>
    <s v="USD"/>
    <n v="1482307140"/>
    <x v="323"/>
    <b v="1"/>
    <n v="58"/>
    <b v="1"/>
    <x v="4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x v="0"/>
    <n v="8636"/>
    <x v="0"/>
    <s v="US"/>
    <s v="USD"/>
    <n v="1438441308"/>
    <x v="324"/>
    <b v="1"/>
    <n v="82"/>
    <b v="1"/>
    <x v="4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s v="US"/>
    <s v="USD"/>
    <n v="1482208233"/>
    <x v="325"/>
    <b v="1"/>
    <n v="736"/>
    <b v="1"/>
    <x v="4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s v="US"/>
    <s v="USD"/>
    <n v="1489532220"/>
    <x v="326"/>
    <b v="1"/>
    <n v="1151"/>
    <b v="1"/>
    <x v="4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x v="23"/>
    <n v="5456"/>
    <x v="0"/>
    <s v="US"/>
    <s v="USD"/>
    <n v="1427011200"/>
    <x v="327"/>
    <b v="1"/>
    <n v="34"/>
    <b v="1"/>
    <x v="4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x v="96"/>
    <n v="77710.8"/>
    <x v="0"/>
    <s v="US"/>
    <s v="USD"/>
    <n v="1446350400"/>
    <x v="328"/>
    <b v="1"/>
    <n v="498"/>
    <b v="1"/>
    <x v="4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s v="US"/>
    <s v="USD"/>
    <n v="1446868800"/>
    <x v="329"/>
    <b v="1"/>
    <n v="167"/>
    <b v="1"/>
    <x v="4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x v="19"/>
    <n v="35640"/>
    <x v="0"/>
    <s v="US"/>
    <s v="USD"/>
    <n v="1368763140"/>
    <x v="330"/>
    <b v="1"/>
    <n v="340"/>
    <b v="1"/>
    <x v="4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x v="79"/>
    <n v="42642"/>
    <x v="0"/>
    <s v="US"/>
    <s v="USD"/>
    <n v="1466171834"/>
    <x v="331"/>
    <b v="1"/>
    <n v="438"/>
    <b v="1"/>
    <x v="4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x v="57"/>
    <n v="113015"/>
    <x v="0"/>
    <s v="US"/>
    <s v="USD"/>
    <n v="1446019200"/>
    <x v="332"/>
    <b v="1"/>
    <n v="555"/>
    <b v="1"/>
    <x v="4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s v="US"/>
    <s v="USD"/>
    <n v="1460038591"/>
    <x v="333"/>
    <b v="1"/>
    <n v="266"/>
    <b v="1"/>
    <x v="4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s v="US"/>
    <s v="USD"/>
    <n v="1431716400"/>
    <x v="334"/>
    <b v="1"/>
    <n v="69"/>
    <b v="1"/>
    <x v="4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s v="US"/>
    <s v="USD"/>
    <n v="1431122400"/>
    <x v="335"/>
    <b v="1"/>
    <n v="80"/>
    <b v="1"/>
    <x v="4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s v="US"/>
    <s v="USD"/>
    <n v="1447427918"/>
    <x v="336"/>
    <b v="1"/>
    <n v="493"/>
    <b v="1"/>
    <x v="4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s v="US"/>
    <s v="USD"/>
    <n v="1426298708"/>
    <x v="337"/>
    <b v="1"/>
    <n v="31"/>
    <b v="1"/>
    <x v="4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x v="36"/>
    <n v="16520.04"/>
    <x v="0"/>
    <s v="US"/>
    <s v="USD"/>
    <n v="1472864400"/>
    <x v="338"/>
    <b v="1"/>
    <n v="236"/>
    <b v="1"/>
    <x v="4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x v="12"/>
    <n v="6485"/>
    <x v="0"/>
    <s v="US"/>
    <s v="USD"/>
    <n v="1430331268"/>
    <x v="339"/>
    <b v="1"/>
    <n v="89"/>
    <b v="1"/>
    <x v="4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x v="19"/>
    <n v="43758"/>
    <x v="0"/>
    <s v="US"/>
    <s v="USD"/>
    <n v="1489006800"/>
    <x v="340"/>
    <b v="1"/>
    <n v="299"/>
    <b v="1"/>
    <x v="4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x v="8"/>
    <n v="3735"/>
    <x v="0"/>
    <s v="US"/>
    <s v="USD"/>
    <n v="1412135940"/>
    <x v="341"/>
    <b v="1"/>
    <n v="55"/>
    <b v="1"/>
    <x v="4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x v="56"/>
    <n v="55201.52"/>
    <x v="0"/>
    <s v="US"/>
    <s v="USD"/>
    <n v="1461955465"/>
    <x v="342"/>
    <b v="1"/>
    <n v="325"/>
    <b v="1"/>
    <x v="4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s v="US"/>
    <s v="USD"/>
    <n v="1415934000"/>
    <x v="343"/>
    <b v="1"/>
    <n v="524"/>
    <b v="1"/>
    <x v="4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s v="US"/>
    <s v="USD"/>
    <n v="1433125200"/>
    <x v="344"/>
    <b v="1"/>
    <n v="285"/>
    <b v="1"/>
    <x v="4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x v="107"/>
    <n v="17875"/>
    <x v="0"/>
    <s v="US"/>
    <s v="USD"/>
    <n v="1432161590"/>
    <x v="345"/>
    <b v="1"/>
    <n v="179"/>
    <b v="1"/>
    <x v="4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s v="US"/>
    <s v="USD"/>
    <n v="1444824021"/>
    <x v="346"/>
    <b v="1"/>
    <n v="188"/>
    <b v="1"/>
    <x v="4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s v="US"/>
    <s v="USD"/>
    <n v="1447505609"/>
    <x v="347"/>
    <b v="1"/>
    <n v="379"/>
    <b v="1"/>
    <x v="4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s v="US"/>
    <s v="USD"/>
    <n v="1440165916"/>
    <x v="348"/>
    <b v="1"/>
    <n v="119"/>
    <b v="1"/>
    <x v="4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x v="108"/>
    <n v="12007.18"/>
    <x v="0"/>
    <s v="US"/>
    <s v="USD"/>
    <n v="1487937508"/>
    <x v="349"/>
    <b v="1"/>
    <n v="167"/>
    <b v="1"/>
    <x v="4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s v="US"/>
    <s v="USD"/>
    <n v="1473566340"/>
    <x v="350"/>
    <b v="1"/>
    <n v="221"/>
    <b v="1"/>
    <x v="4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s v="ES"/>
    <s v="EUR"/>
    <n v="1460066954"/>
    <x v="351"/>
    <b v="1"/>
    <n v="964"/>
    <b v="1"/>
    <x v="4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x v="3"/>
    <n v="11656"/>
    <x v="0"/>
    <s v="US"/>
    <s v="USD"/>
    <n v="1412740868"/>
    <x v="352"/>
    <b v="1"/>
    <n v="286"/>
    <b v="1"/>
    <x v="4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s v="US"/>
    <s v="USD"/>
    <n v="1447963219"/>
    <x v="353"/>
    <b v="1"/>
    <n v="613"/>
    <b v="1"/>
    <x v="4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s v="US"/>
    <s v="USD"/>
    <n v="1460141521"/>
    <x v="354"/>
    <b v="1"/>
    <n v="29"/>
    <b v="1"/>
    <x v="4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x v="19"/>
    <n v="40690"/>
    <x v="0"/>
    <s v="US"/>
    <s v="USD"/>
    <n v="1417420994"/>
    <x v="355"/>
    <b v="1"/>
    <n v="165"/>
    <b v="1"/>
    <x v="4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x v="51"/>
    <n v="7701.93"/>
    <x v="0"/>
    <s v="US"/>
    <s v="USD"/>
    <n v="1458152193"/>
    <x v="356"/>
    <b v="1"/>
    <n v="97"/>
    <b v="1"/>
    <x v="4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s v="US"/>
    <s v="USD"/>
    <n v="1429852797"/>
    <x v="357"/>
    <b v="1"/>
    <n v="303"/>
    <b v="1"/>
    <x v="4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x v="63"/>
    <n v="51544"/>
    <x v="0"/>
    <s v="US"/>
    <s v="USD"/>
    <n v="1466002800"/>
    <x v="358"/>
    <b v="1"/>
    <n v="267"/>
    <b v="1"/>
    <x v="4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s v="US"/>
    <s v="USD"/>
    <n v="1415941920"/>
    <x v="359"/>
    <b v="1"/>
    <n v="302"/>
    <b v="1"/>
    <x v="4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x v="14"/>
    <n v="12165"/>
    <x v="0"/>
    <s v="US"/>
    <s v="USD"/>
    <n v="1437621060"/>
    <x v="360"/>
    <b v="0"/>
    <n v="87"/>
    <b v="1"/>
    <x v="4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s v="US"/>
    <s v="USD"/>
    <n v="1416704506"/>
    <x v="361"/>
    <b v="0"/>
    <n v="354"/>
    <b v="1"/>
    <x v="4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x v="112"/>
    <n v="12000"/>
    <x v="0"/>
    <s v="US"/>
    <s v="USD"/>
    <n v="1407456000"/>
    <x v="362"/>
    <b v="0"/>
    <n v="86"/>
    <b v="1"/>
    <x v="4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s v="US"/>
    <s v="USD"/>
    <n v="1272828120"/>
    <x v="363"/>
    <b v="0"/>
    <n v="26"/>
    <b v="1"/>
    <x v="4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s v="US"/>
    <s v="USD"/>
    <n v="1403323140"/>
    <x v="364"/>
    <b v="0"/>
    <n v="113"/>
    <b v="1"/>
    <x v="4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x v="36"/>
    <n v="15596"/>
    <x v="0"/>
    <s v="GB"/>
    <s v="GBP"/>
    <n v="1393597999"/>
    <x v="365"/>
    <b v="0"/>
    <n v="65"/>
    <b v="1"/>
    <x v="4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x v="114"/>
    <n v="38500"/>
    <x v="0"/>
    <s v="US"/>
    <s v="USD"/>
    <n v="1337540518"/>
    <x v="366"/>
    <b v="0"/>
    <n v="134"/>
    <b v="1"/>
    <x v="4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s v="US"/>
    <s v="USD"/>
    <n v="1367384340"/>
    <x v="367"/>
    <b v="0"/>
    <n v="119"/>
    <b v="1"/>
    <x v="4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s v="US"/>
    <s v="USD"/>
    <n v="1426426322"/>
    <x v="368"/>
    <b v="0"/>
    <n v="159"/>
    <b v="1"/>
    <x v="4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x v="115"/>
    <n v="7160.12"/>
    <x v="0"/>
    <s v="US"/>
    <s v="USD"/>
    <n v="1326633269"/>
    <x v="369"/>
    <b v="0"/>
    <n v="167"/>
    <b v="1"/>
    <x v="4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s v="US"/>
    <s v="USD"/>
    <n v="1483729500"/>
    <x v="370"/>
    <b v="0"/>
    <n v="43"/>
    <b v="1"/>
    <x v="4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x v="60"/>
    <n v="171253"/>
    <x v="0"/>
    <s v="US"/>
    <s v="USD"/>
    <n v="1359743139"/>
    <x v="371"/>
    <b v="0"/>
    <n v="1062"/>
    <b v="1"/>
    <x v="4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x v="43"/>
    <n v="376"/>
    <x v="0"/>
    <s v="GB"/>
    <s v="GBP"/>
    <n v="1459872000"/>
    <x v="372"/>
    <b v="0"/>
    <n v="9"/>
    <b v="1"/>
    <x v="4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x v="51"/>
    <n v="8000"/>
    <x v="0"/>
    <s v="US"/>
    <s v="USD"/>
    <n v="1342648398"/>
    <x v="373"/>
    <b v="0"/>
    <n v="89"/>
    <b v="1"/>
    <x v="4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s v="US"/>
    <s v="USD"/>
    <n v="1316208031"/>
    <x v="374"/>
    <b v="0"/>
    <n v="174"/>
    <b v="1"/>
    <x v="4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s v="US"/>
    <s v="USD"/>
    <n v="1393694280"/>
    <x v="375"/>
    <b v="0"/>
    <n v="14"/>
    <b v="1"/>
    <x v="4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x v="116"/>
    <n v="2596"/>
    <x v="0"/>
    <s v="GB"/>
    <s v="GBP"/>
    <n v="1472122316"/>
    <x v="376"/>
    <b v="0"/>
    <n v="48"/>
    <b v="1"/>
    <x v="4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x v="14"/>
    <n v="13728"/>
    <x v="0"/>
    <s v="US"/>
    <s v="USD"/>
    <n v="1447484460"/>
    <x v="377"/>
    <b v="0"/>
    <n v="133"/>
    <b v="1"/>
    <x v="4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x v="9"/>
    <n v="3353"/>
    <x v="0"/>
    <s v="CA"/>
    <s v="CAD"/>
    <n v="1453765920"/>
    <x v="378"/>
    <b v="0"/>
    <n v="83"/>
    <b v="1"/>
    <x v="4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x v="36"/>
    <n v="17412"/>
    <x v="0"/>
    <s v="US"/>
    <s v="USD"/>
    <n v="1336062672"/>
    <x v="379"/>
    <b v="0"/>
    <n v="149"/>
    <b v="1"/>
    <x v="4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x v="23"/>
    <n v="5660"/>
    <x v="0"/>
    <s v="US"/>
    <s v="USD"/>
    <n v="1453569392"/>
    <x v="380"/>
    <b v="0"/>
    <n v="49"/>
    <b v="1"/>
    <x v="4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x v="31"/>
    <n v="26182.5"/>
    <x v="0"/>
    <s v="US"/>
    <s v="USD"/>
    <n v="1343624400"/>
    <x v="381"/>
    <b v="0"/>
    <n v="251"/>
    <b v="1"/>
    <x v="4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x v="20"/>
    <n v="1535"/>
    <x v="0"/>
    <s v="US"/>
    <s v="USD"/>
    <n v="1346950900"/>
    <x v="382"/>
    <b v="0"/>
    <n v="22"/>
    <b v="1"/>
    <x v="4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s v="US"/>
    <s v="USD"/>
    <n v="1400467759"/>
    <x v="383"/>
    <b v="0"/>
    <n v="48"/>
    <b v="1"/>
    <x v="4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x v="22"/>
    <n v="22421"/>
    <x v="0"/>
    <s v="US"/>
    <s v="USD"/>
    <n v="1420569947"/>
    <x v="384"/>
    <b v="0"/>
    <n v="383"/>
    <b v="1"/>
    <x v="4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x v="31"/>
    <n v="26495.5"/>
    <x v="0"/>
    <s v="US"/>
    <s v="USD"/>
    <n v="1416582101"/>
    <x v="385"/>
    <b v="0"/>
    <n v="237"/>
    <b v="1"/>
    <x v="4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x v="20"/>
    <n v="601"/>
    <x v="0"/>
    <s v="US"/>
    <s v="USD"/>
    <n v="1439246991"/>
    <x v="386"/>
    <b v="0"/>
    <n v="13"/>
    <b v="1"/>
    <x v="4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x v="114"/>
    <n v="81316"/>
    <x v="0"/>
    <s v="US"/>
    <s v="USD"/>
    <n v="1439618400"/>
    <x v="387"/>
    <b v="0"/>
    <n v="562"/>
    <b v="1"/>
    <x v="4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x v="10"/>
    <n v="6308"/>
    <x v="0"/>
    <s v="US"/>
    <s v="USD"/>
    <n v="1469670580"/>
    <x v="388"/>
    <b v="0"/>
    <n v="71"/>
    <b v="1"/>
    <x v="4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x v="118"/>
    <n v="123444.12"/>
    <x v="0"/>
    <s v="US"/>
    <s v="USD"/>
    <n v="1394233140"/>
    <x v="389"/>
    <b v="0"/>
    <n v="1510"/>
    <b v="1"/>
    <x v="4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s v="US"/>
    <s v="USD"/>
    <n v="1431046372"/>
    <x v="390"/>
    <b v="0"/>
    <n v="14"/>
    <b v="1"/>
    <x v="4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x v="22"/>
    <n v="20122"/>
    <x v="0"/>
    <s v="US"/>
    <s v="USD"/>
    <n v="1324169940"/>
    <x v="391"/>
    <b v="0"/>
    <n v="193"/>
    <b v="1"/>
    <x v="4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s v="US"/>
    <s v="USD"/>
    <n v="1315450800"/>
    <x v="392"/>
    <b v="0"/>
    <n v="206"/>
    <b v="1"/>
    <x v="4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x v="63"/>
    <n v="55223"/>
    <x v="0"/>
    <s v="US"/>
    <s v="USD"/>
    <n v="1381424452"/>
    <x v="393"/>
    <b v="0"/>
    <n v="351"/>
    <b v="1"/>
    <x v="4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s v="ES"/>
    <s v="EUR"/>
    <n v="1460918282"/>
    <x v="394"/>
    <b v="0"/>
    <n v="50"/>
    <b v="1"/>
    <x v="4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s v="US"/>
    <s v="USD"/>
    <n v="1335562320"/>
    <x v="395"/>
    <b v="0"/>
    <n v="184"/>
    <b v="1"/>
    <x v="4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x v="36"/>
    <n v="16000"/>
    <x v="0"/>
    <s v="US"/>
    <s v="USD"/>
    <n v="1341668006"/>
    <x v="396"/>
    <b v="0"/>
    <n v="196"/>
    <b v="1"/>
    <x v="4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s v="US"/>
    <s v="USD"/>
    <n v="1283312640"/>
    <x v="397"/>
    <b v="0"/>
    <n v="229"/>
    <b v="1"/>
    <x v="4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s v="US"/>
    <s v="USD"/>
    <n v="1430334126"/>
    <x v="398"/>
    <b v="0"/>
    <n v="67"/>
    <b v="1"/>
    <x v="4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s v="GB"/>
    <s v="GBP"/>
    <n v="1481716800"/>
    <x v="399"/>
    <b v="0"/>
    <n v="95"/>
    <b v="1"/>
    <x v="4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s v="US"/>
    <s v="USD"/>
    <n v="1400297400"/>
    <x v="400"/>
    <b v="0"/>
    <n v="62"/>
    <b v="1"/>
    <x v="4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s v="US"/>
    <s v="USD"/>
    <n v="1312747970"/>
    <x v="401"/>
    <b v="0"/>
    <n v="73"/>
    <b v="1"/>
    <x v="4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s v="US"/>
    <s v="USD"/>
    <n v="1446731817"/>
    <x v="402"/>
    <b v="0"/>
    <n v="43"/>
    <b v="1"/>
    <x v="4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x v="10"/>
    <n v="5263"/>
    <x v="0"/>
    <s v="US"/>
    <s v="USD"/>
    <n v="1312960080"/>
    <x v="403"/>
    <b v="0"/>
    <n v="70"/>
    <b v="1"/>
    <x v="4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x v="19"/>
    <n v="36082"/>
    <x v="0"/>
    <s v="US"/>
    <s v="USD"/>
    <n v="1391641440"/>
    <x v="404"/>
    <b v="0"/>
    <n v="271"/>
    <b v="1"/>
    <x v="4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x v="121"/>
    <n v="3036"/>
    <x v="0"/>
    <s v="US"/>
    <s v="USD"/>
    <n v="1394071339"/>
    <x v="405"/>
    <b v="0"/>
    <n v="55"/>
    <b v="1"/>
    <x v="4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x v="70"/>
    <n v="3015.73"/>
    <x v="0"/>
    <s v="US"/>
    <s v="USD"/>
    <n v="1304920740"/>
    <x v="406"/>
    <b v="0"/>
    <n v="35"/>
    <b v="1"/>
    <x v="4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x v="13"/>
    <n v="2031"/>
    <x v="0"/>
    <s v="US"/>
    <s v="USD"/>
    <n v="1321739650"/>
    <x v="407"/>
    <b v="0"/>
    <n v="22"/>
    <b v="1"/>
    <x v="4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x v="12"/>
    <n v="6086.26"/>
    <x v="0"/>
    <s v="US"/>
    <s v="USD"/>
    <n v="1383676790"/>
    <x v="408"/>
    <b v="0"/>
    <n v="38"/>
    <b v="1"/>
    <x v="4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x v="2"/>
    <n v="684"/>
    <x v="0"/>
    <s v="GB"/>
    <s v="GBP"/>
    <n v="1469220144"/>
    <x v="409"/>
    <b v="0"/>
    <n v="15"/>
    <b v="1"/>
    <x v="4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s v="CA"/>
    <s v="CAD"/>
    <n v="1434670397"/>
    <x v="410"/>
    <b v="0"/>
    <n v="7"/>
    <b v="1"/>
    <x v="4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s v="US"/>
    <s v="USD"/>
    <n v="1387688400"/>
    <x v="411"/>
    <b v="0"/>
    <n v="241"/>
    <b v="1"/>
    <x v="4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x v="30"/>
    <n v="3171"/>
    <x v="0"/>
    <s v="US"/>
    <s v="USD"/>
    <n v="1343238578"/>
    <x v="412"/>
    <b v="0"/>
    <n v="55"/>
    <b v="1"/>
    <x v="4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x v="122"/>
    <n v="13451"/>
    <x v="0"/>
    <s v="US"/>
    <s v="USD"/>
    <n v="1342731811"/>
    <x v="413"/>
    <b v="0"/>
    <n v="171"/>
    <b v="1"/>
    <x v="4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s v="US"/>
    <s v="USD"/>
    <n v="1381541465"/>
    <x v="414"/>
    <b v="0"/>
    <n v="208"/>
    <b v="1"/>
    <x v="4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s v="CA"/>
    <s v="CAD"/>
    <n v="1413547200"/>
    <x v="415"/>
    <b v="0"/>
    <n v="21"/>
    <b v="1"/>
    <x v="4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x v="28"/>
    <n v="1202.17"/>
    <x v="0"/>
    <s v="US"/>
    <s v="USD"/>
    <n v="1391851831"/>
    <x v="416"/>
    <b v="0"/>
    <n v="25"/>
    <b v="1"/>
    <x v="4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x v="124"/>
    <n v="10526"/>
    <x v="0"/>
    <s v="US"/>
    <s v="USD"/>
    <n v="1365395580"/>
    <x v="417"/>
    <b v="0"/>
    <n v="52"/>
    <b v="1"/>
    <x v="4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x v="125"/>
    <n v="22542"/>
    <x v="0"/>
    <s v="US"/>
    <s v="USD"/>
    <n v="1437633997"/>
    <x v="418"/>
    <b v="0"/>
    <n v="104"/>
    <b v="1"/>
    <x v="4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x v="6"/>
    <n v="8035"/>
    <x v="0"/>
    <s v="US"/>
    <s v="USD"/>
    <n v="1372536787"/>
    <x v="419"/>
    <b v="0"/>
    <n v="73"/>
    <b v="1"/>
    <x v="4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s v="US"/>
    <s v="USD"/>
    <n v="1394772031"/>
    <x v="420"/>
    <b v="0"/>
    <n v="3"/>
    <b v="0"/>
    <x v="5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x v="36"/>
    <n v="301"/>
    <x v="2"/>
    <s v="US"/>
    <s v="USD"/>
    <n v="1440157656"/>
    <x v="421"/>
    <b v="0"/>
    <n v="6"/>
    <b v="0"/>
    <x v="5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s v="US"/>
    <s v="USD"/>
    <n v="1410416097"/>
    <x v="422"/>
    <b v="0"/>
    <n v="12"/>
    <b v="0"/>
    <x v="5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x v="22"/>
    <n v="153"/>
    <x v="2"/>
    <s v="US"/>
    <s v="USD"/>
    <n v="1370470430"/>
    <x v="423"/>
    <b v="0"/>
    <n v="13"/>
    <b v="0"/>
    <x v="5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x v="9"/>
    <n v="203.9"/>
    <x v="2"/>
    <s v="US"/>
    <s v="USD"/>
    <n v="1332748899"/>
    <x v="424"/>
    <b v="0"/>
    <n v="5"/>
    <b v="0"/>
    <x v="5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x v="63"/>
    <n v="6"/>
    <x v="2"/>
    <s v="US"/>
    <s v="USD"/>
    <n v="1448660404"/>
    <x v="425"/>
    <b v="0"/>
    <n v="2"/>
    <b v="0"/>
    <x v="5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x v="3"/>
    <n v="133"/>
    <x v="2"/>
    <s v="US"/>
    <s v="USD"/>
    <n v="1456851914"/>
    <x v="426"/>
    <b v="0"/>
    <n v="8"/>
    <b v="0"/>
    <x v="5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s v="US"/>
    <s v="USD"/>
    <n v="1445540340"/>
    <x v="427"/>
    <b v="0"/>
    <n v="0"/>
    <b v="0"/>
    <x v="5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x v="14"/>
    <n v="676"/>
    <x v="2"/>
    <s v="US"/>
    <s v="USD"/>
    <n v="1402956000"/>
    <x v="428"/>
    <b v="0"/>
    <n v="13"/>
    <b v="0"/>
    <x v="5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x v="10"/>
    <n v="0"/>
    <x v="2"/>
    <s v="US"/>
    <s v="USD"/>
    <n v="1259297940"/>
    <x v="429"/>
    <b v="0"/>
    <n v="0"/>
    <b v="0"/>
    <x v="5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s v="US"/>
    <s v="USD"/>
    <n v="1378866867"/>
    <x v="430"/>
    <b v="0"/>
    <n v="5"/>
    <b v="0"/>
    <x v="5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x v="9"/>
    <n v="415"/>
    <x v="2"/>
    <s v="GB"/>
    <s v="GBP"/>
    <n v="1467752083"/>
    <x v="431"/>
    <b v="0"/>
    <n v="8"/>
    <b v="0"/>
    <x v="5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x v="12"/>
    <n v="570"/>
    <x v="2"/>
    <s v="US"/>
    <s v="USD"/>
    <n v="1445448381"/>
    <x v="432"/>
    <b v="0"/>
    <n v="8"/>
    <b v="0"/>
    <x v="5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s v="US"/>
    <s v="USD"/>
    <n v="1444576022"/>
    <x v="433"/>
    <b v="0"/>
    <n v="0"/>
    <b v="0"/>
    <x v="5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s v="US"/>
    <s v="USD"/>
    <n v="1385931702"/>
    <x v="434"/>
    <b v="0"/>
    <n v="2"/>
    <b v="0"/>
    <x v="5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x v="74"/>
    <n v="3"/>
    <x v="2"/>
    <s v="US"/>
    <s v="USD"/>
    <n v="1379094980"/>
    <x v="435"/>
    <b v="0"/>
    <n v="3"/>
    <b v="0"/>
    <x v="5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x v="28"/>
    <n v="0"/>
    <x v="2"/>
    <s v="US"/>
    <s v="USD"/>
    <n v="1375260113"/>
    <x v="436"/>
    <b v="0"/>
    <n v="0"/>
    <b v="0"/>
    <x v="5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s v="CA"/>
    <s v="CAD"/>
    <n v="1475912326"/>
    <x v="437"/>
    <b v="0"/>
    <n v="0"/>
    <b v="0"/>
    <x v="5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x v="22"/>
    <n v="1876"/>
    <x v="2"/>
    <s v="US"/>
    <s v="USD"/>
    <n v="1447830958"/>
    <x v="438"/>
    <b v="0"/>
    <n v="11"/>
    <b v="0"/>
    <x v="5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x v="52"/>
    <n v="0"/>
    <x v="2"/>
    <s v="US"/>
    <s v="USD"/>
    <n v="1413569818"/>
    <x v="439"/>
    <b v="0"/>
    <n v="0"/>
    <b v="0"/>
    <x v="5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x v="10"/>
    <n v="5"/>
    <x v="2"/>
    <s v="US"/>
    <s v="USD"/>
    <n v="1458859153"/>
    <x v="440"/>
    <b v="0"/>
    <n v="1"/>
    <b v="0"/>
    <x v="5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x v="44"/>
    <n v="0"/>
    <x v="2"/>
    <s v="GB"/>
    <s v="GBP"/>
    <n v="1383418996"/>
    <x v="441"/>
    <b v="0"/>
    <n v="0"/>
    <b v="0"/>
    <x v="5"/>
    <n v="0"/>
    <n v="0"/>
    <x v="0"/>
    <s v="animation"/>
    <x v="441"/>
    <d v="2013-11-02T19:03:16"/>
  </r>
  <r>
    <n v="442"/>
    <s v="The Paranormal Idiot"/>
    <s v="Doomsday is here"/>
    <x v="73"/>
    <n v="6691"/>
    <x v="2"/>
    <s v="US"/>
    <s v="USD"/>
    <n v="1424380783"/>
    <x v="442"/>
    <b v="0"/>
    <n v="17"/>
    <b v="0"/>
    <x v="5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x v="3"/>
    <n v="10"/>
    <x v="2"/>
    <s v="CA"/>
    <s v="CAD"/>
    <n v="1391991701"/>
    <x v="443"/>
    <b v="0"/>
    <n v="2"/>
    <b v="0"/>
    <x v="5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x v="28"/>
    <n v="50"/>
    <x v="2"/>
    <s v="US"/>
    <s v="USD"/>
    <n v="1329342361"/>
    <x v="444"/>
    <b v="0"/>
    <n v="1"/>
    <b v="0"/>
    <x v="5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s v="US"/>
    <s v="USD"/>
    <n v="1432195375"/>
    <x v="445"/>
    <b v="0"/>
    <n v="2"/>
    <b v="0"/>
    <x v="5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x v="124"/>
    <n v="766"/>
    <x v="2"/>
    <s v="US"/>
    <s v="USD"/>
    <n v="1425434420"/>
    <x v="446"/>
    <b v="0"/>
    <n v="16"/>
    <b v="0"/>
    <x v="5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x v="11"/>
    <n v="5"/>
    <x v="2"/>
    <s v="GB"/>
    <s v="GBP"/>
    <n v="1364041163"/>
    <x v="447"/>
    <b v="0"/>
    <n v="1"/>
    <b v="0"/>
    <x v="5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x v="30"/>
    <n v="82.01"/>
    <x v="2"/>
    <s v="US"/>
    <s v="USD"/>
    <n v="1400091095"/>
    <x v="448"/>
    <b v="0"/>
    <n v="4"/>
    <b v="0"/>
    <x v="5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x v="13"/>
    <n v="45"/>
    <x v="2"/>
    <s v="GB"/>
    <s v="GBP"/>
    <n v="1382017085"/>
    <x v="449"/>
    <b v="0"/>
    <n v="5"/>
    <b v="0"/>
    <x v="5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x v="63"/>
    <n v="396"/>
    <x v="2"/>
    <s v="US"/>
    <s v="USD"/>
    <n v="1392417800"/>
    <x v="450"/>
    <b v="0"/>
    <n v="7"/>
    <b v="0"/>
    <x v="5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x v="22"/>
    <n v="0"/>
    <x v="2"/>
    <s v="US"/>
    <s v="USD"/>
    <n v="1390669791"/>
    <x v="451"/>
    <b v="0"/>
    <n v="0"/>
    <b v="0"/>
    <x v="5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x v="47"/>
    <n v="480"/>
    <x v="2"/>
    <s v="US"/>
    <s v="USD"/>
    <n v="1431536015"/>
    <x v="452"/>
    <b v="0"/>
    <n v="12"/>
    <b v="0"/>
    <x v="5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x v="128"/>
    <n v="26"/>
    <x v="2"/>
    <s v="US"/>
    <s v="USD"/>
    <n v="1424375279"/>
    <x v="453"/>
    <b v="0"/>
    <n v="2"/>
    <b v="0"/>
    <x v="5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x v="3"/>
    <n v="82"/>
    <x v="2"/>
    <s v="US"/>
    <s v="USD"/>
    <n v="1417007640"/>
    <x v="454"/>
    <b v="0"/>
    <n v="5"/>
    <b v="0"/>
    <x v="5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x v="99"/>
    <n v="45"/>
    <x v="2"/>
    <s v="US"/>
    <s v="USD"/>
    <n v="1334622660"/>
    <x v="455"/>
    <b v="0"/>
    <n v="2"/>
    <b v="0"/>
    <x v="5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s v="US"/>
    <s v="USD"/>
    <n v="1382414340"/>
    <x v="456"/>
    <b v="0"/>
    <n v="3"/>
    <b v="0"/>
    <x v="5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x v="22"/>
    <n v="0"/>
    <x v="2"/>
    <s v="CA"/>
    <s v="CAD"/>
    <n v="1408213512"/>
    <x v="457"/>
    <b v="0"/>
    <n v="0"/>
    <b v="0"/>
    <x v="5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x v="3"/>
    <n v="821"/>
    <x v="2"/>
    <s v="GB"/>
    <s v="GBP"/>
    <n v="1368550060"/>
    <x v="458"/>
    <b v="0"/>
    <n v="49"/>
    <b v="0"/>
    <x v="5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s v="US"/>
    <s v="USD"/>
    <n v="1321201327"/>
    <x v="459"/>
    <b v="0"/>
    <n v="1"/>
    <b v="0"/>
    <x v="5"/>
    <n v="0"/>
    <n v="25"/>
    <x v="0"/>
    <s v="animation"/>
    <x v="459"/>
    <d v="2011-11-13T16:22:07"/>
  </r>
  <r>
    <n v="460"/>
    <s v="Darwin's Kiss"/>
    <s v="An animated web series about biological evolution gone haywire."/>
    <x v="0"/>
    <n v="25"/>
    <x v="2"/>
    <s v="US"/>
    <s v="USD"/>
    <n v="1401595200"/>
    <x v="460"/>
    <b v="0"/>
    <n v="2"/>
    <b v="0"/>
    <x v="5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s v="GB"/>
    <s v="GBP"/>
    <n v="1370204367"/>
    <x v="461"/>
    <b v="0"/>
    <n v="0"/>
    <b v="0"/>
    <x v="5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x v="57"/>
    <n v="0"/>
    <x v="2"/>
    <s v="US"/>
    <s v="USD"/>
    <n v="1312945341"/>
    <x v="462"/>
    <b v="0"/>
    <n v="0"/>
    <b v="0"/>
    <x v="5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x v="56"/>
    <n v="1250"/>
    <x v="2"/>
    <s v="US"/>
    <s v="USD"/>
    <n v="1316883753"/>
    <x v="463"/>
    <b v="0"/>
    <n v="11"/>
    <b v="0"/>
    <x v="5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x v="132"/>
    <n v="1"/>
    <x v="2"/>
    <s v="DE"/>
    <s v="EUR"/>
    <n v="1463602935"/>
    <x v="464"/>
    <b v="0"/>
    <n v="1"/>
    <b v="0"/>
    <x v="5"/>
    <n v="0"/>
    <n v="1"/>
    <x v="0"/>
    <s v="animation"/>
    <x v="464"/>
    <d v="2016-05-18T20:22:15"/>
  </r>
  <r>
    <n v="465"/>
    <s v="&quot;Amp&quot; A Story About a Robot"/>
    <s v="&quot;Amp&quot; is a short film about a robot with needs."/>
    <x v="133"/>
    <n v="138"/>
    <x v="2"/>
    <s v="US"/>
    <s v="USD"/>
    <n v="1403837574"/>
    <x v="465"/>
    <b v="0"/>
    <n v="8"/>
    <b v="0"/>
    <x v="5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x v="3"/>
    <n v="76"/>
    <x v="2"/>
    <s v="US"/>
    <s v="USD"/>
    <n v="1347057464"/>
    <x v="466"/>
    <b v="0"/>
    <n v="5"/>
    <b v="0"/>
    <x v="5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s v="US"/>
    <s v="USD"/>
    <n v="1348849134"/>
    <x v="467"/>
    <b v="0"/>
    <n v="39"/>
    <b v="0"/>
    <x v="5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s v="US"/>
    <s v="USD"/>
    <n v="1341978665"/>
    <x v="468"/>
    <b v="0"/>
    <n v="0"/>
    <b v="0"/>
    <x v="5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x v="12"/>
    <n v="0"/>
    <x v="2"/>
    <s v="GB"/>
    <s v="GBP"/>
    <n v="1409960724"/>
    <x v="469"/>
    <b v="0"/>
    <n v="0"/>
    <b v="0"/>
    <x v="5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s v="US"/>
    <s v="USD"/>
    <n v="1389844800"/>
    <x v="470"/>
    <b v="0"/>
    <n v="2"/>
    <b v="0"/>
    <x v="5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x v="56"/>
    <n v="6541"/>
    <x v="2"/>
    <s v="US"/>
    <s v="USD"/>
    <n v="1397924379"/>
    <x v="471"/>
    <b v="0"/>
    <n v="170"/>
    <b v="0"/>
    <x v="5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s v="US"/>
    <s v="USD"/>
    <n v="1408831718"/>
    <x v="472"/>
    <b v="0"/>
    <n v="5"/>
    <b v="0"/>
    <x v="5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s v="US"/>
    <s v="USD"/>
    <n v="1410972319"/>
    <x v="473"/>
    <b v="0"/>
    <n v="14"/>
    <b v="0"/>
    <x v="5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x v="126"/>
    <n v="1"/>
    <x v="2"/>
    <s v="US"/>
    <s v="USD"/>
    <n v="1487318029"/>
    <x v="474"/>
    <b v="0"/>
    <n v="1"/>
    <b v="0"/>
    <x v="5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s v="US"/>
    <s v="USD"/>
    <n v="1430877843"/>
    <x v="475"/>
    <b v="0"/>
    <n v="0"/>
    <b v="0"/>
    <x v="5"/>
    <n v="0"/>
    <n v="0"/>
    <x v="0"/>
    <s v="animation"/>
    <x v="475"/>
    <d v="2015-05-06T02:04:03"/>
  </r>
  <r>
    <n v="476"/>
    <s v="Sight Word Music Videos"/>
    <s v="Animated Music Videos that teach kids how to read."/>
    <x v="135"/>
    <n v="4906.59"/>
    <x v="2"/>
    <s v="US"/>
    <s v="USD"/>
    <n v="1401767940"/>
    <x v="476"/>
    <b v="0"/>
    <n v="124"/>
    <b v="0"/>
    <x v="5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x v="15"/>
    <n v="0"/>
    <x v="2"/>
    <s v="US"/>
    <s v="USD"/>
    <n v="1337371334"/>
    <x v="477"/>
    <b v="0"/>
    <n v="0"/>
    <b v="0"/>
    <x v="5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s v="US"/>
    <s v="USD"/>
    <n v="1427921509"/>
    <x v="478"/>
    <b v="0"/>
    <n v="0"/>
    <b v="0"/>
    <x v="5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x v="36"/>
    <n v="4884"/>
    <x v="2"/>
    <s v="US"/>
    <s v="USD"/>
    <n v="1416566835"/>
    <x v="479"/>
    <b v="0"/>
    <n v="55"/>
    <b v="0"/>
    <x v="5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x v="79"/>
    <n v="7764"/>
    <x v="2"/>
    <s v="US"/>
    <s v="USD"/>
    <n v="1376049615"/>
    <x v="480"/>
    <b v="0"/>
    <n v="140"/>
    <b v="0"/>
    <x v="5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x v="11"/>
    <n v="1830"/>
    <x v="2"/>
    <s v="US"/>
    <s v="USD"/>
    <n v="1349885289"/>
    <x v="481"/>
    <b v="0"/>
    <n v="21"/>
    <b v="0"/>
    <x v="5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x v="3"/>
    <n v="10"/>
    <x v="2"/>
    <s v="US"/>
    <s v="USD"/>
    <n v="1460644440"/>
    <x v="482"/>
    <b v="0"/>
    <n v="1"/>
    <b v="0"/>
    <x v="5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s v="GB"/>
    <s v="GBP"/>
    <n v="1359434672"/>
    <x v="483"/>
    <b v="0"/>
    <n v="147"/>
    <b v="0"/>
    <x v="5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s v="GB"/>
    <s v="GBP"/>
    <n v="1446766372"/>
    <x v="484"/>
    <b v="0"/>
    <n v="11"/>
    <b v="0"/>
    <x v="5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x v="136"/>
    <n v="8315.01"/>
    <x v="2"/>
    <s v="GB"/>
    <s v="GBP"/>
    <n v="1368792499"/>
    <x v="485"/>
    <b v="0"/>
    <n v="125"/>
    <b v="0"/>
    <x v="5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s v="AU"/>
    <s v="AUD"/>
    <n v="1401662239"/>
    <x v="486"/>
    <b v="0"/>
    <n v="1"/>
    <b v="0"/>
    <x v="5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x v="63"/>
    <n v="0"/>
    <x v="2"/>
    <s v="CA"/>
    <s v="CAD"/>
    <n v="1482678994"/>
    <x v="487"/>
    <b v="0"/>
    <n v="0"/>
    <b v="0"/>
    <x v="5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x v="14"/>
    <n v="0"/>
    <x v="2"/>
    <s v="US"/>
    <s v="USD"/>
    <n v="1483924700"/>
    <x v="488"/>
    <b v="0"/>
    <n v="0"/>
    <b v="0"/>
    <x v="5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x v="138"/>
    <n v="215"/>
    <x v="2"/>
    <s v="US"/>
    <s v="USD"/>
    <n v="1325763180"/>
    <x v="489"/>
    <b v="0"/>
    <n v="3"/>
    <b v="0"/>
    <x v="5"/>
    <n v="0"/>
    <n v="71.67"/>
    <x v="0"/>
    <s v="animation"/>
    <x v="489"/>
    <d v="2012-01-05T11:33:00"/>
  </r>
  <r>
    <n v="490"/>
    <s v="PROJECT IS CANCELLED"/>
    <s v="Cancelled"/>
    <x v="28"/>
    <n v="0"/>
    <x v="2"/>
    <s v="US"/>
    <s v="USD"/>
    <n v="1345677285"/>
    <x v="490"/>
    <b v="0"/>
    <n v="0"/>
    <b v="0"/>
    <x v="5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x v="3"/>
    <n v="0"/>
    <x v="2"/>
    <s v="US"/>
    <s v="USD"/>
    <n v="1453937699"/>
    <x v="491"/>
    <b v="0"/>
    <n v="0"/>
    <b v="0"/>
    <x v="5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s v="SE"/>
    <s v="SEK"/>
    <n v="1476319830"/>
    <x v="492"/>
    <b v="0"/>
    <n v="0"/>
    <b v="0"/>
    <x v="5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x v="11"/>
    <n v="0"/>
    <x v="2"/>
    <s v="GB"/>
    <s v="GBP"/>
    <n v="1432142738"/>
    <x v="493"/>
    <b v="0"/>
    <n v="0"/>
    <b v="0"/>
    <x v="5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x v="22"/>
    <n v="31"/>
    <x v="2"/>
    <s v="US"/>
    <s v="USD"/>
    <n v="1404356400"/>
    <x v="494"/>
    <b v="0"/>
    <n v="3"/>
    <b v="0"/>
    <x v="5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x v="39"/>
    <n v="0"/>
    <x v="2"/>
    <s v="US"/>
    <s v="USD"/>
    <n v="1437076305"/>
    <x v="495"/>
    <b v="0"/>
    <n v="0"/>
    <b v="0"/>
    <x v="5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x v="127"/>
    <n v="1"/>
    <x v="2"/>
    <s v="US"/>
    <s v="USD"/>
    <n v="1392070874"/>
    <x v="496"/>
    <b v="0"/>
    <n v="1"/>
    <b v="0"/>
    <x v="5"/>
    <n v="0"/>
    <n v="1"/>
    <x v="0"/>
    <s v="animation"/>
    <x v="496"/>
    <d v="2014-02-10T22:21:14"/>
  </r>
  <r>
    <n v="497"/>
    <s v="Galaxy Probe Kids"/>
    <s v="live-action/animated series pilot."/>
    <x v="140"/>
    <n v="30"/>
    <x v="2"/>
    <s v="US"/>
    <s v="USD"/>
    <n v="1419483600"/>
    <x v="497"/>
    <b v="0"/>
    <n v="3"/>
    <b v="0"/>
    <x v="5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s v="US"/>
    <s v="USD"/>
    <n v="1324664249"/>
    <x v="498"/>
    <b v="0"/>
    <n v="22"/>
    <b v="0"/>
    <x v="5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s v="US"/>
    <s v="USD"/>
    <n v="1255381140"/>
    <x v="499"/>
    <b v="0"/>
    <n v="26"/>
    <b v="0"/>
    <x v="5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s v="US"/>
    <s v="USD"/>
    <n v="1273356960"/>
    <x v="500"/>
    <b v="0"/>
    <n v="4"/>
    <b v="0"/>
    <x v="5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x v="3"/>
    <n v="0"/>
    <x v="2"/>
    <s v="US"/>
    <s v="USD"/>
    <n v="1310189851"/>
    <x v="501"/>
    <b v="0"/>
    <n v="0"/>
    <b v="0"/>
    <x v="5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x v="22"/>
    <n v="230"/>
    <x v="2"/>
    <s v="US"/>
    <s v="USD"/>
    <n v="1332073025"/>
    <x v="502"/>
    <b v="0"/>
    <n v="4"/>
    <b v="0"/>
    <x v="5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s v="GB"/>
    <s v="GBP"/>
    <n v="1421498303"/>
    <x v="503"/>
    <b v="0"/>
    <n v="9"/>
    <b v="0"/>
    <x v="5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s v="US"/>
    <s v="USD"/>
    <n v="1334097387"/>
    <x v="504"/>
    <b v="0"/>
    <n v="5"/>
    <b v="0"/>
    <x v="5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x v="14"/>
    <n v="52"/>
    <x v="2"/>
    <s v="US"/>
    <s v="USD"/>
    <n v="1451010086"/>
    <x v="505"/>
    <b v="0"/>
    <n v="14"/>
    <b v="0"/>
    <x v="5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x v="61"/>
    <n v="250"/>
    <x v="2"/>
    <s v="US"/>
    <s v="USD"/>
    <n v="1376140520"/>
    <x v="506"/>
    <b v="0"/>
    <n v="1"/>
    <b v="0"/>
    <x v="5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x v="22"/>
    <n v="640"/>
    <x v="2"/>
    <s v="US"/>
    <s v="USD"/>
    <n v="1350687657"/>
    <x v="507"/>
    <b v="0"/>
    <n v="10"/>
    <b v="0"/>
    <x v="5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s v="US"/>
    <s v="USD"/>
    <n v="1337955240"/>
    <x v="508"/>
    <b v="0"/>
    <n v="3"/>
    <b v="0"/>
    <x v="5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x v="10"/>
    <n v="10"/>
    <x v="2"/>
    <s v="GB"/>
    <s v="GBP"/>
    <n v="1435504170"/>
    <x v="509"/>
    <b v="0"/>
    <n v="1"/>
    <b v="0"/>
    <x v="5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x v="32"/>
    <n v="0"/>
    <x v="2"/>
    <s v="US"/>
    <s v="USD"/>
    <n v="1456805639"/>
    <x v="510"/>
    <b v="0"/>
    <n v="0"/>
    <b v="0"/>
    <x v="5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x v="10"/>
    <n v="150"/>
    <x v="2"/>
    <s v="US"/>
    <s v="USD"/>
    <n v="1365228982"/>
    <x v="511"/>
    <b v="0"/>
    <n v="5"/>
    <b v="0"/>
    <x v="5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x v="6"/>
    <n v="11"/>
    <x v="2"/>
    <s v="US"/>
    <s v="USD"/>
    <n v="1479667727"/>
    <x v="512"/>
    <b v="0"/>
    <n v="2"/>
    <b v="0"/>
    <x v="5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x v="63"/>
    <n v="6962"/>
    <x v="2"/>
    <s v="US"/>
    <s v="USD"/>
    <n v="1471244400"/>
    <x v="513"/>
    <b v="0"/>
    <n v="68"/>
    <b v="0"/>
    <x v="5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x v="15"/>
    <n v="50"/>
    <x v="2"/>
    <s v="CA"/>
    <s v="CAD"/>
    <n v="1407595447"/>
    <x v="514"/>
    <b v="0"/>
    <n v="3"/>
    <b v="0"/>
    <x v="5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x v="143"/>
    <n v="24651"/>
    <x v="2"/>
    <s v="US"/>
    <s v="USD"/>
    <n v="1451389601"/>
    <x v="515"/>
    <b v="0"/>
    <n v="34"/>
    <b v="0"/>
    <x v="5"/>
    <n v="25"/>
    <n v="725.03"/>
    <x v="0"/>
    <s v="animation"/>
    <x v="515"/>
    <d v="2015-12-29T11:46:41"/>
  </r>
  <r>
    <n v="516"/>
    <s v="Shipmates"/>
    <s v="A big brother style comedy animation series starring famous seafarers"/>
    <x v="10"/>
    <n v="0"/>
    <x v="2"/>
    <s v="GB"/>
    <s v="GBP"/>
    <n v="1432752080"/>
    <x v="516"/>
    <b v="0"/>
    <n v="0"/>
    <b v="0"/>
    <x v="5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s v="US"/>
    <s v="USD"/>
    <n v="1486046761"/>
    <x v="517"/>
    <b v="0"/>
    <n v="3"/>
    <b v="0"/>
    <x v="5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x v="144"/>
    <n v="0"/>
    <x v="2"/>
    <s v="US"/>
    <s v="USD"/>
    <n v="1441550760"/>
    <x v="518"/>
    <b v="0"/>
    <n v="0"/>
    <b v="0"/>
    <x v="5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s v="US"/>
    <s v="USD"/>
    <n v="1354699421"/>
    <x v="519"/>
    <b v="0"/>
    <n v="70"/>
    <b v="0"/>
    <x v="5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x v="10"/>
    <n v="5105"/>
    <x v="0"/>
    <s v="GB"/>
    <s v="GBP"/>
    <n v="1449766261"/>
    <x v="520"/>
    <b v="0"/>
    <n v="34"/>
    <b v="1"/>
    <x v="6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s v="US"/>
    <s v="USD"/>
    <n v="1477976340"/>
    <x v="521"/>
    <b v="0"/>
    <n v="56"/>
    <b v="1"/>
    <x v="6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x v="9"/>
    <n v="3440"/>
    <x v="0"/>
    <s v="US"/>
    <s v="USD"/>
    <n v="1458518325"/>
    <x v="522"/>
    <b v="0"/>
    <n v="31"/>
    <b v="1"/>
    <x v="6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s v="US"/>
    <s v="USD"/>
    <n v="1442805076"/>
    <x v="523"/>
    <b v="0"/>
    <n v="84"/>
    <b v="1"/>
    <x v="6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x v="8"/>
    <n v="3803.55"/>
    <x v="0"/>
    <s v="GB"/>
    <s v="GBP"/>
    <n v="1464801169"/>
    <x v="524"/>
    <b v="0"/>
    <n v="130"/>
    <b v="1"/>
    <x v="6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s v="US"/>
    <s v="USD"/>
    <n v="1410601041"/>
    <x v="525"/>
    <b v="0"/>
    <n v="12"/>
    <b v="1"/>
    <x v="6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x v="15"/>
    <n v="1710"/>
    <x v="0"/>
    <s v="GB"/>
    <s v="GBP"/>
    <n v="1438966800"/>
    <x v="526"/>
    <b v="0"/>
    <n v="23"/>
    <b v="1"/>
    <x v="6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x v="3"/>
    <n v="10085"/>
    <x v="0"/>
    <s v="US"/>
    <s v="USD"/>
    <n v="1487347500"/>
    <x v="527"/>
    <b v="0"/>
    <n v="158"/>
    <b v="1"/>
    <x v="6"/>
    <n v="101"/>
    <n v="63.83"/>
    <x v="1"/>
    <s v="plays"/>
    <x v="527"/>
    <d v="2017-02-17T16:05:00"/>
  </r>
  <r>
    <n v="528"/>
    <s v="Devastated No Matter What"/>
    <s v="A Festival Backed Production of a Full-Length Play."/>
    <x v="146"/>
    <n v="1330"/>
    <x v="0"/>
    <s v="US"/>
    <s v="USD"/>
    <n v="1434921600"/>
    <x v="528"/>
    <b v="0"/>
    <n v="30"/>
    <b v="1"/>
    <x v="6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s v="CA"/>
    <s v="CAD"/>
    <n v="1484110800"/>
    <x v="529"/>
    <b v="0"/>
    <n v="18"/>
    <b v="1"/>
    <x v="6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x v="147"/>
    <n v="3670"/>
    <x v="0"/>
    <s v="US"/>
    <s v="USD"/>
    <n v="1435111200"/>
    <x v="530"/>
    <b v="0"/>
    <n v="29"/>
    <b v="1"/>
    <x v="6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s v="US"/>
    <s v="USD"/>
    <n v="1481957940"/>
    <x v="531"/>
    <b v="0"/>
    <n v="31"/>
    <b v="1"/>
    <x v="6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x v="3"/>
    <n v="12325"/>
    <x v="0"/>
    <s v="US"/>
    <s v="USD"/>
    <n v="1463098208"/>
    <x v="532"/>
    <b v="0"/>
    <n v="173"/>
    <b v="1"/>
    <x v="6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x v="13"/>
    <n v="2004"/>
    <x v="0"/>
    <s v="GB"/>
    <s v="GBP"/>
    <n v="1463394365"/>
    <x v="533"/>
    <b v="0"/>
    <n v="17"/>
    <b v="1"/>
    <x v="6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s v="NO"/>
    <s v="NOK"/>
    <n v="1446418800"/>
    <x v="534"/>
    <b v="0"/>
    <n v="48"/>
    <b v="1"/>
    <x v="6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x v="13"/>
    <n v="2050"/>
    <x v="0"/>
    <s v="GB"/>
    <s v="GBP"/>
    <n v="1483707905"/>
    <x v="535"/>
    <b v="0"/>
    <n v="59"/>
    <b v="1"/>
    <x v="6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s v="GB"/>
    <s v="GBP"/>
    <n v="1438624800"/>
    <x v="536"/>
    <b v="0"/>
    <n v="39"/>
    <b v="1"/>
    <x v="6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s v="US"/>
    <s v="USD"/>
    <n v="1446665191"/>
    <x v="537"/>
    <b v="0"/>
    <n v="59"/>
    <b v="1"/>
    <x v="6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s v="US"/>
    <s v="USD"/>
    <n v="1463166263"/>
    <x v="538"/>
    <b v="0"/>
    <n v="60"/>
    <b v="1"/>
    <x v="6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s v="GB"/>
    <s v="GBP"/>
    <n v="1467681107"/>
    <x v="539"/>
    <b v="0"/>
    <n v="20"/>
    <b v="1"/>
    <x v="6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x v="36"/>
    <n v="1"/>
    <x v="2"/>
    <s v="US"/>
    <s v="USD"/>
    <n v="1423078606"/>
    <x v="540"/>
    <b v="0"/>
    <n v="1"/>
    <b v="0"/>
    <x v="7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x v="37"/>
    <n v="25"/>
    <x v="2"/>
    <s v="US"/>
    <s v="USD"/>
    <n v="1446080834"/>
    <x v="541"/>
    <b v="0"/>
    <n v="1"/>
    <b v="0"/>
    <x v="7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s v="US"/>
    <s v="USD"/>
    <n v="1462293716"/>
    <x v="542"/>
    <b v="0"/>
    <n v="1"/>
    <b v="0"/>
    <x v="7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s v="AU"/>
    <s v="AUD"/>
    <n v="1414807962"/>
    <x v="543"/>
    <b v="0"/>
    <n v="2"/>
    <b v="0"/>
    <x v="7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s v="US"/>
    <s v="USD"/>
    <n v="1467647160"/>
    <x v="544"/>
    <b v="0"/>
    <n v="2"/>
    <b v="0"/>
    <x v="7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s v="FR"/>
    <s v="EUR"/>
    <n v="1447600389"/>
    <x v="545"/>
    <b v="0"/>
    <n v="34"/>
    <b v="0"/>
    <x v="7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s v="US"/>
    <s v="USD"/>
    <n v="1445097715"/>
    <x v="546"/>
    <b v="0"/>
    <n v="2"/>
    <b v="0"/>
    <x v="7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x v="51"/>
    <n v="0"/>
    <x v="2"/>
    <s v="GB"/>
    <s v="GBP"/>
    <n v="1455122564"/>
    <x v="547"/>
    <b v="0"/>
    <n v="0"/>
    <b v="0"/>
    <x v="7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s v="GB"/>
    <s v="GBP"/>
    <n v="1446154848"/>
    <x v="548"/>
    <b v="0"/>
    <n v="1"/>
    <b v="0"/>
    <x v="7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s v="GB"/>
    <s v="GBP"/>
    <n v="1436368622"/>
    <x v="549"/>
    <b v="0"/>
    <n v="8"/>
    <b v="0"/>
    <x v="7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s v="CA"/>
    <s v="CAD"/>
    <n v="1485838800"/>
    <x v="550"/>
    <b v="0"/>
    <n v="4"/>
    <b v="0"/>
    <x v="7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s v="US"/>
    <s v="USD"/>
    <n v="1438451580"/>
    <x v="551"/>
    <b v="0"/>
    <n v="28"/>
    <b v="0"/>
    <x v="7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x v="101"/>
    <n v="0"/>
    <x v="2"/>
    <s v="CA"/>
    <s v="CAD"/>
    <n v="1452350896"/>
    <x v="552"/>
    <b v="0"/>
    <n v="0"/>
    <b v="0"/>
    <x v="7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x v="31"/>
    <n v="123"/>
    <x v="2"/>
    <s v="US"/>
    <s v="USD"/>
    <n v="1415988991"/>
    <x v="553"/>
    <b v="0"/>
    <n v="6"/>
    <b v="0"/>
    <x v="7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s v="US"/>
    <s v="USD"/>
    <n v="1413735972"/>
    <x v="554"/>
    <b v="0"/>
    <n v="22"/>
    <b v="0"/>
    <x v="7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s v="GB"/>
    <s v="GBP"/>
    <n v="1465720143"/>
    <x v="555"/>
    <b v="0"/>
    <n v="0"/>
    <b v="0"/>
    <x v="7"/>
    <n v="0"/>
    <n v="0"/>
    <x v="2"/>
    <s v="web"/>
    <x v="555"/>
    <d v="2016-06-12T08:29:03"/>
  </r>
  <r>
    <n v="556"/>
    <s v="Braille Academy"/>
    <s v="An educational platform for learning Unified English Braille Code"/>
    <x v="6"/>
    <n v="200"/>
    <x v="2"/>
    <s v="US"/>
    <s v="USD"/>
    <n v="1452112717"/>
    <x v="556"/>
    <b v="0"/>
    <n v="1"/>
    <b v="0"/>
    <x v="7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s v="DE"/>
    <s v="EUR"/>
    <n v="1480721803"/>
    <x v="557"/>
    <b v="0"/>
    <n v="20"/>
    <b v="0"/>
    <x v="7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s v="US"/>
    <s v="USD"/>
    <n v="1427227905"/>
    <x v="558"/>
    <b v="0"/>
    <n v="0"/>
    <b v="0"/>
    <x v="7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s v="US"/>
    <s v="USD"/>
    <n v="1449989260"/>
    <x v="559"/>
    <b v="0"/>
    <n v="1"/>
    <b v="0"/>
    <x v="7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x v="57"/>
    <n v="12"/>
    <x v="2"/>
    <s v="CA"/>
    <s v="CAD"/>
    <n v="1418841045"/>
    <x v="560"/>
    <b v="0"/>
    <n v="3"/>
    <b v="0"/>
    <x v="7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x v="36"/>
    <n v="55"/>
    <x v="2"/>
    <s v="US"/>
    <s v="USD"/>
    <n v="1445874513"/>
    <x v="561"/>
    <b v="0"/>
    <n v="2"/>
    <b v="0"/>
    <x v="7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s v="NL"/>
    <s v="EUR"/>
    <n v="1482052815"/>
    <x v="562"/>
    <b v="0"/>
    <n v="0"/>
    <b v="0"/>
    <x v="7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s v="AU"/>
    <s v="AUD"/>
    <n v="1424137247"/>
    <x v="563"/>
    <b v="0"/>
    <n v="2"/>
    <b v="0"/>
    <x v="7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x v="102"/>
    <n v="1"/>
    <x v="2"/>
    <s v="FR"/>
    <s v="EUR"/>
    <n v="1457822275"/>
    <x v="564"/>
    <b v="0"/>
    <n v="1"/>
    <b v="0"/>
    <x v="7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x v="31"/>
    <n v="0"/>
    <x v="2"/>
    <s v="GB"/>
    <s v="GBP"/>
    <n v="1436554249"/>
    <x v="565"/>
    <b v="0"/>
    <n v="0"/>
    <b v="0"/>
    <x v="7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s v="US"/>
    <s v="USD"/>
    <n v="1468513533"/>
    <x v="566"/>
    <b v="0"/>
    <n v="1"/>
    <b v="0"/>
    <x v="7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x v="3"/>
    <n v="0"/>
    <x v="2"/>
    <s v="US"/>
    <s v="USD"/>
    <n v="1420143194"/>
    <x v="567"/>
    <b v="0"/>
    <n v="0"/>
    <b v="0"/>
    <x v="7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s v="NZ"/>
    <s v="NZD"/>
    <n v="1452942000"/>
    <x v="568"/>
    <b v="0"/>
    <n v="5"/>
    <b v="0"/>
    <x v="7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x v="30"/>
    <n v="20"/>
    <x v="2"/>
    <s v="CA"/>
    <s v="CAD"/>
    <n v="1451679612"/>
    <x v="569"/>
    <b v="0"/>
    <n v="1"/>
    <b v="0"/>
    <x v="7"/>
    <n v="1"/>
    <n v="20"/>
    <x v="2"/>
    <s v="web"/>
    <x v="569"/>
    <d v="2016-01-01T20:20:12"/>
  </r>
  <r>
    <n v="570"/>
    <s v="Relaunching in May"/>
    <s v="Humans have AM/FM/Satellite radio, kids have radio Disney, pets have DogCatRadio."/>
    <x v="94"/>
    <n v="142"/>
    <x v="2"/>
    <s v="US"/>
    <s v="USD"/>
    <n v="1455822569"/>
    <x v="570"/>
    <b v="0"/>
    <n v="1"/>
    <b v="0"/>
    <x v="7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x v="31"/>
    <n v="106"/>
    <x v="2"/>
    <s v="US"/>
    <s v="USD"/>
    <n v="1437969540"/>
    <x v="571"/>
    <b v="0"/>
    <n v="2"/>
    <b v="0"/>
    <x v="7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x v="30"/>
    <n v="0"/>
    <x v="2"/>
    <s v="US"/>
    <s v="USD"/>
    <n v="1446660688"/>
    <x v="572"/>
    <b v="0"/>
    <n v="0"/>
    <b v="0"/>
    <x v="7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s v="US"/>
    <s v="USD"/>
    <n v="1421543520"/>
    <x v="573"/>
    <b v="0"/>
    <n v="9"/>
    <b v="0"/>
    <x v="7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s v="GB"/>
    <s v="GBP"/>
    <n v="1476873507"/>
    <x v="574"/>
    <b v="0"/>
    <n v="4"/>
    <b v="0"/>
    <x v="7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s v="DE"/>
    <s v="EUR"/>
    <n v="1434213443"/>
    <x v="575"/>
    <b v="0"/>
    <n v="4"/>
    <b v="0"/>
    <x v="7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x v="58"/>
    <n v="1"/>
    <x v="2"/>
    <s v="US"/>
    <s v="USD"/>
    <n v="1427537952"/>
    <x v="576"/>
    <b v="0"/>
    <n v="1"/>
    <b v="0"/>
    <x v="7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x v="10"/>
    <n v="10"/>
    <x v="2"/>
    <s v="US"/>
    <s v="USD"/>
    <n v="1463753302"/>
    <x v="577"/>
    <b v="0"/>
    <n v="1"/>
    <b v="0"/>
    <x v="7"/>
    <n v="0"/>
    <n v="10"/>
    <x v="2"/>
    <s v="web"/>
    <x v="577"/>
    <d v="2016-05-20T14:08:22"/>
  </r>
  <r>
    <n v="578"/>
    <s v="weBuy Crowdsourced Shopping"/>
    <s v="weBuy trade built on technology and Crowd Sourced Power"/>
    <x v="152"/>
    <n v="14"/>
    <x v="2"/>
    <s v="GB"/>
    <s v="GBP"/>
    <n v="1441633993"/>
    <x v="578"/>
    <b v="0"/>
    <n v="7"/>
    <b v="0"/>
    <x v="7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x v="14"/>
    <n v="175"/>
    <x v="2"/>
    <s v="US"/>
    <s v="USD"/>
    <n v="1419539223"/>
    <x v="579"/>
    <b v="0"/>
    <n v="5"/>
    <b v="0"/>
    <x v="7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x v="9"/>
    <n v="1"/>
    <x v="2"/>
    <s v="US"/>
    <s v="USD"/>
    <n v="1474580867"/>
    <x v="580"/>
    <b v="0"/>
    <n v="1"/>
    <b v="0"/>
    <x v="7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x v="44"/>
    <n v="0"/>
    <x v="2"/>
    <s v="US"/>
    <s v="USD"/>
    <n v="1438474704"/>
    <x v="581"/>
    <b v="0"/>
    <n v="0"/>
    <b v="0"/>
    <x v="7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x v="57"/>
    <n v="0"/>
    <x v="2"/>
    <s v="US"/>
    <s v="USD"/>
    <n v="1426442400"/>
    <x v="582"/>
    <b v="0"/>
    <n v="0"/>
    <b v="0"/>
    <x v="7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x v="7"/>
    <n v="1"/>
    <x v="2"/>
    <s v="US"/>
    <s v="USD"/>
    <n v="1426800687"/>
    <x v="583"/>
    <b v="0"/>
    <n v="1"/>
    <b v="0"/>
    <x v="7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x v="28"/>
    <n v="10"/>
    <x v="2"/>
    <s v="US"/>
    <s v="USD"/>
    <n v="1426522316"/>
    <x v="584"/>
    <b v="0"/>
    <n v="2"/>
    <b v="0"/>
    <x v="7"/>
    <n v="1"/>
    <n v="5"/>
    <x v="2"/>
    <s v="web"/>
    <x v="584"/>
    <d v="2015-03-16T16:11:56"/>
  </r>
  <r>
    <n v="585"/>
    <s v="Link Card"/>
    <s v="SAVE UP TO 40% WHEN YOU SPEND!_x000a__x000a_PRE-ORDER YOUR LINK CARD TODAY"/>
    <x v="7"/>
    <n v="0"/>
    <x v="2"/>
    <s v="GB"/>
    <s v="GBP"/>
    <n v="1448928000"/>
    <x v="585"/>
    <b v="0"/>
    <n v="0"/>
    <b v="0"/>
    <x v="7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x v="3"/>
    <n v="56"/>
    <x v="2"/>
    <s v="US"/>
    <s v="USD"/>
    <n v="1424032207"/>
    <x v="586"/>
    <b v="0"/>
    <n v="4"/>
    <b v="0"/>
    <x v="7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x v="11"/>
    <n v="2725"/>
    <x v="2"/>
    <s v="CA"/>
    <s v="CAD"/>
    <n v="1429207833"/>
    <x v="587"/>
    <b v="0"/>
    <n v="7"/>
    <b v="0"/>
    <x v="7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s v="IT"/>
    <s v="EUR"/>
    <n v="1479410886"/>
    <x v="588"/>
    <b v="0"/>
    <n v="2"/>
    <b v="0"/>
    <x v="7"/>
    <n v="3"/>
    <n v="150.5"/>
    <x v="2"/>
    <s v="web"/>
    <x v="588"/>
    <d v="2016-11-17T19:28:06"/>
  </r>
  <r>
    <n v="589"/>
    <s v="Get Neighborly"/>
    <s v="Services closer than you think..."/>
    <x v="51"/>
    <n v="1"/>
    <x v="2"/>
    <s v="US"/>
    <s v="USD"/>
    <n v="1436366699"/>
    <x v="589"/>
    <b v="0"/>
    <n v="1"/>
    <b v="0"/>
    <x v="7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s v="GB"/>
    <s v="GBP"/>
    <n v="1454936460"/>
    <x v="590"/>
    <b v="0"/>
    <n v="9"/>
    <b v="0"/>
    <x v="7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s v="US"/>
    <s v="USD"/>
    <n v="1437570130"/>
    <x v="591"/>
    <b v="0"/>
    <n v="2"/>
    <b v="0"/>
    <x v="7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x v="51"/>
    <n v="250"/>
    <x v="2"/>
    <s v="US"/>
    <s v="USD"/>
    <n v="1417584860"/>
    <x v="592"/>
    <b v="0"/>
    <n v="1"/>
    <b v="0"/>
    <x v="7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s v="GB"/>
    <s v="GBP"/>
    <n v="1428333345"/>
    <x v="593"/>
    <b v="0"/>
    <n v="7"/>
    <b v="0"/>
    <x v="7"/>
    <n v="23"/>
    <n v="16.43"/>
    <x v="2"/>
    <s v="web"/>
    <x v="593"/>
    <d v="2015-04-06T15:15:45"/>
  </r>
  <r>
    <n v="594"/>
    <s v="Unleashed Fitness"/>
    <s v="Creating a fitness site that will change the fitness game forever!"/>
    <x v="31"/>
    <n v="26"/>
    <x v="2"/>
    <s v="US"/>
    <s v="USD"/>
    <n v="1460832206"/>
    <x v="594"/>
    <b v="0"/>
    <n v="2"/>
    <b v="0"/>
    <x v="7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x v="57"/>
    <n v="426"/>
    <x v="2"/>
    <s v="US"/>
    <s v="USD"/>
    <n v="1430703638"/>
    <x v="595"/>
    <b v="0"/>
    <n v="8"/>
    <b v="0"/>
    <x v="7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x v="22"/>
    <n v="6"/>
    <x v="2"/>
    <s v="US"/>
    <s v="USD"/>
    <n v="1478122292"/>
    <x v="596"/>
    <b v="0"/>
    <n v="2"/>
    <b v="0"/>
    <x v="7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x v="51"/>
    <n v="20"/>
    <x v="2"/>
    <s v="US"/>
    <s v="USD"/>
    <n v="1469980800"/>
    <x v="597"/>
    <b v="0"/>
    <n v="2"/>
    <b v="0"/>
    <x v="7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x v="30"/>
    <n v="850"/>
    <x v="2"/>
    <s v="US"/>
    <s v="USD"/>
    <n v="1417737781"/>
    <x v="598"/>
    <b v="0"/>
    <n v="7"/>
    <b v="0"/>
    <x v="7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x v="63"/>
    <n v="31"/>
    <x v="2"/>
    <s v="US"/>
    <s v="USD"/>
    <n v="1425827760"/>
    <x v="599"/>
    <b v="0"/>
    <n v="2"/>
    <b v="0"/>
    <x v="7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x v="10"/>
    <n v="100"/>
    <x v="1"/>
    <s v="US"/>
    <s v="USD"/>
    <n v="1431198562"/>
    <x v="600"/>
    <b v="0"/>
    <n v="1"/>
    <b v="0"/>
    <x v="7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s v="CA"/>
    <s v="CAD"/>
    <n v="1419626139"/>
    <x v="601"/>
    <b v="0"/>
    <n v="6"/>
    <b v="0"/>
    <x v="7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s v="US"/>
    <s v="USD"/>
    <n v="1434654215"/>
    <x v="602"/>
    <b v="0"/>
    <n v="0"/>
    <b v="0"/>
    <x v="7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s v="US"/>
    <s v="USD"/>
    <n v="1408029623"/>
    <x v="603"/>
    <b v="0"/>
    <n v="13"/>
    <b v="0"/>
    <x v="7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s v="US"/>
    <s v="USD"/>
    <n v="1409187056"/>
    <x v="604"/>
    <b v="0"/>
    <n v="0"/>
    <b v="0"/>
    <x v="7"/>
    <n v="0"/>
    <n v="0"/>
    <x v="2"/>
    <s v="web"/>
    <x v="604"/>
    <d v="2014-08-28T00:50:56"/>
  </r>
  <r>
    <n v="605"/>
    <s v="Teach Your Parents iPad (Canceled)"/>
    <s v="An iPad support care package for your parents / seniors."/>
    <x v="10"/>
    <n v="131"/>
    <x v="1"/>
    <s v="US"/>
    <s v="USD"/>
    <n v="1440318908"/>
    <x v="605"/>
    <b v="0"/>
    <n v="8"/>
    <b v="0"/>
    <x v="7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s v="NL"/>
    <s v="EUR"/>
    <n v="1432479600"/>
    <x v="606"/>
    <b v="0"/>
    <n v="1"/>
    <b v="0"/>
    <x v="7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x v="49"/>
    <n v="0"/>
    <x v="1"/>
    <s v="US"/>
    <s v="USD"/>
    <n v="1448225336"/>
    <x v="607"/>
    <b v="0"/>
    <n v="0"/>
    <b v="0"/>
    <x v="7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s v="US"/>
    <s v="USD"/>
    <n v="1434405980"/>
    <x v="608"/>
    <b v="0"/>
    <n v="5"/>
    <b v="0"/>
    <x v="7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x v="153"/>
    <n v="5"/>
    <x v="1"/>
    <s v="GB"/>
    <s v="GBP"/>
    <n v="1448761744"/>
    <x v="609"/>
    <b v="0"/>
    <n v="1"/>
    <b v="0"/>
    <x v="7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x v="154"/>
    <n v="0"/>
    <x v="1"/>
    <s v="US"/>
    <s v="USD"/>
    <n v="1429732586"/>
    <x v="610"/>
    <b v="0"/>
    <n v="0"/>
    <b v="0"/>
    <x v="7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s v="FR"/>
    <s v="EUR"/>
    <n v="1453210037"/>
    <x v="611"/>
    <b v="0"/>
    <n v="0"/>
    <b v="0"/>
    <x v="7"/>
    <n v="0"/>
    <n v="0"/>
    <x v="2"/>
    <s v="web"/>
    <x v="611"/>
    <d v="2016-01-19T13:27:17"/>
  </r>
  <r>
    <n v="612"/>
    <s v="Web Streaming 2.0 (Canceled)"/>
    <s v="A Fast and Reliable new Web platform to stream videos from Internet"/>
    <x v="3"/>
    <n v="0"/>
    <x v="1"/>
    <s v="IT"/>
    <s v="EUR"/>
    <n v="1472777146"/>
    <x v="612"/>
    <b v="0"/>
    <n v="0"/>
    <b v="0"/>
    <x v="7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s v="US"/>
    <s v="USD"/>
    <n v="1443675540"/>
    <x v="613"/>
    <b v="0"/>
    <n v="121"/>
    <b v="0"/>
    <x v="7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x v="3"/>
    <n v="0"/>
    <x v="1"/>
    <s v="US"/>
    <s v="USD"/>
    <n v="1466731740"/>
    <x v="614"/>
    <b v="0"/>
    <n v="0"/>
    <b v="0"/>
    <x v="7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s v="NZ"/>
    <s v="NZD"/>
    <n v="1443149759"/>
    <x v="615"/>
    <b v="0"/>
    <n v="0"/>
    <b v="0"/>
    <x v="7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s v="FR"/>
    <s v="EUR"/>
    <n v="1488013307"/>
    <x v="616"/>
    <b v="0"/>
    <n v="0"/>
    <b v="0"/>
    <x v="7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s v="GB"/>
    <s v="GBP"/>
    <n v="1431072843"/>
    <x v="617"/>
    <b v="0"/>
    <n v="3"/>
    <b v="0"/>
    <x v="7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x v="44"/>
    <n v="0"/>
    <x v="1"/>
    <s v="US"/>
    <s v="USD"/>
    <n v="1449689203"/>
    <x v="618"/>
    <b v="0"/>
    <n v="0"/>
    <b v="0"/>
    <x v="7"/>
    <n v="0"/>
    <n v="0"/>
    <x v="2"/>
    <s v="web"/>
    <x v="618"/>
    <d v="2015-12-09T19:26:43"/>
  </r>
  <r>
    <n v="619"/>
    <s v="Big Data (Canceled)"/>
    <s v="Big Data Sets for researchers interested in improving the quality of life."/>
    <x v="156"/>
    <n v="1"/>
    <x v="1"/>
    <s v="US"/>
    <s v="USD"/>
    <n v="1416933390"/>
    <x v="619"/>
    <b v="0"/>
    <n v="1"/>
    <b v="0"/>
    <x v="7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s v="CA"/>
    <s v="CAD"/>
    <n v="1408986738"/>
    <x v="620"/>
    <b v="0"/>
    <n v="1"/>
    <b v="0"/>
    <x v="7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s v="US"/>
    <s v="USD"/>
    <n v="1467934937"/>
    <x v="621"/>
    <b v="0"/>
    <n v="3"/>
    <b v="0"/>
    <x v="7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s v="US"/>
    <s v="USD"/>
    <n v="1467398138"/>
    <x v="622"/>
    <b v="0"/>
    <n v="9"/>
    <b v="0"/>
    <x v="7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s v="AU"/>
    <s v="AUD"/>
    <n v="1432771997"/>
    <x v="623"/>
    <b v="0"/>
    <n v="0"/>
    <b v="0"/>
    <x v="7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x v="10"/>
    <n v="0"/>
    <x v="1"/>
    <s v="US"/>
    <s v="USD"/>
    <n v="1431647041"/>
    <x v="624"/>
    <b v="0"/>
    <n v="0"/>
    <b v="0"/>
    <x v="7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s v="CA"/>
    <s v="CAD"/>
    <n v="1490560177"/>
    <x v="625"/>
    <b v="0"/>
    <n v="0"/>
    <b v="0"/>
    <x v="7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s v="US"/>
    <s v="USD"/>
    <n v="1439644920"/>
    <x v="626"/>
    <b v="0"/>
    <n v="39"/>
    <b v="0"/>
    <x v="7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s v="SE"/>
    <s v="SEK"/>
    <n v="1457996400"/>
    <x v="627"/>
    <b v="0"/>
    <n v="1"/>
    <b v="0"/>
    <x v="7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s v="US"/>
    <s v="USD"/>
    <n v="1405269457"/>
    <x v="628"/>
    <b v="0"/>
    <n v="0"/>
    <b v="0"/>
    <x v="7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s v="AU"/>
    <s v="AUD"/>
    <n v="1463239108"/>
    <x v="629"/>
    <b v="0"/>
    <n v="3"/>
    <b v="0"/>
    <x v="7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x v="158"/>
    <n v="10"/>
    <x v="1"/>
    <s v="US"/>
    <s v="USD"/>
    <n v="1441516200"/>
    <x v="630"/>
    <b v="0"/>
    <n v="1"/>
    <b v="0"/>
    <x v="7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x v="63"/>
    <n v="690"/>
    <x v="1"/>
    <s v="CA"/>
    <s v="CAD"/>
    <n v="1464460329"/>
    <x v="631"/>
    <b v="0"/>
    <n v="9"/>
    <b v="0"/>
    <x v="7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x v="22"/>
    <n v="0"/>
    <x v="1"/>
    <s v="NL"/>
    <s v="EUR"/>
    <n v="1448470165"/>
    <x v="632"/>
    <b v="0"/>
    <n v="0"/>
    <b v="0"/>
    <x v="7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s v="US"/>
    <s v="USD"/>
    <n v="1466204400"/>
    <x v="633"/>
    <b v="0"/>
    <n v="25"/>
    <b v="0"/>
    <x v="7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x v="10"/>
    <n v="1"/>
    <x v="1"/>
    <s v="US"/>
    <s v="USD"/>
    <n v="1424989029"/>
    <x v="634"/>
    <b v="0"/>
    <n v="1"/>
    <b v="0"/>
    <x v="7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x v="31"/>
    <n v="2"/>
    <x v="1"/>
    <s v="US"/>
    <s v="USD"/>
    <n v="1428804762"/>
    <x v="635"/>
    <b v="0"/>
    <n v="1"/>
    <b v="0"/>
    <x v="7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x v="13"/>
    <n v="4"/>
    <x v="1"/>
    <s v="GB"/>
    <s v="GBP"/>
    <n v="1433587620"/>
    <x v="636"/>
    <b v="0"/>
    <n v="1"/>
    <b v="0"/>
    <x v="7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s v="GB"/>
    <s v="GBP"/>
    <n v="1488063840"/>
    <x v="637"/>
    <b v="0"/>
    <n v="0"/>
    <b v="0"/>
    <x v="7"/>
    <n v="0"/>
    <n v="0"/>
    <x v="2"/>
    <s v="web"/>
    <x v="637"/>
    <d v="2017-02-25T23:04:00"/>
  </r>
  <r>
    <n v="638"/>
    <s v="W (Canceled)"/>
    <s v="O0"/>
    <x v="61"/>
    <n v="18"/>
    <x v="1"/>
    <s v="DE"/>
    <s v="EUR"/>
    <n v="1490447662"/>
    <x v="638"/>
    <b v="0"/>
    <n v="6"/>
    <b v="0"/>
    <x v="7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x v="80"/>
    <n v="1"/>
    <x v="1"/>
    <s v="US"/>
    <s v="USD"/>
    <n v="1413208795"/>
    <x v="639"/>
    <b v="0"/>
    <n v="1"/>
    <b v="0"/>
    <x v="7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s v="FR"/>
    <s v="EUR"/>
    <n v="1480028400"/>
    <x v="640"/>
    <b v="0"/>
    <n v="2"/>
    <b v="1"/>
    <x v="8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s v="US"/>
    <s v="USD"/>
    <n v="1439473248"/>
    <x v="641"/>
    <b v="0"/>
    <n v="315"/>
    <b v="1"/>
    <x v="8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s v="DE"/>
    <s v="EUR"/>
    <n v="1439998674"/>
    <x v="642"/>
    <b v="0"/>
    <n v="2174"/>
    <b v="1"/>
    <x v="8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x v="31"/>
    <n v="26452"/>
    <x v="0"/>
    <s v="US"/>
    <s v="USD"/>
    <n v="1433085875"/>
    <x v="643"/>
    <b v="0"/>
    <n v="152"/>
    <b v="1"/>
    <x v="8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s v="US"/>
    <s v="USD"/>
    <n v="1414544400"/>
    <x v="644"/>
    <b v="0"/>
    <n v="1021"/>
    <b v="1"/>
    <x v="8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x v="13"/>
    <n v="5574"/>
    <x v="0"/>
    <s v="US"/>
    <s v="USD"/>
    <n v="1470962274"/>
    <x v="645"/>
    <b v="0"/>
    <n v="237"/>
    <b v="1"/>
    <x v="8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s v="US"/>
    <s v="USD"/>
    <n v="1407788867"/>
    <x v="646"/>
    <b v="0"/>
    <n v="27"/>
    <b v="1"/>
    <x v="8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s v="CA"/>
    <s v="CAD"/>
    <n v="1458235549"/>
    <x v="647"/>
    <b v="0"/>
    <n v="17"/>
    <b v="1"/>
    <x v="8"/>
    <n v="107"/>
    <n v="125.94"/>
    <x v="2"/>
    <s v="wearables"/>
    <x v="647"/>
    <d v="2016-03-17T17:25:49"/>
  </r>
  <r>
    <n v="648"/>
    <s v="Audio Jacket"/>
    <s v="Get ready for the next product that you canâ€™t live without"/>
    <x v="19"/>
    <n v="44388"/>
    <x v="0"/>
    <s v="US"/>
    <s v="USD"/>
    <n v="1413304708"/>
    <x v="648"/>
    <b v="0"/>
    <n v="27"/>
    <b v="1"/>
    <x v="8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x v="30"/>
    <n v="3499"/>
    <x v="0"/>
    <s v="US"/>
    <s v="USD"/>
    <n v="1410904413"/>
    <x v="649"/>
    <b v="0"/>
    <n v="82"/>
    <b v="1"/>
    <x v="8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x v="15"/>
    <n v="1686"/>
    <x v="0"/>
    <s v="US"/>
    <s v="USD"/>
    <n v="1418953984"/>
    <x v="650"/>
    <b v="0"/>
    <n v="48"/>
    <b v="1"/>
    <x v="8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s v="US"/>
    <s v="USD"/>
    <n v="1418430311"/>
    <x v="651"/>
    <b v="0"/>
    <n v="105"/>
    <b v="1"/>
    <x v="8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x v="9"/>
    <n v="3014"/>
    <x v="0"/>
    <s v="US"/>
    <s v="USD"/>
    <n v="1480613650"/>
    <x v="652"/>
    <b v="0"/>
    <n v="28"/>
    <b v="1"/>
    <x v="8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s v="US"/>
    <s v="USD"/>
    <n v="1440082240"/>
    <x v="653"/>
    <b v="0"/>
    <n v="1107"/>
    <b v="1"/>
    <x v="8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s v="US"/>
    <s v="USD"/>
    <n v="1436396313"/>
    <x v="654"/>
    <b v="0"/>
    <n v="1013"/>
    <b v="1"/>
    <x v="8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x v="6"/>
    <n v="11751"/>
    <x v="0"/>
    <s v="US"/>
    <s v="USD"/>
    <n v="1426197512"/>
    <x v="655"/>
    <b v="0"/>
    <n v="274"/>
    <b v="1"/>
    <x v="8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s v="US"/>
    <s v="USD"/>
    <n v="1460917119"/>
    <x v="656"/>
    <b v="0"/>
    <n v="87"/>
    <b v="1"/>
    <x v="8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s v="US"/>
    <s v="USD"/>
    <n v="1450901872"/>
    <x v="657"/>
    <b v="0"/>
    <n v="99"/>
    <b v="1"/>
    <x v="8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s v="US"/>
    <s v="USD"/>
    <n v="1437933600"/>
    <x v="658"/>
    <b v="0"/>
    <n v="276"/>
    <b v="1"/>
    <x v="8"/>
    <n v="104"/>
    <n v="109.34"/>
    <x v="2"/>
    <s v="wearables"/>
    <x v="658"/>
    <d v="2015-07-26T18:00:00"/>
  </r>
  <r>
    <n v="659"/>
    <s v="Lulu Watch Designs - Apple Watch"/>
    <s v="Sync up your lifestyle"/>
    <x v="9"/>
    <n v="3017"/>
    <x v="0"/>
    <s v="US"/>
    <s v="USD"/>
    <n v="1440339295"/>
    <x v="659"/>
    <b v="0"/>
    <n v="21"/>
    <b v="1"/>
    <x v="8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s v="US"/>
    <s v="USD"/>
    <n v="1415558879"/>
    <x v="660"/>
    <b v="0"/>
    <n v="18"/>
    <b v="0"/>
    <x v="8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x v="3"/>
    <n v="95"/>
    <x v="2"/>
    <s v="US"/>
    <s v="USD"/>
    <n v="1477236559"/>
    <x v="661"/>
    <b v="0"/>
    <n v="9"/>
    <b v="0"/>
    <x v="8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x v="130"/>
    <n v="156"/>
    <x v="2"/>
    <s v="US"/>
    <s v="USD"/>
    <n v="1421404247"/>
    <x v="662"/>
    <b v="0"/>
    <n v="4"/>
    <b v="0"/>
    <x v="8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s v="DK"/>
    <s v="DKK"/>
    <n v="1437250456"/>
    <x v="663"/>
    <b v="0"/>
    <n v="7"/>
    <b v="0"/>
    <x v="8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x v="14"/>
    <n v="904"/>
    <x v="2"/>
    <s v="US"/>
    <s v="USD"/>
    <n v="1428940775"/>
    <x v="664"/>
    <b v="0"/>
    <n v="29"/>
    <b v="0"/>
    <x v="8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s v="US"/>
    <s v="USD"/>
    <n v="1484327061"/>
    <x v="665"/>
    <b v="0"/>
    <n v="12"/>
    <b v="0"/>
    <x v="8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x v="61"/>
    <n v="8"/>
    <x v="2"/>
    <s v="US"/>
    <s v="USD"/>
    <n v="1408305498"/>
    <x v="666"/>
    <b v="0"/>
    <n v="4"/>
    <b v="0"/>
    <x v="8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s v="IT"/>
    <s v="EUR"/>
    <n v="1477731463"/>
    <x v="667"/>
    <b v="0"/>
    <n v="28"/>
    <b v="0"/>
    <x v="8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s v="US"/>
    <s v="USD"/>
    <n v="1431374222"/>
    <x v="668"/>
    <b v="0"/>
    <n v="25"/>
    <b v="0"/>
    <x v="8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x v="61"/>
    <n v="43015"/>
    <x v="2"/>
    <s v="SE"/>
    <s v="SEK"/>
    <n v="1467817258"/>
    <x v="669"/>
    <b v="0"/>
    <n v="28"/>
    <b v="0"/>
    <x v="8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s v="IT"/>
    <s v="EUR"/>
    <n v="1466323800"/>
    <x v="670"/>
    <b v="0"/>
    <n v="310"/>
    <b v="0"/>
    <x v="8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s v="US"/>
    <s v="USD"/>
    <n v="1421208000"/>
    <x v="671"/>
    <b v="0"/>
    <n v="15"/>
    <b v="0"/>
    <x v="8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s v="US"/>
    <s v="USD"/>
    <n v="1420088340"/>
    <x v="672"/>
    <b v="0"/>
    <n v="215"/>
    <b v="0"/>
    <x v="8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x v="57"/>
    <n v="205"/>
    <x v="2"/>
    <s v="US"/>
    <s v="USD"/>
    <n v="1409602217"/>
    <x v="673"/>
    <b v="0"/>
    <n v="3"/>
    <b v="0"/>
    <x v="8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x v="63"/>
    <n v="15"/>
    <x v="2"/>
    <s v="US"/>
    <s v="USD"/>
    <n v="1407811627"/>
    <x v="674"/>
    <b v="0"/>
    <n v="2"/>
    <b v="0"/>
    <x v="8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s v="US"/>
    <s v="USD"/>
    <n v="1420095540"/>
    <x v="675"/>
    <b v="0"/>
    <n v="26"/>
    <b v="0"/>
    <x v="8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s v="CA"/>
    <s v="CAD"/>
    <n v="1423333581"/>
    <x v="676"/>
    <b v="0"/>
    <n v="24"/>
    <b v="0"/>
    <x v="8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s v="IT"/>
    <s v="EUR"/>
    <n v="1467106895"/>
    <x v="677"/>
    <b v="0"/>
    <n v="96"/>
    <b v="0"/>
    <x v="8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s v="US"/>
    <s v="USD"/>
    <n v="1463821338"/>
    <x v="678"/>
    <b v="0"/>
    <n v="17"/>
    <b v="0"/>
    <x v="8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x v="162"/>
    <n v="8827"/>
    <x v="2"/>
    <s v="US"/>
    <s v="USD"/>
    <n v="1472920909"/>
    <x v="679"/>
    <b v="0"/>
    <n v="94"/>
    <b v="0"/>
    <x v="8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s v="US"/>
    <s v="USD"/>
    <n v="1410955331"/>
    <x v="680"/>
    <b v="0"/>
    <n v="129"/>
    <b v="0"/>
    <x v="8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s v="US"/>
    <s v="USD"/>
    <n v="1477509604"/>
    <x v="681"/>
    <b v="0"/>
    <n v="1"/>
    <b v="0"/>
    <x v="8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x v="63"/>
    <n v="53"/>
    <x v="2"/>
    <s v="US"/>
    <s v="USD"/>
    <n v="1489512122"/>
    <x v="682"/>
    <b v="0"/>
    <n v="4"/>
    <b v="0"/>
    <x v="8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s v="US"/>
    <s v="USD"/>
    <n v="1477949764"/>
    <x v="683"/>
    <b v="0"/>
    <n v="3"/>
    <b v="0"/>
    <x v="8"/>
    <n v="1"/>
    <n v="99.33"/>
    <x v="2"/>
    <s v="wearables"/>
    <x v="683"/>
    <d v="2016-10-31T21:36:04"/>
  </r>
  <r>
    <n v="684"/>
    <s v="Arcus Motion Analyzer | The Versatile Smart Ring"/>
    <s v="Arcus gives your fingers super powers."/>
    <x v="163"/>
    <n v="23948"/>
    <x v="2"/>
    <s v="US"/>
    <s v="USD"/>
    <n v="1406257200"/>
    <x v="684"/>
    <b v="0"/>
    <n v="135"/>
    <b v="0"/>
    <x v="8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s v="US"/>
    <s v="USD"/>
    <n v="1421095672"/>
    <x v="685"/>
    <b v="0"/>
    <n v="10"/>
    <b v="0"/>
    <x v="8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x v="69"/>
    <n v="0"/>
    <x v="2"/>
    <s v="IT"/>
    <s v="EUR"/>
    <n v="1438618170"/>
    <x v="686"/>
    <b v="0"/>
    <n v="0"/>
    <b v="0"/>
    <x v="8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s v="MX"/>
    <s v="MXN"/>
    <n v="1486317653"/>
    <x v="687"/>
    <b v="0"/>
    <n v="6"/>
    <b v="0"/>
    <x v="8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s v="US"/>
    <s v="USD"/>
    <n v="1444876253"/>
    <x v="688"/>
    <b v="0"/>
    <n v="36"/>
    <b v="0"/>
    <x v="8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s v="US"/>
    <s v="USD"/>
    <n v="1481173140"/>
    <x v="689"/>
    <b v="0"/>
    <n v="336"/>
    <b v="0"/>
    <x v="8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x v="22"/>
    <n v="2468"/>
    <x v="2"/>
    <s v="US"/>
    <s v="USD"/>
    <n v="1473400800"/>
    <x v="690"/>
    <b v="0"/>
    <n v="34"/>
    <b v="0"/>
    <x v="8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s v="US"/>
    <s v="USD"/>
    <n v="1435711246"/>
    <x v="691"/>
    <b v="0"/>
    <n v="10"/>
    <b v="0"/>
    <x v="8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s v="GB"/>
    <s v="GBP"/>
    <n v="1482397263"/>
    <x v="692"/>
    <b v="0"/>
    <n v="201"/>
    <b v="0"/>
    <x v="8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x v="57"/>
    <n v="35338"/>
    <x v="2"/>
    <s v="US"/>
    <s v="USD"/>
    <n v="1430421827"/>
    <x v="693"/>
    <b v="0"/>
    <n v="296"/>
    <b v="0"/>
    <x v="8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x v="60"/>
    <n v="590"/>
    <x v="2"/>
    <s v="US"/>
    <s v="USD"/>
    <n v="1485964559"/>
    <x v="694"/>
    <b v="0"/>
    <n v="7"/>
    <b v="0"/>
    <x v="8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s v="US"/>
    <s v="USD"/>
    <n v="1414758620"/>
    <x v="695"/>
    <b v="0"/>
    <n v="7"/>
    <b v="0"/>
    <x v="8"/>
    <n v="1"/>
    <n v="90.86"/>
    <x v="2"/>
    <s v="wearables"/>
    <x v="695"/>
    <d v="2014-10-31T12:30:20"/>
  </r>
  <r>
    <n v="696"/>
    <s v="trustee"/>
    <s v="Show your fidelity by wearing the Trustee rings! Show where you are (at)!"/>
    <x v="164"/>
    <n v="1"/>
    <x v="2"/>
    <s v="NL"/>
    <s v="EUR"/>
    <n v="1406326502"/>
    <x v="696"/>
    <b v="0"/>
    <n v="1"/>
    <b v="0"/>
    <x v="8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s v="DE"/>
    <s v="EUR"/>
    <n v="1454502789"/>
    <x v="697"/>
    <b v="0"/>
    <n v="114"/>
    <b v="0"/>
    <x v="8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s v="US"/>
    <s v="USD"/>
    <n v="1411005600"/>
    <x v="698"/>
    <b v="0"/>
    <n v="29"/>
    <b v="0"/>
    <x v="8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s v="US"/>
    <s v="USD"/>
    <n v="1385136000"/>
    <x v="699"/>
    <b v="0"/>
    <n v="890"/>
    <b v="0"/>
    <x v="8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s v="ES"/>
    <s v="EUR"/>
    <n v="1484065881"/>
    <x v="700"/>
    <b v="0"/>
    <n v="31"/>
    <b v="0"/>
    <x v="8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s v="GB"/>
    <s v="GBP"/>
    <n v="1406130880"/>
    <x v="701"/>
    <b v="0"/>
    <n v="21"/>
    <b v="0"/>
    <x v="8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s v="US"/>
    <s v="USD"/>
    <n v="1480011987"/>
    <x v="702"/>
    <b v="0"/>
    <n v="37"/>
    <b v="0"/>
    <x v="8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s v="US"/>
    <s v="USD"/>
    <n v="1485905520"/>
    <x v="703"/>
    <b v="0"/>
    <n v="7"/>
    <b v="0"/>
    <x v="8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x v="56"/>
    <n v="481"/>
    <x v="2"/>
    <s v="CA"/>
    <s v="CAD"/>
    <n v="1487565468"/>
    <x v="704"/>
    <b v="0"/>
    <n v="4"/>
    <b v="0"/>
    <x v="8"/>
    <n v="1"/>
    <n v="120.25"/>
    <x v="2"/>
    <s v="wearables"/>
    <x v="704"/>
    <d v="2017-02-20T04:37:48"/>
  </r>
  <r>
    <n v="705"/>
    <s v="SomnoScope"/>
    <s v="The closest thing ever to the Holy Grail of wearables technology"/>
    <x v="57"/>
    <n v="977"/>
    <x v="2"/>
    <s v="NL"/>
    <s v="EUR"/>
    <n v="1484999278"/>
    <x v="705"/>
    <b v="0"/>
    <n v="5"/>
    <b v="0"/>
    <x v="8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x v="57"/>
    <n v="0"/>
    <x v="2"/>
    <s v="ES"/>
    <s v="EUR"/>
    <n v="1481740740"/>
    <x v="706"/>
    <b v="0"/>
    <n v="0"/>
    <b v="0"/>
    <x v="8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s v="GB"/>
    <s v="GBP"/>
    <n v="1483286127"/>
    <x v="707"/>
    <b v="0"/>
    <n v="456"/>
    <b v="0"/>
    <x v="8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s v="GB"/>
    <s v="GBP"/>
    <n v="1410616600"/>
    <x v="708"/>
    <b v="0"/>
    <n v="369"/>
    <b v="0"/>
    <x v="8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x v="36"/>
    <n v="61"/>
    <x v="2"/>
    <s v="US"/>
    <s v="USD"/>
    <n v="1417741159"/>
    <x v="709"/>
    <b v="0"/>
    <n v="2"/>
    <b v="0"/>
    <x v="8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x v="38"/>
    <n v="0"/>
    <x v="2"/>
    <s v="CA"/>
    <s v="CAD"/>
    <n v="1408495440"/>
    <x v="710"/>
    <b v="0"/>
    <n v="0"/>
    <b v="0"/>
    <x v="8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x v="57"/>
    <n v="33791"/>
    <x v="2"/>
    <s v="NL"/>
    <s v="EUR"/>
    <n v="1481716868"/>
    <x v="711"/>
    <b v="0"/>
    <n v="338"/>
    <b v="0"/>
    <x v="8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s v="US"/>
    <s v="USD"/>
    <n v="1455466832"/>
    <x v="712"/>
    <b v="0"/>
    <n v="4"/>
    <b v="0"/>
    <x v="8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s v="IT"/>
    <s v="EUR"/>
    <n v="1465130532"/>
    <x v="713"/>
    <b v="0"/>
    <n v="1"/>
    <b v="0"/>
    <x v="8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x v="36"/>
    <n v="2249"/>
    <x v="2"/>
    <s v="US"/>
    <s v="USD"/>
    <n v="1488308082"/>
    <x v="714"/>
    <b v="0"/>
    <n v="28"/>
    <b v="0"/>
    <x v="8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x v="167"/>
    <n v="1389"/>
    <x v="2"/>
    <s v="US"/>
    <s v="USD"/>
    <n v="1446693040"/>
    <x v="715"/>
    <b v="0"/>
    <n v="12"/>
    <b v="0"/>
    <x v="8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x v="39"/>
    <n v="715"/>
    <x v="2"/>
    <s v="US"/>
    <s v="USD"/>
    <n v="1417392000"/>
    <x v="716"/>
    <b v="0"/>
    <n v="16"/>
    <b v="0"/>
    <x v="8"/>
    <n v="10"/>
    <n v="44.69"/>
    <x v="2"/>
    <s v="wearables"/>
    <x v="716"/>
    <d v="2014-12-01T00:00:00"/>
  </r>
  <r>
    <n v="717"/>
    <s v="cool air belt"/>
    <s v="Cool air flowing under clothing keeps you cool."/>
    <x v="57"/>
    <n v="305"/>
    <x v="2"/>
    <s v="US"/>
    <s v="USD"/>
    <n v="1409949002"/>
    <x v="717"/>
    <b v="0"/>
    <n v="4"/>
    <b v="0"/>
    <x v="8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x v="14"/>
    <n v="90"/>
    <x v="2"/>
    <s v="US"/>
    <s v="USD"/>
    <n v="1487397540"/>
    <x v="718"/>
    <b v="0"/>
    <n v="4"/>
    <b v="0"/>
    <x v="8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s v="US"/>
    <s v="USD"/>
    <n v="1456189076"/>
    <x v="719"/>
    <b v="0"/>
    <n v="10"/>
    <b v="0"/>
    <x v="8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s v="US"/>
    <s v="USD"/>
    <n v="1327851291"/>
    <x v="720"/>
    <b v="0"/>
    <n v="41"/>
    <b v="1"/>
    <x v="9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s v="US"/>
    <s v="USD"/>
    <n v="1406900607"/>
    <x v="721"/>
    <b v="0"/>
    <n v="119"/>
    <b v="1"/>
    <x v="9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x v="31"/>
    <n v="33006"/>
    <x v="0"/>
    <s v="US"/>
    <s v="USD"/>
    <n v="1333909178"/>
    <x v="722"/>
    <b v="0"/>
    <n v="153"/>
    <b v="1"/>
    <x v="9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x v="10"/>
    <n v="5469"/>
    <x v="0"/>
    <s v="US"/>
    <s v="USD"/>
    <n v="1438228740"/>
    <x v="723"/>
    <b v="0"/>
    <n v="100"/>
    <b v="1"/>
    <x v="9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s v="US"/>
    <s v="USD"/>
    <n v="1309447163"/>
    <x v="724"/>
    <b v="0"/>
    <n v="143"/>
    <b v="1"/>
    <x v="9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x v="22"/>
    <n v="20070"/>
    <x v="0"/>
    <s v="US"/>
    <s v="USD"/>
    <n v="1450018912"/>
    <x v="725"/>
    <b v="0"/>
    <n v="140"/>
    <b v="1"/>
    <x v="9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s v="US"/>
    <s v="USD"/>
    <n v="1365728487"/>
    <x v="726"/>
    <b v="0"/>
    <n v="35"/>
    <b v="1"/>
    <x v="9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s v="US"/>
    <s v="USD"/>
    <n v="1358198400"/>
    <x v="727"/>
    <b v="0"/>
    <n v="149"/>
    <b v="1"/>
    <x v="9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x v="51"/>
    <n v="7917.45"/>
    <x v="0"/>
    <s v="US"/>
    <s v="USD"/>
    <n v="1313957157"/>
    <x v="728"/>
    <b v="0"/>
    <n v="130"/>
    <b v="1"/>
    <x v="9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x v="23"/>
    <n v="5226"/>
    <x v="0"/>
    <s v="US"/>
    <s v="USD"/>
    <n v="1348028861"/>
    <x v="729"/>
    <b v="0"/>
    <n v="120"/>
    <b v="1"/>
    <x v="9"/>
    <n v="131"/>
    <n v="43.55"/>
    <x v="3"/>
    <s v="nonfiction"/>
    <x v="729"/>
    <d v="2012-09-19T04:27:41"/>
  </r>
  <r>
    <n v="730"/>
    <s v="Encyclopedia of Surfing"/>
    <s v="A Massive but Cheerful Online Digital Archive of Surfing"/>
    <x v="22"/>
    <n v="26438"/>
    <x v="0"/>
    <s v="US"/>
    <s v="USD"/>
    <n v="1323280391"/>
    <x v="730"/>
    <b v="0"/>
    <n v="265"/>
    <b v="1"/>
    <x v="9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x v="10"/>
    <n v="6300"/>
    <x v="0"/>
    <s v="US"/>
    <s v="USD"/>
    <n v="1327212000"/>
    <x v="731"/>
    <b v="0"/>
    <n v="71"/>
    <b v="1"/>
    <x v="9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s v="GB"/>
    <s v="GBP"/>
    <n v="1380449461"/>
    <x v="732"/>
    <b v="0"/>
    <n v="13"/>
    <b v="1"/>
    <x v="9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s v="GB"/>
    <s v="GBP"/>
    <n v="1387533892"/>
    <x v="733"/>
    <b v="0"/>
    <n v="169"/>
    <b v="1"/>
    <x v="9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x v="0"/>
    <n v="10670"/>
    <x v="0"/>
    <s v="CA"/>
    <s v="CAD"/>
    <n v="1431147600"/>
    <x v="734"/>
    <b v="0"/>
    <n v="57"/>
    <b v="1"/>
    <x v="9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s v="US"/>
    <s v="USD"/>
    <n v="1417653540"/>
    <x v="735"/>
    <b v="0"/>
    <n v="229"/>
    <b v="1"/>
    <x v="9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s v="US"/>
    <s v="USD"/>
    <n v="1385009940"/>
    <x v="736"/>
    <b v="0"/>
    <n v="108"/>
    <b v="1"/>
    <x v="9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s v="US"/>
    <s v="USD"/>
    <n v="1392408000"/>
    <x v="737"/>
    <b v="0"/>
    <n v="108"/>
    <b v="1"/>
    <x v="9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x v="15"/>
    <n v="1601"/>
    <x v="0"/>
    <s v="US"/>
    <s v="USD"/>
    <n v="1417409940"/>
    <x v="738"/>
    <b v="0"/>
    <n v="41"/>
    <b v="1"/>
    <x v="9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s v="US"/>
    <s v="USD"/>
    <n v="1407758629"/>
    <x v="739"/>
    <b v="0"/>
    <n v="139"/>
    <b v="1"/>
    <x v="9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s v="US"/>
    <s v="USD"/>
    <n v="1434857482"/>
    <x v="740"/>
    <b v="0"/>
    <n v="19"/>
    <b v="1"/>
    <x v="9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x v="93"/>
    <n v="13293.8"/>
    <x v="0"/>
    <s v="US"/>
    <s v="USD"/>
    <n v="1370964806"/>
    <x v="741"/>
    <b v="0"/>
    <n v="94"/>
    <b v="1"/>
    <x v="9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s v="US"/>
    <s v="USD"/>
    <n v="1395435712"/>
    <x v="742"/>
    <b v="0"/>
    <n v="23"/>
    <b v="1"/>
    <x v="9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s v="US"/>
    <s v="USD"/>
    <n v="1334610000"/>
    <x v="743"/>
    <b v="0"/>
    <n v="15"/>
    <b v="1"/>
    <x v="9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x v="10"/>
    <n v="5116"/>
    <x v="0"/>
    <s v="US"/>
    <s v="USD"/>
    <n v="1355439503"/>
    <x v="744"/>
    <b v="0"/>
    <n v="62"/>
    <b v="1"/>
    <x v="9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s v="US"/>
    <s v="USD"/>
    <n v="1367588645"/>
    <x v="745"/>
    <b v="0"/>
    <n v="74"/>
    <b v="1"/>
    <x v="9"/>
    <n v="179"/>
    <n v="53.73"/>
    <x v="3"/>
    <s v="nonfiction"/>
    <x v="745"/>
    <d v="2013-05-03T13:44:05"/>
  </r>
  <r>
    <n v="746"/>
    <s v="Attention: People With Body Parts"/>
    <s v="This is a book of letters. Letters to our body parts."/>
    <x v="174"/>
    <n v="3318"/>
    <x v="0"/>
    <s v="US"/>
    <s v="USD"/>
    <n v="1348372740"/>
    <x v="746"/>
    <b v="0"/>
    <n v="97"/>
    <b v="1"/>
    <x v="9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x v="39"/>
    <n v="7003"/>
    <x v="0"/>
    <s v="NL"/>
    <s v="EUR"/>
    <n v="1421319240"/>
    <x v="747"/>
    <b v="0"/>
    <n v="55"/>
    <b v="1"/>
    <x v="9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s v="US"/>
    <s v="USD"/>
    <n v="1407701966"/>
    <x v="748"/>
    <b v="0"/>
    <n v="44"/>
    <b v="1"/>
    <x v="9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x v="3"/>
    <n v="10556"/>
    <x v="0"/>
    <s v="US"/>
    <s v="USD"/>
    <n v="1485642930"/>
    <x v="749"/>
    <b v="0"/>
    <n v="110"/>
    <b v="1"/>
    <x v="9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s v="US"/>
    <s v="USD"/>
    <n v="1361739872"/>
    <x v="750"/>
    <b v="0"/>
    <n v="59"/>
    <b v="1"/>
    <x v="9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x v="9"/>
    <n v="3555"/>
    <x v="0"/>
    <s v="US"/>
    <s v="USD"/>
    <n v="1312470475"/>
    <x v="751"/>
    <b v="0"/>
    <n v="62"/>
    <b v="1"/>
    <x v="9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s v="AU"/>
    <s v="AUD"/>
    <n v="1476615600"/>
    <x v="752"/>
    <b v="0"/>
    <n v="105"/>
    <b v="1"/>
    <x v="9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s v="US"/>
    <s v="USD"/>
    <n v="1423922991"/>
    <x v="753"/>
    <b v="0"/>
    <n v="26"/>
    <b v="1"/>
    <x v="9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s v="US"/>
    <s v="USD"/>
    <n v="1357408721"/>
    <x v="754"/>
    <b v="0"/>
    <n v="49"/>
    <b v="1"/>
    <x v="9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s v="US"/>
    <s v="USD"/>
    <n v="1369010460"/>
    <x v="755"/>
    <b v="0"/>
    <n v="68"/>
    <b v="1"/>
    <x v="9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s v="US"/>
    <s v="USD"/>
    <n v="1303147459"/>
    <x v="756"/>
    <b v="0"/>
    <n v="22"/>
    <b v="1"/>
    <x v="9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s v="US"/>
    <s v="USD"/>
    <n v="1354756714"/>
    <x v="757"/>
    <b v="0"/>
    <n v="18"/>
    <b v="1"/>
    <x v="9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x v="30"/>
    <n v="2550"/>
    <x v="0"/>
    <s v="US"/>
    <s v="USD"/>
    <n v="1286568268"/>
    <x v="758"/>
    <b v="0"/>
    <n v="19"/>
    <b v="1"/>
    <x v="9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x v="10"/>
    <n v="5096"/>
    <x v="0"/>
    <s v="GB"/>
    <s v="GBP"/>
    <n v="1404892539"/>
    <x v="759"/>
    <b v="0"/>
    <n v="99"/>
    <b v="1"/>
    <x v="9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s v="US"/>
    <s v="USD"/>
    <n v="1480188013"/>
    <x v="760"/>
    <b v="0"/>
    <n v="0"/>
    <b v="0"/>
    <x v="10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x v="10"/>
    <n v="235"/>
    <x v="2"/>
    <s v="US"/>
    <s v="USD"/>
    <n v="1391364126"/>
    <x v="761"/>
    <b v="0"/>
    <n v="6"/>
    <b v="0"/>
    <x v="10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x v="8"/>
    <n v="0"/>
    <x v="2"/>
    <s v="MX"/>
    <s v="MXN"/>
    <n v="1480831200"/>
    <x v="762"/>
    <b v="0"/>
    <n v="0"/>
    <b v="0"/>
    <x v="10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s v="GB"/>
    <s v="GBP"/>
    <n v="1376563408"/>
    <x v="763"/>
    <b v="0"/>
    <n v="1"/>
    <b v="0"/>
    <x v="10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x v="10"/>
    <n v="0"/>
    <x v="2"/>
    <s v="US"/>
    <s v="USD"/>
    <n v="1441858161"/>
    <x v="764"/>
    <b v="0"/>
    <n v="0"/>
    <b v="0"/>
    <x v="10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x v="39"/>
    <n v="2521"/>
    <x v="2"/>
    <s v="US"/>
    <s v="USD"/>
    <n v="1413723684"/>
    <x v="765"/>
    <b v="0"/>
    <n v="44"/>
    <b v="0"/>
    <x v="10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s v="CA"/>
    <s v="CAD"/>
    <n v="1424112483"/>
    <x v="766"/>
    <b v="0"/>
    <n v="0"/>
    <b v="0"/>
    <x v="10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s v="US"/>
    <s v="USD"/>
    <n v="1432178810"/>
    <x v="767"/>
    <b v="0"/>
    <n v="3"/>
    <b v="0"/>
    <x v="10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s v="US"/>
    <s v="USD"/>
    <n v="1387169890"/>
    <x v="768"/>
    <b v="0"/>
    <n v="0"/>
    <b v="0"/>
    <x v="10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s v="US"/>
    <s v="USD"/>
    <n v="1388102094"/>
    <x v="769"/>
    <b v="0"/>
    <n v="52"/>
    <b v="0"/>
    <x v="10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s v="US"/>
    <s v="USD"/>
    <n v="1361750369"/>
    <x v="770"/>
    <b v="0"/>
    <n v="0"/>
    <b v="0"/>
    <x v="10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x v="114"/>
    <n v="10"/>
    <x v="2"/>
    <s v="US"/>
    <s v="USD"/>
    <n v="1454183202"/>
    <x v="771"/>
    <b v="0"/>
    <n v="1"/>
    <b v="0"/>
    <x v="10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s v="US"/>
    <s v="USD"/>
    <n v="1257047940"/>
    <x v="772"/>
    <b v="0"/>
    <n v="1"/>
    <b v="0"/>
    <x v="10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x v="179"/>
    <n v="32"/>
    <x v="2"/>
    <s v="GB"/>
    <s v="GBP"/>
    <n v="1431298860"/>
    <x v="773"/>
    <b v="0"/>
    <n v="2"/>
    <b v="0"/>
    <x v="10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s v="US"/>
    <s v="USD"/>
    <n v="1393181018"/>
    <x v="774"/>
    <b v="0"/>
    <n v="9"/>
    <b v="0"/>
    <x v="10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x v="3"/>
    <n v="170"/>
    <x v="2"/>
    <s v="US"/>
    <s v="USD"/>
    <n v="1323998795"/>
    <x v="775"/>
    <b v="0"/>
    <n v="5"/>
    <b v="0"/>
    <x v="10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x v="39"/>
    <n v="3598"/>
    <x v="2"/>
    <s v="US"/>
    <s v="USD"/>
    <n v="1444539600"/>
    <x v="776"/>
    <b v="0"/>
    <n v="57"/>
    <b v="0"/>
    <x v="10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s v="US"/>
    <s v="USD"/>
    <n v="1375313577"/>
    <x v="777"/>
    <b v="0"/>
    <n v="3"/>
    <b v="0"/>
    <x v="10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x v="2"/>
    <n v="2"/>
    <x v="2"/>
    <s v="US"/>
    <s v="USD"/>
    <n v="1398876680"/>
    <x v="778"/>
    <b v="0"/>
    <n v="1"/>
    <b v="0"/>
    <x v="10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s v="US"/>
    <s v="USD"/>
    <n v="1287115200"/>
    <x v="779"/>
    <b v="0"/>
    <n v="6"/>
    <b v="0"/>
    <x v="10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x v="28"/>
    <n v="1040"/>
    <x v="0"/>
    <s v="US"/>
    <s v="USD"/>
    <n v="1304439025"/>
    <x v="780"/>
    <b v="0"/>
    <n v="27"/>
    <b v="1"/>
    <x v="11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x v="134"/>
    <n v="1065.23"/>
    <x v="0"/>
    <s v="US"/>
    <s v="USD"/>
    <n v="1370649674"/>
    <x v="781"/>
    <b v="0"/>
    <n v="25"/>
    <b v="1"/>
    <x v="11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x v="176"/>
    <n v="700"/>
    <x v="0"/>
    <s v="US"/>
    <s v="USD"/>
    <n v="1345918302"/>
    <x v="782"/>
    <b v="0"/>
    <n v="14"/>
    <b v="1"/>
    <x v="11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s v="US"/>
    <s v="USD"/>
    <n v="1335564000"/>
    <x v="783"/>
    <b v="0"/>
    <n v="35"/>
    <b v="1"/>
    <x v="11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s v="US"/>
    <s v="USD"/>
    <n v="1395023719"/>
    <x v="784"/>
    <b v="0"/>
    <n v="10"/>
    <b v="1"/>
    <x v="11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x v="2"/>
    <n v="903.14"/>
    <x v="0"/>
    <s v="US"/>
    <s v="USD"/>
    <n v="1362060915"/>
    <x v="785"/>
    <b v="0"/>
    <n v="29"/>
    <b v="1"/>
    <x v="11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x v="10"/>
    <n v="7140"/>
    <x v="0"/>
    <s v="US"/>
    <s v="USD"/>
    <n v="1336751220"/>
    <x v="786"/>
    <b v="0"/>
    <n v="44"/>
    <b v="1"/>
    <x v="11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x v="38"/>
    <n v="1370"/>
    <x v="0"/>
    <s v="US"/>
    <s v="USD"/>
    <n v="1383318226"/>
    <x v="787"/>
    <b v="0"/>
    <n v="17"/>
    <b v="1"/>
    <x v="11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x v="28"/>
    <n v="2035.05"/>
    <x v="0"/>
    <s v="US"/>
    <s v="USD"/>
    <n v="1341633540"/>
    <x v="788"/>
    <b v="0"/>
    <n v="34"/>
    <b v="1"/>
    <x v="11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s v="US"/>
    <s v="USD"/>
    <n v="1358755140"/>
    <x v="789"/>
    <b v="0"/>
    <n v="14"/>
    <b v="1"/>
    <x v="11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s v="US"/>
    <s v="USD"/>
    <n v="1359680939"/>
    <x v="790"/>
    <b v="0"/>
    <n v="156"/>
    <b v="1"/>
    <x v="11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s v="US"/>
    <s v="USD"/>
    <n v="1384322340"/>
    <x v="791"/>
    <b v="0"/>
    <n v="128"/>
    <b v="1"/>
    <x v="11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x v="30"/>
    <n v="2511.11"/>
    <x v="0"/>
    <s v="US"/>
    <s v="USD"/>
    <n v="1383861483"/>
    <x v="792"/>
    <b v="0"/>
    <n v="60"/>
    <b v="1"/>
    <x v="11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s v="US"/>
    <s v="USD"/>
    <n v="1372827540"/>
    <x v="793"/>
    <b v="0"/>
    <n v="32"/>
    <b v="1"/>
    <x v="11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x v="6"/>
    <n v="8425"/>
    <x v="0"/>
    <s v="US"/>
    <s v="USD"/>
    <n v="1315242360"/>
    <x v="794"/>
    <b v="0"/>
    <n v="53"/>
    <b v="1"/>
    <x v="11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s v="US"/>
    <s v="USD"/>
    <n v="1333774740"/>
    <x v="795"/>
    <b v="0"/>
    <n v="184"/>
    <b v="1"/>
    <x v="11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x v="3"/>
    <n v="10135"/>
    <x v="0"/>
    <s v="US"/>
    <s v="USD"/>
    <n v="1379279400"/>
    <x v="796"/>
    <b v="0"/>
    <n v="90"/>
    <b v="1"/>
    <x v="11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x v="9"/>
    <n v="3226"/>
    <x v="0"/>
    <s v="US"/>
    <s v="USD"/>
    <n v="1335672000"/>
    <x v="797"/>
    <b v="0"/>
    <n v="71"/>
    <b v="1"/>
    <x v="11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x v="8"/>
    <n v="4021"/>
    <x v="0"/>
    <s v="US"/>
    <s v="USD"/>
    <n v="1412086187"/>
    <x v="798"/>
    <b v="0"/>
    <n v="87"/>
    <b v="1"/>
    <x v="11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s v="US"/>
    <s v="USD"/>
    <n v="1335542446"/>
    <x v="799"/>
    <b v="0"/>
    <n v="28"/>
    <b v="1"/>
    <x v="11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x v="15"/>
    <n v="2282"/>
    <x v="0"/>
    <s v="GB"/>
    <s v="GBP"/>
    <n v="1410431054"/>
    <x v="800"/>
    <b v="0"/>
    <n v="56"/>
    <b v="1"/>
    <x v="11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x v="13"/>
    <n v="2230.4299999999998"/>
    <x v="0"/>
    <s v="US"/>
    <s v="USD"/>
    <n v="1309547120"/>
    <x v="801"/>
    <b v="0"/>
    <n v="51"/>
    <b v="1"/>
    <x v="11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s v="US"/>
    <s v="USD"/>
    <n v="1347854700"/>
    <x v="802"/>
    <b v="0"/>
    <n v="75"/>
    <b v="1"/>
    <x v="11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s v="US"/>
    <s v="USD"/>
    <n v="1306630800"/>
    <x v="803"/>
    <b v="0"/>
    <n v="38"/>
    <b v="1"/>
    <x v="11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s v="US"/>
    <s v="USD"/>
    <n v="1311393540"/>
    <x v="804"/>
    <b v="0"/>
    <n v="18"/>
    <b v="1"/>
    <x v="11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s v="US"/>
    <s v="USD"/>
    <n v="1310857200"/>
    <x v="805"/>
    <b v="0"/>
    <n v="54"/>
    <b v="1"/>
    <x v="11"/>
    <n v="105"/>
    <n v="58.33"/>
    <x v="4"/>
    <s v="rock"/>
    <x v="805"/>
    <d v="2011-07-16T23:00:00"/>
  </r>
  <r>
    <n v="806"/>
    <s v="Golden Animals NEW Album!"/>
    <s v="Help Golden Animals finish their NEW Album!"/>
    <x v="6"/>
    <n v="8355"/>
    <x v="0"/>
    <s v="US"/>
    <s v="USD"/>
    <n v="1315413339"/>
    <x v="806"/>
    <b v="0"/>
    <n v="71"/>
    <b v="1"/>
    <x v="11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x v="23"/>
    <n v="4205"/>
    <x v="0"/>
    <s v="US"/>
    <s v="USD"/>
    <n v="1488333600"/>
    <x v="807"/>
    <b v="0"/>
    <n v="57"/>
    <b v="1"/>
    <x v="11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s v="CA"/>
    <s v="CAD"/>
    <n v="1419224340"/>
    <x v="808"/>
    <b v="0"/>
    <n v="43"/>
    <b v="1"/>
    <x v="11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x v="23"/>
    <n v="4151"/>
    <x v="0"/>
    <s v="US"/>
    <s v="USD"/>
    <n v="1390161630"/>
    <x v="809"/>
    <b v="0"/>
    <n v="52"/>
    <b v="1"/>
    <x v="11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s v="US"/>
    <s v="USD"/>
    <n v="1346462462"/>
    <x v="810"/>
    <b v="0"/>
    <n v="27"/>
    <b v="1"/>
    <x v="11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x v="28"/>
    <n v="1040"/>
    <x v="0"/>
    <s v="US"/>
    <s v="USD"/>
    <n v="1373475120"/>
    <x v="811"/>
    <b v="0"/>
    <n v="12"/>
    <b v="1"/>
    <x v="11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s v="US"/>
    <s v="USD"/>
    <n v="1362146280"/>
    <x v="812"/>
    <b v="0"/>
    <n v="33"/>
    <b v="1"/>
    <x v="11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x v="15"/>
    <n v="2399.94"/>
    <x v="0"/>
    <s v="US"/>
    <s v="USD"/>
    <n v="1342825365"/>
    <x v="813"/>
    <b v="0"/>
    <n v="96"/>
    <b v="1"/>
    <x v="11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s v="US"/>
    <s v="USD"/>
    <n v="1306865040"/>
    <x v="814"/>
    <b v="0"/>
    <n v="28"/>
    <b v="1"/>
    <x v="11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x v="23"/>
    <n v="4280"/>
    <x v="0"/>
    <s v="US"/>
    <s v="USD"/>
    <n v="1414879303"/>
    <x v="815"/>
    <b v="0"/>
    <n v="43"/>
    <b v="1"/>
    <x v="11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x v="39"/>
    <n v="8058.55"/>
    <x v="0"/>
    <s v="US"/>
    <s v="USD"/>
    <n v="1365489000"/>
    <x v="816"/>
    <b v="0"/>
    <n v="205"/>
    <b v="1"/>
    <x v="11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s v="US"/>
    <s v="USD"/>
    <n v="1331441940"/>
    <x v="817"/>
    <b v="0"/>
    <n v="23"/>
    <b v="1"/>
    <x v="11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s v="US"/>
    <s v="USD"/>
    <n v="1344358860"/>
    <x v="818"/>
    <b v="0"/>
    <n v="19"/>
    <b v="1"/>
    <x v="11"/>
    <n v="156"/>
    <n v="28.68"/>
    <x v="4"/>
    <s v="rock"/>
    <x v="818"/>
    <d v="2012-08-07T17:01:00"/>
  </r>
  <r>
    <n v="819"/>
    <s v="Winter Tour"/>
    <s v="We are touring the Southeast in support of our new EP"/>
    <x v="44"/>
    <n v="435"/>
    <x v="0"/>
    <s v="US"/>
    <s v="USD"/>
    <n v="1387601040"/>
    <x v="819"/>
    <b v="0"/>
    <n v="14"/>
    <b v="1"/>
    <x v="11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x v="13"/>
    <n v="2681"/>
    <x v="0"/>
    <s v="US"/>
    <s v="USD"/>
    <n v="1402290000"/>
    <x v="820"/>
    <b v="0"/>
    <n v="38"/>
    <b v="1"/>
    <x v="11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s v="US"/>
    <s v="USD"/>
    <n v="1430712060"/>
    <x v="821"/>
    <b v="0"/>
    <n v="78"/>
    <b v="1"/>
    <x v="11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x v="9"/>
    <n v="3575"/>
    <x v="0"/>
    <s v="US"/>
    <s v="USD"/>
    <n v="1349477050"/>
    <x v="822"/>
    <b v="0"/>
    <n v="69"/>
    <b v="1"/>
    <x v="11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x v="134"/>
    <n v="1436"/>
    <x v="0"/>
    <s v="US"/>
    <s v="USD"/>
    <n v="1427062852"/>
    <x v="823"/>
    <b v="0"/>
    <n v="33"/>
    <b v="1"/>
    <x v="11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s v="US"/>
    <s v="USD"/>
    <n v="1271573940"/>
    <x v="824"/>
    <b v="0"/>
    <n v="54"/>
    <b v="1"/>
    <x v="11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x v="78"/>
    <n v="12554"/>
    <x v="0"/>
    <s v="US"/>
    <s v="USD"/>
    <n v="1351495284"/>
    <x v="825"/>
    <b v="0"/>
    <n v="99"/>
    <b v="1"/>
    <x v="11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x v="62"/>
    <n v="5580"/>
    <x v="0"/>
    <s v="US"/>
    <s v="USD"/>
    <n v="1332719730"/>
    <x v="826"/>
    <b v="0"/>
    <n v="49"/>
    <b v="1"/>
    <x v="11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s v="US"/>
    <s v="USD"/>
    <n v="1329248940"/>
    <x v="827"/>
    <b v="0"/>
    <n v="11"/>
    <b v="1"/>
    <x v="11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s v="US"/>
    <s v="USD"/>
    <n v="1340641440"/>
    <x v="828"/>
    <b v="0"/>
    <n v="38"/>
    <b v="1"/>
    <x v="11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x v="2"/>
    <n v="520"/>
    <x v="0"/>
    <s v="GB"/>
    <s v="GBP"/>
    <n v="1468437240"/>
    <x v="829"/>
    <b v="0"/>
    <n v="16"/>
    <b v="1"/>
    <x v="11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x v="40"/>
    <n v="1941"/>
    <x v="0"/>
    <s v="US"/>
    <s v="USD"/>
    <n v="1363952225"/>
    <x v="830"/>
    <b v="0"/>
    <n v="32"/>
    <b v="1"/>
    <x v="11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x v="15"/>
    <n v="3500"/>
    <x v="0"/>
    <s v="US"/>
    <s v="USD"/>
    <n v="1335540694"/>
    <x v="831"/>
    <b v="0"/>
    <n v="20"/>
    <b v="1"/>
    <x v="11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s v="US"/>
    <s v="USD"/>
    <n v="1327133580"/>
    <x v="832"/>
    <b v="0"/>
    <n v="154"/>
    <b v="1"/>
    <x v="11"/>
    <n v="101"/>
    <n v="97.99"/>
    <x v="4"/>
    <s v="rock"/>
    <x v="832"/>
    <d v="2012-01-21T08:13:00"/>
  </r>
  <r>
    <n v="833"/>
    <s v="Ragman Rolls"/>
    <s v="This is an American rock album."/>
    <x v="12"/>
    <n v="6100"/>
    <x v="0"/>
    <s v="US"/>
    <s v="USD"/>
    <n v="1397941475"/>
    <x v="833"/>
    <b v="0"/>
    <n v="41"/>
    <b v="1"/>
    <x v="11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x v="62"/>
    <n v="7206"/>
    <x v="0"/>
    <s v="US"/>
    <s v="USD"/>
    <n v="1372651140"/>
    <x v="834"/>
    <b v="0"/>
    <n v="75"/>
    <b v="1"/>
    <x v="11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s v="US"/>
    <s v="USD"/>
    <n v="1337396400"/>
    <x v="835"/>
    <b v="0"/>
    <n v="40"/>
    <b v="1"/>
    <x v="11"/>
    <n v="117"/>
    <n v="58.63"/>
    <x v="4"/>
    <s v="rock"/>
    <x v="835"/>
    <d v="2012-05-19T03:00:00"/>
  </r>
  <r>
    <n v="836"/>
    <s v="DESMADRE Full Album + Press Kit"/>
    <s v="An album you can bring home to mom."/>
    <x v="10"/>
    <n v="5046.5200000000004"/>
    <x v="0"/>
    <s v="US"/>
    <s v="USD"/>
    <n v="1381108918"/>
    <x v="836"/>
    <b v="0"/>
    <n v="46"/>
    <b v="1"/>
    <x v="11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x v="30"/>
    <n v="3045"/>
    <x v="0"/>
    <s v="US"/>
    <s v="USD"/>
    <n v="1398988662"/>
    <x v="837"/>
    <b v="0"/>
    <n v="62"/>
    <b v="1"/>
    <x v="11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s v="US"/>
    <s v="USD"/>
    <n v="1326835985"/>
    <x v="838"/>
    <b v="0"/>
    <n v="61"/>
    <b v="1"/>
    <x v="11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x v="10"/>
    <n v="5830.83"/>
    <x v="0"/>
    <s v="US"/>
    <s v="USD"/>
    <n v="1348337956"/>
    <x v="839"/>
    <b v="0"/>
    <n v="96"/>
    <b v="1"/>
    <x v="11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s v="US"/>
    <s v="USD"/>
    <n v="1474694787"/>
    <x v="840"/>
    <b v="0"/>
    <n v="190"/>
    <b v="1"/>
    <x v="12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s v="US"/>
    <s v="USD"/>
    <n v="1415653663"/>
    <x v="841"/>
    <b v="1"/>
    <n v="94"/>
    <b v="1"/>
    <x v="12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s v="CA"/>
    <s v="CAD"/>
    <n v="1381723140"/>
    <x v="842"/>
    <b v="1"/>
    <n v="39"/>
    <b v="1"/>
    <x v="12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x v="9"/>
    <n v="8014"/>
    <x v="0"/>
    <s v="US"/>
    <s v="USD"/>
    <n v="1481184000"/>
    <x v="843"/>
    <b v="0"/>
    <n v="127"/>
    <b v="1"/>
    <x v="12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s v="US"/>
    <s v="USD"/>
    <n v="1414817940"/>
    <x v="844"/>
    <b v="1"/>
    <n v="159"/>
    <b v="1"/>
    <x v="12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x v="10"/>
    <n v="6019.01"/>
    <x v="0"/>
    <s v="US"/>
    <s v="USD"/>
    <n v="1473047940"/>
    <x v="845"/>
    <b v="0"/>
    <n v="177"/>
    <b v="1"/>
    <x v="12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x v="184"/>
    <n v="1342.01"/>
    <x v="0"/>
    <s v="GB"/>
    <s v="GBP"/>
    <n v="1394460000"/>
    <x v="846"/>
    <b v="0"/>
    <n v="47"/>
    <b v="1"/>
    <x v="12"/>
    <n v="122"/>
    <n v="28.55"/>
    <x v="4"/>
    <s v="metal"/>
    <x v="846"/>
    <d v="2014-03-10T14:00:00"/>
  </r>
  <r>
    <n v="847"/>
    <s v="CENTROPYMUSIC"/>
    <s v="MUSIC WITH MEANING!  MUSIC THAT MATTERS!!!"/>
    <x v="185"/>
    <n v="10"/>
    <x v="0"/>
    <s v="US"/>
    <s v="USD"/>
    <n v="1436555376"/>
    <x v="847"/>
    <b v="0"/>
    <n v="1"/>
    <b v="1"/>
    <x v="12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x v="43"/>
    <n v="300"/>
    <x v="0"/>
    <s v="US"/>
    <s v="USD"/>
    <n v="1429038033"/>
    <x v="848"/>
    <b v="0"/>
    <n v="16"/>
    <b v="1"/>
    <x v="12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s v="US"/>
    <s v="USD"/>
    <n v="1426473264"/>
    <x v="849"/>
    <b v="0"/>
    <n v="115"/>
    <b v="1"/>
    <x v="12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x v="23"/>
    <n v="6207"/>
    <x v="0"/>
    <s v="US"/>
    <s v="USD"/>
    <n v="1461560340"/>
    <x v="850"/>
    <b v="0"/>
    <n v="133"/>
    <b v="1"/>
    <x v="12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x v="13"/>
    <n v="2609"/>
    <x v="0"/>
    <s v="FR"/>
    <s v="EUR"/>
    <n v="1469994300"/>
    <x v="851"/>
    <b v="0"/>
    <n v="70"/>
    <b v="1"/>
    <x v="12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x v="8"/>
    <n v="3674"/>
    <x v="0"/>
    <s v="US"/>
    <s v="USD"/>
    <n v="1477342800"/>
    <x v="852"/>
    <b v="0"/>
    <n v="62"/>
    <b v="1"/>
    <x v="12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x v="43"/>
    <n v="300"/>
    <x v="0"/>
    <s v="US"/>
    <s v="USD"/>
    <n v="1424116709"/>
    <x v="853"/>
    <b v="0"/>
    <n v="10"/>
    <b v="1"/>
    <x v="12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x v="186"/>
    <n v="32865.300000000003"/>
    <x v="0"/>
    <s v="US"/>
    <s v="USD"/>
    <n v="1482901546"/>
    <x v="854"/>
    <b v="0"/>
    <n v="499"/>
    <b v="1"/>
    <x v="12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x v="187"/>
    <n v="1500"/>
    <x v="0"/>
    <s v="US"/>
    <s v="USD"/>
    <n v="1469329217"/>
    <x v="855"/>
    <b v="0"/>
    <n v="47"/>
    <b v="1"/>
    <x v="12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s v="DE"/>
    <s v="EUR"/>
    <n v="1477422000"/>
    <x v="856"/>
    <b v="0"/>
    <n v="28"/>
    <b v="1"/>
    <x v="12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x v="38"/>
    <n v="1200"/>
    <x v="0"/>
    <s v="ES"/>
    <s v="EUR"/>
    <n v="1448463431"/>
    <x v="857"/>
    <b v="0"/>
    <n v="24"/>
    <b v="1"/>
    <x v="12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s v="GB"/>
    <s v="GBP"/>
    <n v="1429138740"/>
    <x v="858"/>
    <b v="0"/>
    <n v="76"/>
    <b v="1"/>
    <x v="12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x v="23"/>
    <n v="4187"/>
    <x v="0"/>
    <s v="US"/>
    <s v="USD"/>
    <n v="1433376000"/>
    <x v="859"/>
    <b v="0"/>
    <n v="98"/>
    <b v="1"/>
    <x v="12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s v="US"/>
    <s v="USD"/>
    <n v="1385123713"/>
    <x v="860"/>
    <b v="0"/>
    <n v="48"/>
    <b v="0"/>
    <x v="13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s v="US"/>
    <s v="USD"/>
    <n v="1474067404"/>
    <x v="861"/>
    <b v="0"/>
    <n v="2"/>
    <b v="0"/>
    <x v="13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s v="GB"/>
    <s v="GBP"/>
    <n v="1384179548"/>
    <x v="862"/>
    <b v="0"/>
    <n v="4"/>
    <b v="0"/>
    <x v="13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x v="13"/>
    <n v="90"/>
    <x v="2"/>
    <s v="US"/>
    <s v="USD"/>
    <n v="1329014966"/>
    <x v="863"/>
    <b v="0"/>
    <n v="5"/>
    <b v="0"/>
    <x v="13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s v="US"/>
    <s v="USD"/>
    <n v="1381917540"/>
    <x v="864"/>
    <b v="0"/>
    <n v="79"/>
    <b v="0"/>
    <x v="13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s v="US"/>
    <s v="USD"/>
    <n v="1358361197"/>
    <x v="865"/>
    <b v="0"/>
    <n v="2"/>
    <b v="0"/>
    <x v="13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x v="8"/>
    <n v="640"/>
    <x v="2"/>
    <s v="US"/>
    <s v="USD"/>
    <n v="1425136200"/>
    <x v="866"/>
    <b v="0"/>
    <n v="11"/>
    <b v="0"/>
    <x v="13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s v="US"/>
    <s v="USD"/>
    <n v="1259643540"/>
    <x v="867"/>
    <b v="0"/>
    <n v="11"/>
    <b v="0"/>
    <x v="13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s v="US"/>
    <s v="USD"/>
    <n v="1389055198"/>
    <x v="868"/>
    <b v="0"/>
    <n v="1"/>
    <b v="0"/>
    <x v="13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s v="US"/>
    <s v="USD"/>
    <n v="1365448657"/>
    <x v="869"/>
    <b v="0"/>
    <n v="3"/>
    <b v="0"/>
    <x v="13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s v="GB"/>
    <s v="GBP"/>
    <n v="1377995523"/>
    <x v="870"/>
    <b v="0"/>
    <n v="5"/>
    <b v="0"/>
    <x v="13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s v="US"/>
    <s v="USD"/>
    <n v="1385735295"/>
    <x v="871"/>
    <b v="0"/>
    <n v="12"/>
    <b v="0"/>
    <x v="13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x v="6"/>
    <n v="65"/>
    <x v="2"/>
    <s v="US"/>
    <s v="USD"/>
    <n v="1299786527"/>
    <x v="872"/>
    <b v="0"/>
    <n v="2"/>
    <b v="0"/>
    <x v="13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x v="8"/>
    <n v="45"/>
    <x v="2"/>
    <s v="US"/>
    <s v="USD"/>
    <n v="1352610040"/>
    <x v="873"/>
    <b v="0"/>
    <n v="5"/>
    <b v="0"/>
    <x v="13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s v="US"/>
    <s v="USD"/>
    <n v="1367676034"/>
    <x v="874"/>
    <b v="0"/>
    <n v="21"/>
    <b v="0"/>
    <x v="13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s v="US"/>
    <s v="USD"/>
    <n v="1442856131"/>
    <x v="875"/>
    <b v="0"/>
    <n v="0"/>
    <b v="0"/>
    <x v="13"/>
    <n v="0"/>
    <n v="0"/>
    <x v="4"/>
    <s v="jazz"/>
    <x v="875"/>
    <d v="2015-09-21T17:22:11"/>
  </r>
  <r>
    <n v="876"/>
    <s v="Sound Of Dobells"/>
    <s v="What was the greatest record shop ever?  DOBELLS!"/>
    <x v="189"/>
    <n v="1286"/>
    <x v="2"/>
    <s v="GB"/>
    <s v="GBP"/>
    <n v="1359978927"/>
    <x v="876"/>
    <b v="0"/>
    <n v="45"/>
    <b v="0"/>
    <x v="13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x v="13"/>
    <n v="1351"/>
    <x v="2"/>
    <s v="US"/>
    <s v="USD"/>
    <n v="1387479360"/>
    <x v="877"/>
    <b v="0"/>
    <n v="29"/>
    <b v="0"/>
    <x v="13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x v="10"/>
    <n v="65"/>
    <x v="2"/>
    <s v="US"/>
    <s v="USD"/>
    <n v="1293082524"/>
    <x v="878"/>
    <b v="0"/>
    <n v="2"/>
    <b v="0"/>
    <x v="13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s v="US"/>
    <s v="USD"/>
    <n v="1338321305"/>
    <x v="879"/>
    <b v="0"/>
    <n v="30"/>
    <b v="0"/>
    <x v="13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s v="US"/>
    <s v="USD"/>
    <n v="1351582938"/>
    <x v="880"/>
    <b v="0"/>
    <n v="8"/>
    <b v="0"/>
    <x v="14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s v="US"/>
    <s v="USD"/>
    <n v="1326520886"/>
    <x v="881"/>
    <b v="0"/>
    <n v="1"/>
    <b v="0"/>
    <x v="14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s v="US"/>
    <s v="USD"/>
    <n v="1315341550"/>
    <x v="882"/>
    <b v="0"/>
    <n v="14"/>
    <b v="0"/>
    <x v="14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x v="10"/>
    <n v="2001"/>
    <x v="2"/>
    <s v="US"/>
    <s v="USD"/>
    <n v="1456957635"/>
    <x v="883"/>
    <b v="0"/>
    <n v="24"/>
    <b v="0"/>
    <x v="14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x v="13"/>
    <n v="20"/>
    <x v="2"/>
    <s v="US"/>
    <s v="USD"/>
    <n v="1336789860"/>
    <x v="884"/>
    <b v="0"/>
    <n v="2"/>
    <b v="0"/>
    <x v="14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s v="US"/>
    <s v="USD"/>
    <n v="1483137311"/>
    <x v="885"/>
    <b v="0"/>
    <n v="21"/>
    <b v="0"/>
    <x v="14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s v="US"/>
    <s v="USD"/>
    <n v="1473972813"/>
    <x v="886"/>
    <b v="0"/>
    <n v="7"/>
    <b v="0"/>
    <x v="14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s v="US"/>
    <s v="USD"/>
    <n v="1338159655"/>
    <x v="887"/>
    <b v="0"/>
    <n v="0"/>
    <b v="0"/>
    <x v="14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x v="28"/>
    <n v="72"/>
    <x v="2"/>
    <s v="US"/>
    <s v="USD"/>
    <n v="1314856800"/>
    <x v="888"/>
    <b v="0"/>
    <n v="4"/>
    <b v="0"/>
    <x v="14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s v="US"/>
    <s v="USD"/>
    <n v="1412534943"/>
    <x v="889"/>
    <b v="0"/>
    <n v="32"/>
    <b v="0"/>
    <x v="14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s v="US"/>
    <s v="USD"/>
    <n v="1385055979"/>
    <x v="890"/>
    <b v="0"/>
    <n v="4"/>
    <b v="0"/>
    <x v="14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x v="6"/>
    <n v="260"/>
    <x v="2"/>
    <s v="US"/>
    <s v="USD"/>
    <n v="1408581930"/>
    <x v="891"/>
    <b v="0"/>
    <n v="9"/>
    <b v="0"/>
    <x v="14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s v="US"/>
    <s v="USD"/>
    <n v="1280635200"/>
    <x v="892"/>
    <b v="0"/>
    <n v="17"/>
    <b v="0"/>
    <x v="14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x v="13"/>
    <n v="200"/>
    <x v="2"/>
    <s v="US"/>
    <s v="USD"/>
    <n v="1427920363"/>
    <x v="893"/>
    <b v="0"/>
    <n v="5"/>
    <b v="0"/>
    <x v="14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s v="US"/>
    <s v="USD"/>
    <n v="1465169610"/>
    <x v="894"/>
    <b v="0"/>
    <n v="53"/>
    <b v="0"/>
    <x v="14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s v="US"/>
    <s v="USD"/>
    <n v="1287975829"/>
    <x v="895"/>
    <b v="0"/>
    <n v="7"/>
    <b v="0"/>
    <x v="14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x v="6"/>
    <n v="3200"/>
    <x v="2"/>
    <s v="US"/>
    <s v="USD"/>
    <n v="1440734400"/>
    <x v="896"/>
    <b v="0"/>
    <n v="72"/>
    <b v="0"/>
    <x v="14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x v="9"/>
    <n v="0"/>
    <x v="2"/>
    <s v="US"/>
    <s v="USD"/>
    <n v="1354123908"/>
    <x v="897"/>
    <b v="0"/>
    <n v="0"/>
    <b v="0"/>
    <x v="14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x v="30"/>
    <n v="70"/>
    <x v="2"/>
    <s v="US"/>
    <s v="USD"/>
    <n v="1326651110"/>
    <x v="898"/>
    <b v="0"/>
    <n v="2"/>
    <b v="0"/>
    <x v="14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x v="47"/>
    <n v="280"/>
    <x v="2"/>
    <s v="US"/>
    <s v="USD"/>
    <n v="1306549362"/>
    <x v="899"/>
    <b v="0"/>
    <n v="8"/>
    <b v="0"/>
    <x v="14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x v="10"/>
    <n v="21"/>
    <x v="2"/>
    <s v="US"/>
    <s v="USD"/>
    <n v="1459365802"/>
    <x v="900"/>
    <b v="0"/>
    <n v="2"/>
    <b v="0"/>
    <x v="13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s v="US"/>
    <s v="USD"/>
    <n v="1276024260"/>
    <x v="901"/>
    <b v="0"/>
    <n v="0"/>
    <b v="0"/>
    <x v="13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x v="11"/>
    <n v="90"/>
    <x v="2"/>
    <s v="US"/>
    <s v="USD"/>
    <n v="1409412600"/>
    <x v="902"/>
    <b v="0"/>
    <n v="3"/>
    <b v="0"/>
    <x v="13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x v="10"/>
    <n v="160"/>
    <x v="2"/>
    <s v="US"/>
    <s v="USD"/>
    <n v="1348367100"/>
    <x v="903"/>
    <b v="0"/>
    <n v="4"/>
    <b v="0"/>
    <x v="13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x v="63"/>
    <n v="151"/>
    <x v="2"/>
    <s v="US"/>
    <s v="USD"/>
    <n v="1451786137"/>
    <x v="904"/>
    <b v="0"/>
    <n v="3"/>
    <b v="0"/>
    <x v="13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x v="115"/>
    <n v="196"/>
    <x v="2"/>
    <s v="US"/>
    <s v="USD"/>
    <n v="1295847926"/>
    <x v="905"/>
    <b v="0"/>
    <n v="6"/>
    <b v="0"/>
    <x v="13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x v="36"/>
    <n v="0"/>
    <x v="2"/>
    <s v="US"/>
    <s v="USD"/>
    <n v="1394681590"/>
    <x v="906"/>
    <b v="0"/>
    <n v="0"/>
    <b v="0"/>
    <x v="13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x v="193"/>
    <n v="0"/>
    <x v="2"/>
    <s v="US"/>
    <s v="USD"/>
    <n v="1315715823"/>
    <x v="907"/>
    <b v="0"/>
    <n v="0"/>
    <b v="0"/>
    <x v="13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x v="30"/>
    <n v="0"/>
    <x v="2"/>
    <s v="US"/>
    <s v="USD"/>
    <n v="1280206740"/>
    <x v="908"/>
    <b v="0"/>
    <n v="0"/>
    <b v="0"/>
    <x v="13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s v="US"/>
    <s v="USD"/>
    <n v="1343016000"/>
    <x v="909"/>
    <b v="0"/>
    <n v="8"/>
    <b v="0"/>
    <x v="13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s v="GB"/>
    <s v="GBP"/>
    <n v="1488546319"/>
    <x v="910"/>
    <b v="0"/>
    <n v="5"/>
    <b v="0"/>
    <x v="13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s v="US"/>
    <s v="USD"/>
    <n v="1390522045"/>
    <x v="911"/>
    <b v="0"/>
    <n v="0"/>
    <b v="0"/>
    <x v="13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x v="8"/>
    <n v="30"/>
    <x v="2"/>
    <s v="US"/>
    <s v="USD"/>
    <n v="1355197047"/>
    <x v="912"/>
    <b v="0"/>
    <n v="2"/>
    <b v="0"/>
    <x v="13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s v="US"/>
    <s v="USD"/>
    <n v="1336188019"/>
    <x v="913"/>
    <b v="0"/>
    <n v="24"/>
    <b v="0"/>
    <x v="13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x v="15"/>
    <n v="0"/>
    <x v="2"/>
    <s v="US"/>
    <s v="USD"/>
    <n v="1345918747"/>
    <x v="914"/>
    <b v="0"/>
    <n v="0"/>
    <b v="0"/>
    <x v="13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s v="US"/>
    <s v="USD"/>
    <n v="1330577940"/>
    <x v="915"/>
    <b v="0"/>
    <n v="9"/>
    <b v="0"/>
    <x v="13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s v="US"/>
    <s v="USD"/>
    <n v="1287723600"/>
    <x v="916"/>
    <b v="0"/>
    <n v="0"/>
    <b v="0"/>
    <x v="13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s v="US"/>
    <s v="USD"/>
    <n v="1405305000"/>
    <x v="917"/>
    <b v="0"/>
    <n v="1"/>
    <b v="0"/>
    <x v="13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s v="GB"/>
    <s v="GBP"/>
    <n v="1417474761"/>
    <x v="918"/>
    <b v="0"/>
    <n v="10"/>
    <b v="0"/>
    <x v="13"/>
    <n v="5"/>
    <n v="19.600000000000001"/>
    <x v="4"/>
    <s v="jazz"/>
    <x v="918"/>
    <d v="2014-12-01T22:59:21"/>
  </r>
  <r>
    <n v="919"/>
    <s v="Jazz CD:  Out of The Blue"/>
    <s v="Cool jazz with a New Orleans flavor."/>
    <x v="22"/>
    <n v="100"/>
    <x v="2"/>
    <s v="US"/>
    <s v="USD"/>
    <n v="1355930645"/>
    <x v="919"/>
    <b v="0"/>
    <n v="1"/>
    <b v="0"/>
    <x v="13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x v="62"/>
    <n v="0"/>
    <x v="2"/>
    <s v="US"/>
    <s v="USD"/>
    <n v="1384448822"/>
    <x v="920"/>
    <b v="0"/>
    <n v="0"/>
    <b v="0"/>
    <x v="13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s v="US"/>
    <s v="USD"/>
    <n v="1323666376"/>
    <x v="921"/>
    <b v="0"/>
    <n v="20"/>
    <b v="0"/>
    <x v="13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x v="100"/>
    <n v="5680"/>
    <x v="2"/>
    <s v="US"/>
    <s v="USD"/>
    <n v="1412167393"/>
    <x v="922"/>
    <b v="0"/>
    <n v="30"/>
    <b v="0"/>
    <x v="13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s v="US"/>
    <s v="USD"/>
    <n v="1416614523"/>
    <x v="923"/>
    <b v="0"/>
    <n v="6"/>
    <b v="0"/>
    <x v="13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s v="US"/>
    <s v="USD"/>
    <n v="1360795069"/>
    <x v="924"/>
    <b v="0"/>
    <n v="15"/>
    <b v="0"/>
    <x v="13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s v="US"/>
    <s v="USD"/>
    <n v="1385590111"/>
    <x v="925"/>
    <b v="0"/>
    <n v="5"/>
    <b v="0"/>
    <x v="13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s v="US"/>
    <s v="USD"/>
    <n v="1278628800"/>
    <x v="926"/>
    <b v="0"/>
    <n v="0"/>
    <b v="0"/>
    <x v="13"/>
    <n v="0"/>
    <n v="0"/>
    <x v="4"/>
    <s v="jazz"/>
    <x v="926"/>
    <d v="2010-07-08T22:40:00"/>
  </r>
  <r>
    <n v="927"/>
    <s v="JETRO DA SILVA FUNK PROJECT"/>
    <s v="Studio CD/DVD Solo project of Pianist &amp; Keyboardist Jetro da Silva"/>
    <x v="22"/>
    <n v="0"/>
    <x v="2"/>
    <s v="US"/>
    <s v="USD"/>
    <n v="1337024695"/>
    <x v="927"/>
    <b v="0"/>
    <n v="0"/>
    <b v="0"/>
    <x v="13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x v="107"/>
    <n v="1575"/>
    <x v="2"/>
    <s v="US"/>
    <s v="USD"/>
    <n v="1353196800"/>
    <x v="928"/>
    <b v="0"/>
    <n v="28"/>
    <b v="0"/>
    <x v="13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x v="2"/>
    <n v="0"/>
    <x v="2"/>
    <s v="US"/>
    <s v="USD"/>
    <n v="1333946569"/>
    <x v="929"/>
    <b v="0"/>
    <n v="0"/>
    <b v="0"/>
    <x v="13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s v="US"/>
    <s v="USD"/>
    <n v="1277501520"/>
    <x v="930"/>
    <b v="0"/>
    <n v="5"/>
    <b v="0"/>
    <x v="13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s v="GB"/>
    <s v="GBP"/>
    <n v="1395007200"/>
    <x v="931"/>
    <b v="0"/>
    <n v="7"/>
    <b v="0"/>
    <x v="13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x v="196"/>
    <n v="1381"/>
    <x v="2"/>
    <s v="US"/>
    <s v="USD"/>
    <n v="1363990545"/>
    <x v="932"/>
    <b v="0"/>
    <n v="30"/>
    <b v="0"/>
    <x v="13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s v="US"/>
    <s v="USD"/>
    <n v="1399867409"/>
    <x v="933"/>
    <b v="0"/>
    <n v="2"/>
    <b v="0"/>
    <x v="13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x v="10"/>
    <n v="1520"/>
    <x v="2"/>
    <s v="CA"/>
    <s v="CAD"/>
    <n v="1399183200"/>
    <x v="934"/>
    <b v="0"/>
    <n v="30"/>
    <b v="0"/>
    <x v="13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x v="8"/>
    <n v="50"/>
    <x v="2"/>
    <s v="US"/>
    <s v="USD"/>
    <n v="1454054429"/>
    <x v="935"/>
    <b v="0"/>
    <n v="2"/>
    <b v="0"/>
    <x v="13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x v="123"/>
    <n v="0"/>
    <x v="2"/>
    <s v="US"/>
    <s v="USD"/>
    <n v="1326916800"/>
    <x v="936"/>
    <b v="0"/>
    <n v="0"/>
    <b v="0"/>
    <x v="13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s v="US"/>
    <s v="USD"/>
    <n v="1383509357"/>
    <x v="937"/>
    <b v="0"/>
    <n v="2"/>
    <b v="0"/>
    <x v="13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x v="39"/>
    <n v="25"/>
    <x v="2"/>
    <s v="US"/>
    <s v="USD"/>
    <n v="1346585448"/>
    <x v="938"/>
    <b v="0"/>
    <n v="1"/>
    <b v="0"/>
    <x v="13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s v="US"/>
    <s v="USD"/>
    <n v="1372622280"/>
    <x v="939"/>
    <b v="0"/>
    <n v="2"/>
    <b v="0"/>
    <x v="13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s v="US"/>
    <s v="USD"/>
    <n v="1439251926"/>
    <x v="940"/>
    <b v="0"/>
    <n v="14"/>
    <b v="0"/>
    <x v="8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s v="US"/>
    <s v="USD"/>
    <n v="1486693145"/>
    <x v="941"/>
    <b v="0"/>
    <n v="31"/>
    <b v="0"/>
    <x v="8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s v="US"/>
    <s v="USD"/>
    <n v="1455826460"/>
    <x v="942"/>
    <b v="0"/>
    <n v="16"/>
    <b v="0"/>
    <x v="8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x v="9"/>
    <n v="289"/>
    <x v="2"/>
    <s v="US"/>
    <s v="USD"/>
    <n v="1480438905"/>
    <x v="943"/>
    <b v="0"/>
    <n v="12"/>
    <b v="0"/>
    <x v="8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x v="63"/>
    <n v="6663"/>
    <x v="2"/>
    <s v="US"/>
    <s v="USD"/>
    <n v="1460988000"/>
    <x v="944"/>
    <b v="0"/>
    <n v="96"/>
    <b v="0"/>
    <x v="8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x v="57"/>
    <n v="2484"/>
    <x v="2"/>
    <s v="FR"/>
    <s v="EUR"/>
    <n v="1487462340"/>
    <x v="945"/>
    <b v="0"/>
    <n v="16"/>
    <b v="0"/>
    <x v="8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x v="36"/>
    <n v="286"/>
    <x v="2"/>
    <s v="US"/>
    <s v="USD"/>
    <n v="1473444048"/>
    <x v="946"/>
    <b v="0"/>
    <n v="5"/>
    <b v="0"/>
    <x v="8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x v="16"/>
    <n v="0"/>
    <x v="2"/>
    <s v="US"/>
    <s v="USD"/>
    <n v="1467312306"/>
    <x v="947"/>
    <b v="0"/>
    <n v="0"/>
    <b v="0"/>
    <x v="8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x v="23"/>
    <n v="480"/>
    <x v="2"/>
    <s v="NL"/>
    <s v="EUR"/>
    <n v="1457812364"/>
    <x v="948"/>
    <b v="0"/>
    <n v="8"/>
    <b v="0"/>
    <x v="8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x v="22"/>
    <n v="273"/>
    <x v="2"/>
    <s v="DE"/>
    <s v="EUR"/>
    <n v="1456016576"/>
    <x v="949"/>
    <b v="0"/>
    <n v="7"/>
    <b v="0"/>
    <x v="8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x v="10"/>
    <n v="1402"/>
    <x v="2"/>
    <s v="CA"/>
    <s v="CAD"/>
    <n v="1453053661"/>
    <x v="950"/>
    <b v="0"/>
    <n v="24"/>
    <b v="0"/>
    <x v="8"/>
    <n v="28"/>
    <n v="58.42"/>
    <x v="2"/>
    <s v="wearables"/>
    <x v="950"/>
    <d v="2016-01-17T18:01:01"/>
  </r>
  <r>
    <n v="951"/>
    <s v="Smart Harness"/>
    <s v="Revolutionizing the way we walk our dogs!"/>
    <x v="63"/>
    <n v="19195"/>
    <x v="2"/>
    <s v="US"/>
    <s v="USD"/>
    <n v="1465054872"/>
    <x v="951"/>
    <b v="0"/>
    <n v="121"/>
    <b v="0"/>
    <x v="8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x v="197"/>
    <n v="19572"/>
    <x v="2"/>
    <s v="US"/>
    <s v="USD"/>
    <n v="1479483812"/>
    <x v="952"/>
    <b v="0"/>
    <n v="196"/>
    <b v="0"/>
    <x v="8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s v="US"/>
    <s v="USD"/>
    <n v="1422158199"/>
    <x v="953"/>
    <b v="0"/>
    <n v="5"/>
    <b v="0"/>
    <x v="8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s v="US"/>
    <s v="USD"/>
    <n v="1440100839"/>
    <x v="954"/>
    <b v="0"/>
    <n v="73"/>
    <b v="0"/>
    <x v="8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s v="US"/>
    <s v="USD"/>
    <n v="1473750300"/>
    <x v="955"/>
    <b v="0"/>
    <n v="93"/>
    <b v="0"/>
    <x v="8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x v="63"/>
    <n v="861"/>
    <x v="2"/>
    <s v="US"/>
    <s v="USD"/>
    <n v="1430081759"/>
    <x v="956"/>
    <b v="0"/>
    <n v="17"/>
    <b v="0"/>
    <x v="8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x v="14"/>
    <n v="233"/>
    <x v="2"/>
    <s v="US"/>
    <s v="USD"/>
    <n v="1479392133"/>
    <x v="957"/>
    <b v="0"/>
    <n v="7"/>
    <b v="0"/>
    <x v="8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s v="US"/>
    <s v="USD"/>
    <n v="1428641940"/>
    <x v="958"/>
    <b v="0"/>
    <n v="17"/>
    <b v="0"/>
    <x v="8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s v="US"/>
    <s v="USD"/>
    <n v="1421640665"/>
    <x v="959"/>
    <b v="0"/>
    <n v="171"/>
    <b v="0"/>
    <x v="8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s v="US"/>
    <s v="USD"/>
    <n v="1489500155"/>
    <x v="960"/>
    <b v="0"/>
    <n v="188"/>
    <b v="0"/>
    <x v="8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x v="75"/>
    <n v="40079"/>
    <x v="2"/>
    <s v="US"/>
    <s v="USD"/>
    <n v="1487617200"/>
    <x v="961"/>
    <b v="0"/>
    <n v="110"/>
    <b v="0"/>
    <x v="8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s v="US"/>
    <s v="USD"/>
    <n v="1455210353"/>
    <x v="962"/>
    <b v="0"/>
    <n v="37"/>
    <b v="0"/>
    <x v="8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x v="19"/>
    <n v="377"/>
    <x v="2"/>
    <s v="US"/>
    <s v="USD"/>
    <n v="1476717319"/>
    <x v="963"/>
    <b v="0"/>
    <n v="9"/>
    <b v="0"/>
    <x v="8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s v="CA"/>
    <s v="CAD"/>
    <n v="1441119919"/>
    <x v="964"/>
    <b v="0"/>
    <n v="29"/>
    <b v="0"/>
    <x v="8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s v="US"/>
    <s v="USD"/>
    <n v="1477454340"/>
    <x v="965"/>
    <b v="0"/>
    <n v="6"/>
    <b v="0"/>
    <x v="8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s v="US"/>
    <s v="USD"/>
    <n v="1475766932"/>
    <x v="966"/>
    <b v="0"/>
    <n v="30"/>
    <b v="0"/>
    <x v="8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x v="22"/>
    <n v="3562"/>
    <x v="2"/>
    <s v="US"/>
    <s v="USD"/>
    <n v="1461301574"/>
    <x v="967"/>
    <b v="0"/>
    <n v="81"/>
    <b v="0"/>
    <x v="8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s v="US"/>
    <s v="USD"/>
    <n v="1408134034"/>
    <x v="968"/>
    <b v="0"/>
    <n v="4"/>
    <b v="0"/>
    <x v="8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x v="11"/>
    <n v="14000"/>
    <x v="2"/>
    <s v="MX"/>
    <s v="MXN"/>
    <n v="1486624607"/>
    <x v="969"/>
    <b v="0"/>
    <n v="11"/>
    <b v="0"/>
    <x v="8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s v="CA"/>
    <s v="CAD"/>
    <n v="1485147540"/>
    <x v="970"/>
    <b v="0"/>
    <n v="14"/>
    <b v="0"/>
    <x v="8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s v="US"/>
    <s v="USD"/>
    <n v="1433178060"/>
    <x v="971"/>
    <b v="0"/>
    <n v="5"/>
    <b v="0"/>
    <x v="8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s v="US"/>
    <s v="USD"/>
    <n v="1409813940"/>
    <x v="972"/>
    <b v="0"/>
    <n v="45"/>
    <b v="0"/>
    <x v="8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s v="US"/>
    <s v="USD"/>
    <n v="1447032093"/>
    <x v="973"/>
    <b v="0"/>
    <n v="8"/>
    <b v="0"/>
    <x v="8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x v="63"/>
    <n v="280"/>
    <x v="2"/>
    <s v="US"/>
    <s v="USD"/>
    <n v="1458925156"/>
    <x v="974"/>
    <b v="0"/>
    <n v="3"/>
    <b v="0"/>
    <x v="8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s v="US"/>
    <s v="USD"/>
    <n v="1467132185"/>
    <x v="975"/>
    <b v="0"/>
    <n v="24"/>
    <b v="0"/>
    <x v="8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s v="AU"/>
    <s v="AUD"/>
    <n v="1439515497"/>
    <x v="976"/>
    <b v="0"/>
    <n v="18"/>
    <b v="0"/>
    <x v="8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s v="AT"/>
    <s v="EUR"/>
    <n v="1456094197"/>
    <x v="977"/>
    <b v="0"/>
    <n v="12"/>
    <b v="0"/>
    <x v="8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x v="201"/>
    <n v="97273"/>
    <x v="2"/>
    <s v="SE"/>
    <s v="SEK"/>
    <n v="1456385101"/>
    <x v="978"/>
    <b v="0"/>
    <n v="123"/>
    <b v="0"/>
    <x v="8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s v="US"/>
    <s v="USD"/>
    <n v="1466449140"/>
    <x v="979"/>
    <b v="0"/>
    <n v="96"/>
    <b v="0"/>
    <x v="8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s v="US"/>
    <s v="USD"/>
    <n v="1417387322"/>
    <x v="980"/>
    <b v="0"/>
    <n v="31"/>
    <b v="0"/>
    <x v="8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s v="US"/>
    <s v="USD"/>
    <n v="1407624222"/>
    <x v="981"/>
    <b v="0"/>
    <n v="4"/>
    <b v="0"/>
    <x v="8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x v="178"/>
    <n v="3"/>
    <x v="2"/>
    <s v="US"/>
    <s v="USD"/>
    <n v="1475431486"/>
    <x v="982"/>
    <b v="0"/>
    <n v="3"/>
    <b v="0"/>
    <x v="8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s v="ES"/>
    <s v="EUR"/>
    <n v="1471985640"/>
    <x v="983"/>
    <b v="0"/>
    <n v="179"/>
    <b v="0"/>
    <x v="8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s v="US"/>
    <s v="USD"/>
    <n v="1427507208"/>
    <x v="984"/>
    <b v="0"/>
    <n v="3"/>
    <b v="0"/>
    <x v="8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s v="DE"/>
    <s v="EUR"/>
    <n v="1451602800"/>
    <x v="985"/>
    <b v="0"/>
    <n v="23"/>
    <b v="0"/>
    <x v="8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s v="GB"/>
    <s v="GBP"/>
    <n v="1452384000"/>
    <x v="986"/>
    <b v="0"/>
    <n v="23"/>
    <b v="0"/>
    <x v="8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x v="63"/>
    <n v="6610"/>
    <x v="2"/>
    <s v="NL"/>
    <s v="EUR"/>
    <n v="1403507050"/>
    <x v="987"/>
    <b v="0"/>
    <n v="41"/>
    <b v="0"/>
    <x v="8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s v="IT"/>
    <s v="EUR"/>
    <n v="1475310825"/>
    <x v="988"/>
    <b v="0"/>
    <n v="0"/>
    <b v="0"/>
    <x v="8"/>
    <n v="0"/>
    <n v="0"/>
    <x v="2"/>
    <s v="wearables"/>
    <x v="988"/>
    <d v="2016-10-01T08:33:45"/>
  </r>
  <r>
    <n v="989"/>
    <s v="Power Rope"/>
    <s v="The most useful phone charger you will ever buy"/>
    <x v="3"/>
    <n v="1677"/>
    <x v="2"/>
    <s v="US"/>
    <s v="USD"/>
    <n v="1475101495"/>
    <x v="989"/>
    <b v="0"/>
    <n v="32"/>
    <b v="0"/>
    <x v="8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s v="US"/>
    <s v="USD"/>
    <n v="1409770164"/>
    <x v="990"/>
    <b v="0"/>
    <n v="2"/>
    <b v="0"/>
    <x v="8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s v="GB"/>
    <s v="GBP"/>
    <n v="1468349460"/>
    <x v="991"/>
    <b v="0"/>
    <n v="7"/>
    <b v="0"/>
    <x v="8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x v="57"/>
    <n v="467"/>
    <x v="2"/>
    <s v="US"/>
    <s v="USD"/>
    <n v="1462655519"/>
    <x v="992"/>
    <b v="0"/>
    <n v="4"/>
    <b v="0"/>
    <x v="8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s v="US"/>
    <s v="USD"/>
    <n v="1478926800"/>
    <x v="993"/>
    <b v="0"/>
    <n v="196"/>
    <b v="0"/>
    <x v="8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s v="US"/>
    <s v="USD"/>
    <n v="1417388340"/>
    <x v="994"/>
    <b v="0"/>
    <n v="11"/>
    <b v="0"/>
    <x v="8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s v="US"/>
    <s v="USD"/>
    <n v="1417276800"/>
    <x v="995"/>
    <b v="0"/>
    <n v="9"/>
    <b v="0"/>
    <x v="8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x v="23"/>
    <n v="65"/>
    <x v="2"/>
    <s v="US"/>
    <s v="USD"/>
    <n v="1406474820"/>
    <x v="996"/>
    <b v="0"/>
    <n v="5"/>
    <b v="0"/>
    <x v="8"/>
    <n v="2"/>
    <n v="13"/>
    <x v="2"/>
    <s v="wearables"/>
    <x v="996"/>
    <d v="2014-07-27T15:27:00"/>
  </r>
  <r>
    <n v="997"/>
    <s v="iPhanny"/>
    <s v="The iPhanny keeps your iPhone 6 safe from bending in those dangerous pants pockets."/>
    <x v="10"/>
    <n v="65"/>
    <x v="2"/>
    <s v="US"/>
    <s v="USD"/>
    <n v="1417145297"/>
    <x v="997"/>
    <b v="0"/>
    <n v="8"/>
    <b v="0"/>
    <x v="8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x v="127"/>
    <n v="35135"/>
    <x v="2"/>
    <s v="CA"/>
    <s v="CAD"/>
    <n v="1447909401"/>
    <x v="998"/>
    <b v="0"/>
    <n v="229"/>
    <b v="0"/>
    <x v="8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s v="CA"/>
    <s v="CAD"/>
    <n v="1415865720"/>
    <x v="999"/>
    <b v="0"/>
    <n v="40"/>
    <b v="0"/>
    <x v="8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s v="US"/>
    <s v="USD"/>
    <n v="1489537560"/>
    <x v="1000"/>
    <b v="0"/>
    <n v="6"/>
    <b v="0"/>
    <x v="8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s v="GB"/>
    <s v="GBP"/>
    <n v="1485796613"/>
    <x v="1001"/>
    <b v="0"/>
    <n v="4"/>
    <b v="0"/>
    <x v="8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s v="US"/>
    <s v="USD"/>
    <n v="1450331940"/>
    <x v="1002"/>
    <b v="0"/>
    <n v="22"/>
    <b v="0"/>
    <x v="8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s v="FR"/>
    <s v="EUR"/>
    <n v="1489680061"/>
    <x v="1003"/>
    <b v="0"/>
    <n v="15"/>
    <b v="0"/>
    <x v="8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x v="31"/>
    <n v="20552"/>
    <x v="1"/>
    <s v="US"/>
    <s v="USD"/>
    <n v="1455814827"/>
    <x v="1004"/>
    <b v="0"/>
    <n v="95"/>
    <b v="0"/>
    <x v="8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x v="61"/>
    <n v="150102"/>
    <x v="1"/>
    <s v="US"/>
    <s v="USD"/>
    <n v="1446217183"/>
    <x v="1005"/>
    <b v="0"/>
    <n v="161"/>
    <b v="0"/>
    <x v="8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s v="US"/>
    <s v="USD"/>
    <n v="1418368260"/>
    <x v="1006"/>
    <b v="0"/>
    <n v="8"/>
    <b v="0"/>
    <x v="8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x v="11"/>
    <n v="13296"/>
    <x v="1"/>
    <s v="US"/>
    <s v="USD"/>
    <n v="1481727623"/>
    <x v="1007"/>
    <b v="0"/>
    <n v="76"/>
    <b v="0"/>
    <x v="8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s v="MX"/>
    <s v="MXN"/>
    <n v="1482953115"/>
    <x v="1008"/>
    <b v="0"/>
    <n v="1"/>
    <b v="0"/>
    <x v="8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s v="US"/>
    <s v="USD"/>
    <n v="1466346646"/>
    <x v="1009"/>
    <b v="0"/>
    <n v="101"/>
    <b v="0"/>
    <x v="8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s v="US"/>
    <s v="USD"/>
    <n v="1473044340"/>
    <x v="1010"/>
    <b v="0"/>
    <n v="4"/>
    <b v="0"/>
    <x v="8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s v="US"/>
    <s v="USD"/>
    <n v="1418938395"/>
    <x v="1011"/>
    <b v="0"/>
    <n v="1"/>
    <b v="0"/>
    <x v="8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s v="US"/>
    <s v="USD"/>
    <n v="1485254052"/>
    <x v="1012"/>
    <b v="0"/>
    <n v="775"/>
    <b v="0"/>
    <x v="8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s v="US"/>
    <s v="USD"/>
    <n v="1451419200"/>
    <x v="1013"/>
    <b v="0"/>
    <n v="90"/>
    <b v="0"/>
    <x v="8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x v="3"/>
    <n v="3060"/>
    <x v="1"/>
    <s v="US"/>
    <s v="USD"/>
    <n v="1420070615"/>
    <x v="1014"/>
    <b v="0"/>
    <n v="16"/>
    <b v="0"/>
    <x v="8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x v="7"/>
    <n v="240"/>
    <x v="1"/>
    <s v="CH"/>
    <s v="CHF"/>
    <n v="1448489095"/>
    <x v="1015"/>
    <b v="0"/>
    <n v="6"/>
    <b v="0"/>
    <x v="8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s v="US"/>
    <s v="USD"/>
    <n v="1459992856"/>
    <x v="1016"/>
    <b v="0"/>
    <n v="38"/>
    <b v="0"/>
    <x v="8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s v="US"/>
    <s v="USD"/>
    <n v="1448125935"/>
    <x v="1017"/>
    <b v="0"/>
    <n v="355"/>
    <b v="0"/>
    <x v="8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x v="22"/>
    <n v="621"/>
    <x v="1"/>
    <s v="US"/>
    <s v="USD"/>
    <n v="1468496933"/>
    <x v="1018"/>
    <b v="0"/>
    <n v="7"/>
    <b v="0"/>
    <x v="8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x v="101"/>
    <n v="21300"/>
    <x v="1"/>
    <s v="US"/>
    <s v="USD"/>
    <n v="1423092149"/>
    <x v="1019"/>
    <b v="0"/>
    <n v="400"/>
    <b v="0"/>
    <x v="8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s v="CA"/>
    <s v="CAD"/>
    <n v="1433206020"/>
    <x v="1020"/>
    <b v="0"/>
    <n v="30"/>
    <b v="1"/>
    <x v="15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x v="9"/>
    <n v="10554.11"/>
    <x v="0"/>
    <s v="US"/>
    <s v="USD"/>
    <n v="1445054400"/>
    <x v="1021"/>
    <b v="1"/>
    <n v="478"/>
    <b v="1"/>
    <x v="15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x v="13"/>
    <n v="2298"/>
    <x v="0"/>
    <s v="US"/>
    <s v="USD"/>
    <n v="1431876677"/>
    <x v="1022"/>
    <b v="1"/>
    <n v="74"/>
    <b v="1"/>
    <x v="15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x v="13"/>
    <n v="4743"/>
    <x v="0"/>
    <s v="GB"/>
    <s v="GBP"/>
    <n v="1434837861"/>
    <x v="1023"/>
    <b v="0"/>
    <n v="131"/>
    <b v="1"/>
    <x v="15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x v="22"/>
    <n v="23727.55"/>
    <x v="0"/>
    <s v="SE"/>
    <s v="SEK"/>
    <n v="1454248563"/>
    <x v="1024"/>
    <b v="1"/>
    <n v="61"/>
    <b v="1"/>
    <x v="15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x v="54"/>
    <n v="76949.820000000007"/>
    <x v="0"/>
    <s v="US"/>
    <s v="USD"/>
    <n v="1426532437"/>
    <x v="1025"/>
    <b v="1"/>
    <n v="1071"/>
    <b v="1"/>
    <x v="15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s v="GB"/>
    <s v="GBP"/>
    <n v="1459414016"/>
    <x v="1026"/>
    <b v="1"/>
    <n v="122"/>
    <b v="1"/>
    <x v="15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s v="US"/>
    <s v="USD"/>
    <n v="1414025347"/>
    <x v="1027"/>
    <b v="1"/>
    <n v="111"/>
    <b v="1"/>
    <x v="15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s v="GB"/>
    <s v="GBP"/>
    <n v="1488830400"/>
    <x v="1028"/>
    <b v="1"/>
    <n v="255"/>
    <b v="1"/>
    <x v="15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x v="3"/>
    <n v="11176"/>
    <x v="0"/>
    <s v="SE"/>
    <s v="SEK"/>
    <n v="1428184740"/>
    <x v="1029"/>
    <b v="0"/>
    <n v="141"/>
    <b v="1"/>
    <x v="15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x v="13"/>
    <n v="6842"/>
    <x v="0"/>
    <s v="US"/>
    <s v="USD"/>
    <n v="1473680149"/>
    <x v="1030"/>
    <b v="0"/>
    <n v="159"/>
    <b v="1"/>
    <x v="15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x v="3"/>
    <n v="10740"/>
    <x v="0"/>
    <s v="US"/>
    <s v="USD"/>
    <n v="1450290010"/>
    <x v="1031"/>
    <b v="0"/>
    <n v="99"/>
    <b v="1"/>
    <x v="15"/>
    <n v="107"/>
    <n v="108.48"/>
    <x v="4"/>
    <s v="electronic music"/>
    <x v="1031"/>
    <d v="2015-12-16T18:20:10"/>
  </r>
  <r>
    <n v="1032"/>
    <s v="Phantom Ship / Coastal (Album Preorder)"/>
    <s v="Ideal for living rooms and open spaces."/>
    <x v="105"/>
    <n v="5858.84"/>
    <x v="0"/>
    <s v="US"/>
    <s v="USD"/>
    <n v="1466697625"/>
    <x v="1032"/>
    <b v="0"/>
    <n v="96"/>
    <b v="1"/>
    <x v="15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s v="GB"/>
    <s v="GBP"/>
    <n v="1481564080"/>
    <x v="1033"/>
    <b v="0"/>
    <n v="27"/>
    <b v="1"/>
    <x v="15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s v="US"/>
    <s v="USD"/>
    <n v="1470369540"/>
    <x v="1034"/>
    <b v="0"/>
    <n v="166"/>
    <b v="1"/>
    <x v="15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s v="US"/>
    <s v="USD"/>
    <n v="1423668220"/>
    <x v="1035"/>
    <b v="0"/>
    <n v="76"/>
    <b v="1"/>
    <x v="15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x v="37"/>
    <n v="5056.22"/>
    <x v="0"/>
    <s v="US"/>
    <s v="USD"/>
    <n v="1357545600"/>
    <x v="1036"/>
    <b v="0"/>
    <n v="211"/>
    <b v="1"/>
    <x v="15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s v="US"/>
    <s v="USD"/>
    <n v="1431925200"/>
    <x v="1037"/>
    <b v="0"/>
    <n v="21"/>
    <b v="1"/>
    <x v="15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s v="US"/>
    <s v="USD"/>
    <n v="1458362023"/>
    <x v="1038"/>
    <b v="0"/>
    <n v="61"/>
    <b v="1"/>
    <x v="15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s v="US"/>
    <s v="USD"/>
    <n v="1481615940"/>
    <x v="1039"/>
    <b v="0"/>
    <n v="30"/>
    <b v="1"/>
    <x v="15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s v="US"/>
    <s v="USD"/>
    <n v="1472317209"/>
    <x v="1040"/>
    <b v="0"/>
    <n v="1"/>
    <b v="0"/>
    <x v="16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x v="45"/>
    <n v="0"/>
    <x v="1"/>
    <s v="US"/>
    <s v="USD"/>
    <n v="1406769992"/>
    <x v="1041"/>
    <b v="0"/>
    <n v="0"/>
    <b v="0"/>
    <x v="16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x v="81"/>
    <n v="10"/>
    <x v="1"/>
    <s v="US"/>
    <s v="USD"/>
    <n v="1410516000"/>
    <x v="1042"/>
    <b v="0"/>
    <n v="1"/>
    <b v="0"/>
    <x v="16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x v="57"/>
    <n v="8537"/>
    <x v="1"/>
    <s v="US"/>
    <s v="USD"/>
    <n v="1432101855"/>
    <x v="1043"/>
    <b v="0"/>
    <n v="292"/>
    <b v="0"/>
    <x v="16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x v="39"/>
    <n v="6"/>
    <x v="1"/>
    <s v="US"/>
    <s v="USD"/>
    <n v="1425587220"/>
    <x v="1044"/>
    <b v="0"/>
    <n v="2"/>
    <b v="0"/>
    <x v="16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x v="3"/>
    <n v="266"/>
    <x v="1"/>
    <s v="US"/>
    <s v="USD"/>
    <n v="1408827550"/>
    <x v="1045"/>
    <b v="0"/>
    <n v="8"/>
    <b v="0"/>
    <x v="16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x v="9"/>
    <n v="0"/>
    <x v="1"/>
    <s v="DE"/>
    <s v="EUR"/>
    <n v="1451161560"/>
    <x v="1046"/>
    <b v="0"/>
    <n v="0"/>
    <b v="0"/>
    <x v="16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x v="13"/>
    <n v="1"/>
    <x v="1"/>
    <s v="US"/>
    <s v="USD"/>
    <n v="1415219915"/>
    <x v="1047"/>
    <b v="0"/>
    <n v="1"/>
    <b v="0"/>
    <x v="16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s v="US"/>
    <s v="USD"/>
    <n v="1474766189"/>
    <x v="1048"/>
    <b v="0"/>
    <n v="4"/>
    <b v="0"/>
    <x v="16"/>
    <n v="1"/>
    <n v="53"/>
    <x v="5"/>
    <s v="audio"/>
    <x v="1048"/>
    <d v="2016-09-25T01:16:29"/>
  </r>
  <r>
    <n v="1049"/>
    <s v="J1 (Canceled)"/>
    <s v="------"/>
    <x v="14"/>
    <n v="0"/>
    <x v="1"/>
    <s v="US"/>
    <s v="USD"/>
    <n v="1455272445"/>
    <x v="1049"/>
    <b v="0"/>
    <n v="0"/>
    <b v="0"/>
    <x v="16"/>
    <n v="0"/>
    <n v="0"/>
    <x v="5"/>
    <s v="audio"/>
    <x v="1049"/>
    <d v="2016-02-12T10:20:45"/>
  </r>
  <r>
    <n v="1050"/>
    <s v="The (Secular) Barbershop Podcast (Canceled)"/>
    <s v="Secularism is on the rise and I hear you.Talk to me."/>
    <x v="30"/>
    <n v="0"/>
    <x v="1"/>
    <s v="US"/>
    <s v="USD"/>
    <n v="1442257677"/>
    <x v="1050"/>
    <b v="0"/>
    <n v="0"/>
    <b v="0"/>
    <x v="16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x v="2"/>
    <n v="0"/>
    <x v="1"/>
    <s v="US"/>
    <s v="USD"/>
    <n v="1409098825"/>
    <x v="1051"/>
    <b v="0"/>
    <n v="0"/>
    <b v="0"/>
    <x v="16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s v="US"/>
    <s v="USD"/>
    <n v="1465243740"/>
    <x v="1052"/>
    <b v="0"/>
    <n v="0"/>
    <b v="0"/>
    <x v="16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s v="US"/>
    <s v="USD"/>
    <n v="1488773332"/>
    <x v="1053"/>
    <b v="0"/>
    <n v="1"/>
    <b v="0"/>
    <x v="16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s v="US"/>
    <s v="USD"/>
    <n v="1407708000"/>
    <x v="1054"/>
    <b v="0"/>
    <n v="0"/>
    <b v="0"/>
    <x v="16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s v="US"/>
    <s v="USD"/>
    <n v="1457394545"/>
    <x v="1055"/>
    <b v="0"/>
    <n v="0"/>
    <b v="0"/>
    <x v="16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s v="US"/>
    <s v="USD"/>
    <n v="1429892177"/>
    <x v="1056"/>
    <b v="0"/>
    <n v="0"/>
    <b v="0"/>
    <x v="16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x v="3"/>
    <n v="0"/>
    <x v="1"/>
    <s v="US"/>
    <s v="USD"/>
    <n v="1480888483"/>
    <x v="1057"/>
    <b v="0"/>
    <n v="0"/>
    <b v="0"/>
    <x v="16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x v="79"/>
    <n v="0"/>
    <x v="1"/>
    <s v="US"/>
    <s v="USD"/>
    <n v="1427328000"/>
    <x v="1058"/>
    <b v="0"/>
    <n v="0"/>
    <b v="0"/>
    <x v="16"/>
    <n v="0"/>
    <n v="0"/>
    <x v="5"/>
    <s v="audio"/>
    <x v="1058"/>
    <d v="2015-03-26T00:00:00"/>
  </r>
  <r>
    <n v="1059"/>
    <s v="Voice Over Artist (Canceled)"/>
    <s v="Turning myself into a vocal artist."/>
    <x v="184"/>
    <n v="0"/>
    <x v="1"/>
    <s v="US"/>
    <s v="USD"/>
    <n v="1426269456"/>
    <x v="1059"/>
    <b v="0"/>
    <n v="0"/>
    <b v="0"/>
    <x v="16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x v="10"/>
    <n v="50"/>
    <x v="1"/>
    <s v="US"/>
    <s v="USD"/>
    <n v="1429134893"/>
    <x v="1060"/>
    <b v="0"/>
    <n v="1"/>
    <b v="0"/>
    <x v="16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x v="23"/>
    <n v="0"/>
    <x v="1"/>
    <s v="US"/>
    <s v="USD"/>
    <n v="1462150800"/>
    <x v="1061"/>
    <b v="0"/>
    <n v="0"/>
    <b v="0"/>
    <x v="16"/>
    <n v="0"/>
    <n v="0"/>
    <x v="5"/>
    <s v="audio"/>
    <x v="1061"/>
    <d v="2016-05-02T01:00:00"/>
  </r>
  <r>
    <n v="1062"/>
    <s v="RETURNING AT A LATER DATE"/>
    <s v="SEE US ON PATREON www.badgirlartwork.com"/>
    <x v="212"/>
    <n v="190"/>
    <x v="1"/>
    <s v="US"/>
    <s v="USD"/>
    <n v="1468351341"/>
    <x v="1062"/>
    <b v="0"/>
    <n v="4"/>
    <b v="0"/>
    <x v="16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s v="US"/>
    <s v="USD"/>
    <n v="1472604262"/>
    <x v="1063"/>
    <b v="0"/>
    <n v="0"/>
    <b v="0"/>
    <x v="16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s v="US"/>
    <s v="USD"/>
    <n v="1373174903"/>
    <x v="1064"/>
    <b v="0"/>
    <n v="123"/>
    <b v="0"/>
    <x v="17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s v="AU"/>
    <s v="AUD"/>
    <n v="1392800922"/>
    <x v="1065"/>
    <b v="0"/>
    <n v="5"/>
    <b v="0"/>
    <x v="17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x v="60"/>
    <n v="5051"/>
    <x v="2"/>
    <s v="US"/>
    <s v="USD"/>
    <n v="1375657582"/>
    <x v="1066"/>
    <b v="0"/>
    <n v="148"/>
    <b v="0"/>
    <x v="17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s v="US"/>
    <s v="USD"/>
    <n v="1387657931"/>
    <x v="1067"/>
    <b v="0"/>
    <n v="10"/>
    <b v="0"/>
    <x v="17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x v="11"/>
    <n v="45"/>
    <x v="2"/>
    <s v="US"/>
    <s v="USD"/>
    <n v="1460274864"/>
    <x v="1068"/>
    <b v="0"/>
    <n v="4"/>
    <b v="0"/>
    <x v="17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x v="41"/>
    <n v="850"/>
    <x v="2"/>
    <s v="US"/>
    <s v="USD"/>
    <n v="1385447459"/>
    <x v="1069"/>
    <b v="0"/>
    <n v="21"/>
    <b v="0"/>
    <x v="17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s v="US"/>
    <s v="USD"/>
    <n v="1349050622"/>
    <x v="1070"/>
    <b v="0"/>
    <n v="2"/>
    <b v="0"/>
    <x v="17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x v="213"/>
    <n v="0"/>
    <x v="2"/>
    <s v="NO"/>
    <s v="NOK"/>
    <n v="1447787093"/>
    <x v="1071"/>
    <b v="0"/>
    <n v="0"/>
    <b v="0"/>
    <x v="17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x v="96"/>
    <n v="51"/>
    <x v="2"/>
    <s v="US"/>
    <s v="USD"/>
    <n v="1391630297"/>
    <x v="1072"/>
    <b v="0"/>
    <n v="4"/>
    <b v="0"/>
    <x v="17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x v="47"/>
    <n v="10"/>
    <x v="2"/>
    <s v="US"/>
    <s v="USD"/>
    <n v="1318806541"/>
    <x v="1073"/>
    <b v="0"/>
    <n v="1"/>
    <b v="0"/>
    <x v="17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x v="214"/>
    <n v="3407"/>
    <x v="2"/>
    <s v="US"/>
    <s v="USD"/>
    <n v="1388808545"/>
    <x v="1074"/>
    <b v="0"/>
    <n v="30"/>
    <b v="0"/>
    <x v="17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x v="28"/>
    <n v="45"/>
    <x v="2"/>
    <s v="US"/>
    <s v="USD"/>
    <n v="1336340516"/>
    <x v="1075"/>
    <b v="0"/>
    <n v="3"/>
    <b v="0"/>
    <x v="17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x v="96"/>
    <n v="47074"/>
    <x v="2"/>
    <s v="US"/>
    <s v="USD"/>
    <n v="1410426250"/>
    <x v="1076"/>
    <b v="0"/>
    <n v="975"/>
    <b v="0"/>
    <x v="17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x v="31"/>
    <n v="7344"/>
    <x v="2"/>
    <s v="US"/>
    <s v="USD"/>
    <n v="1452744011"/>
    <x v="1077"/>
    <b v="0"/>
    <n v="167"/>
    <b v="0"/>
    <x v="17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s v="US"/>
    <s v="USD"/>
    <n v="1311309721"/>
    <x v="1078"/>
    <b v="0"/>
    <n v="5"/>
    <b v="0"/>
    <x v="17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x v="91"/>
    <n v="678"/>
    <x v="2"/>
    <s v="DE"/>
    <s v="EUR"/>
    <n v="1463232936"/>
    <x v="1079"/>
    <b v="0"/>
    <n v="18"/>
    <b v="0"/>
    <x v="17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x v="22"/>
    <n v="1821"/>
    <x v="2"/>
    <s v="US"/>
    <s v="USD"/>
    <n v="1399778333"/>
    <x v="1080"/>
    <b v="0"/>
    <n v="98"/>
    <b v="0"/>
    <x v="17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x v="118"/>
    <n v="12"/>
    <x v="2"/>
    <s v="US"/>
    <s v="USD"/>
    <n v="1422483292"/>
    <x v="1081"/>
    <b v="0"/>
    <n v="4"/>
    <b v="0"/>
    <x v="17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x v="3"/>
    <n v="56"/>
    <x v="2"/>
    <s v="US"/>
    <s v="USD"/>
    <n v="1344635088"/>
    <x v="1082"/>
    <b v="0"/>
    <n v="3"/>
    <b v="0"/>
    <x v="17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s v="CA"/>
    <s v="CAD"/>
    <n v="1406994583"/>
    <x v="1083"/>
    <b v="0"/>
    <n v="1"/>
    <b v="0"/>
    <x v="17"/>
    <n v="1"/>
    <n v="410"/>
    <x v="6"/>
    <s v="video games"/>
    <x v="1083"/>
    <d v="2014-08-02T15:49:43"/>
  </r>
  <r>
    <n v="1084"/>
    <s v="My own channel"/>
    <s v="I want to start my own channel for gaming"/>
    <x v="131"/>
    <n v="0"/>
    <x v="2"/>
    <s v="US"/>
    <s v="USD"/>
    <n v="1407534804"/>
    <x v="1084"/>
    <b v="0"/>
    <n v="0"/>
    <b v="0"/>
    <x v="17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x v="11"/>
    <n v="1026"/>
    <x v="2"/>
    <s v="CA"/>
    <s v="CAD"/>
    <n v="1457967975"/>
    <x v="1085"/>
    <b v="0"/>
    <n v="9"/>
    <b v="0"/>
    <x v="17"/>
    <n v="3"/>
    <n v="114"/>
    <x v="6"/>
    <s v="video games"/>
    <x v="1085"/>
    <d v="2016-03-14T15:06:15"/>
  </r>
  <r>
    <n v="1086"/>
    <s v="Cyber Universe Online"/>
    <s v="Humanity's future in the Galaxy"/>
    <x v="102"/>
    <n v="15"/>
    <x v="2"/>
    <s v="US"/>
    <s v="USD"/>
    <n v="1408913291"/>
    <x v="1086"/>
    <b v="0"/>
    <n v="2"/>
    <b v="0"/>
    <x v="17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x v="184"/>
    <n v="0"/>
    <x v="2"/>
    <s v="US"/>
    <s v="USD"/>
    <n v="1402852087"/>
    <x v="1087"/>
    <b v="0"/>
    <n v="0"/>
    <b v="0"/>
    <x v="17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x v="101"/>
    <n v="6382.34"/>
    <x v="2"/>
    <s v="US"/>
    <s v="USD"/>
    <n v="1398366667"/>
    <x v="1088"/>
    <b v="0"/>
    <n v="147"/>
    <b v="0"/>
    <x v="17"/>
    <n v="14"/>
    <n v="43.42"/>
    <x v="6"/>
    <s v="video games"/>
    <x v="1088"/>
    <d v="2014-04-24T19:11:07"/>
  </r>
  <r>
    <n v="1089"/>
    <s v="Farabel"/>
    <s v="Farabel is a single player turn-based fantasy strategy game for Mac/PC/Linux"/>
    <x v="36"/>
    <n v="1174"/>
    <x v="2"/>
    <s v="FR"/>
    <s v="EUR"/>
    <n v="1435293175"/>
    <x v="1089"/>
    <b v="0"/>
    <n v="49"/>
    <b v="0"/>
    <x v="17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x v="215"/>
    <n v="5"/>
    <x v="2"/>
    <s v="AU"/>
    <s v="AUD"/>
    <n v="1432873653"/>
    <x v="1090"/>
    <b v="0"/>
    <n v="1"/>
    <b v="0"/>
    <x v="17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s v="GB"/>
    <s v="GBP"/>
    <n v="1460313672"/>
    <x v="1091"/>
    <b v="0"/>
    <n v="2"/>
    <b v="0"/>
    <x v="17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s v="US"/>
    <s v="USD"/>
    <n v="1357432638"/>
    <x v="1092"/>
    <b v="0"/>
    <n v="7"/>
    <b v="0"/>
    <x v="17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s v="CA"/>
    <s v="CAD"/>
    <n v="1455232937"/>
    <x v="1093"/>
    <b v="0"/>
    <n v="4"/>
    <b v="0"/>
    <x v="17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x v="102"/>
    <n v="3294.01"/>
    <x v="2"/>
    <s v="US"/>
    <s v="USD"/>
    <n v="1318180033"/>
    <x v="1094"/>
    <b v="0"/>
    <n v="27"/>
    <b v="0"/>
    <x v="17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x v="69"/>
    <n v="25174"/>
    <x v="2"/>
    <s v="US"/>
    <s v="USD"/>
    <n v="1377867220"/>
    <x v="1095"/>
    <b v="0"/>
    <n v="94"/>
    <b v="0"/>
    <x v="17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s v="US"/>
    <s v="USD"/>
    <n v="1412393400"/>
    <x v="1096"/>
    <b v="0"/>
    <n v="29"/>
    <b v="0"/>
    <x v="17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x v="57"/>
    <n v="47"/>
    <x v="2"/>
    <s v="US"/>
    <s v="USD"/>
    <n v="1393786877"/>
    <x v="1097"/>
    <b v="0"/>
    <n v="7"/>
    <b v="0"/>
    <x v="17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x v="31"/>
    <n v="1803"/>
    <x v="2"/>
    <s v="US"/>
    <s v="USD"/>
    <n v="1397413095"/>
    <x v="1098"/>
    <b v="0"/>
    <n v="22"/>
    <b v="0"/>
    <x v="17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x v="10"/>
    <n v="25"/>
    <x v="2"/>
    <s v="GB"/>
    <s v="GBP"/>
    <n v="1431547468"/>
    <x v="1099"/>
    <b v="0"/>
    <n v="1"/>
    <b v="0"/>
    <x v="17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x v="23"/>
    <n v="100"/>
    <x v="2"/>
    <s v="DE"/>
    <s v="EUR"/>
    <n v="1455417571"/>
    <x v="1100"/>
    <b v="0"/>
    <n v="10"/>
    <b v="0"/>
    <x v="17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x v="57"/>
    <n v="41"/>
    <x v="2"/>
    <s v="US"/>
    <s v="USD"/>
    <n v="1468519920"/>
    <x v="1101"/>
    <b v="0"/>
    <n v="6"/>
    <b v="0"/>
    <x v="17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x v="6"/>
    <n v="425"/>
    <x v="2"/>
    <s v="US"/>
    <s v="USD"/>
    <n v="1386568740"/>
    <x v="1102"/>
    <b v="0"/>
    <n v="24"/>
    <b v="0"/>
    <x v="17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x v="36"/>
    <n v="243"/>
    <x v="2"/>
    <s v="US"/>
    <s v="USD"/>
    <n v="1466227190"/>
    <x v="1103"/>
    <b v="0"/>
    <n v="15"/>
    <b v="0"/>
    <x v="17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s v="GB"/>
    <s v="GBP"/>
    <n v="1402480221"/>
    <x v="1104"/>
    <b v="0"/>
    <n v="37"/>
    <b v="0"/>
    <x v="17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x v="216"/>
    <n v="1431"/>
    <x v="2"/>
    <s v="US"/>
    <s v="USD"/>
    <n v="1395627327"/>
    <x v="1105"/>
    <b v="0"/>
    <n v="20"/>
    <b v="0"/>
    <x v="17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x v="44"/>
    <n v="165"/>
    <x v="2"/>
    <s v="US"/>
    <s v="USD"/>
    <n v="1333557975"/>
    <x v="1106"/>
    <b v="0"/>
    <n v="7"/>
    <b v="0"/>
    <x v="17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s v="US"/>
    <s v="USD"/>
    <n v="1406148024"/>
    <x v="1107"/>
    <b v="0"/>
    <n v="0"/>
    <b v="0"/>
    <x v="17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x v="31"/>
    <n v="732.5"/>
    <x v="2"/>
    <s v="US"/>
    <s v="USD"/>
    <n v="1334326635"/>
    <x v="1108"/>
    <b v="0"/>
    <n v="21"/>
    <b v="0"/>
    <x v="17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s v="US"/>
    <s v="USD"/>
    <n v="1479495790"/>
    <x v="1109"/>
    <b v="0"/>
    <n v="3"/>
    <b v="0"/>
    <x v="17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x v="63"/>
    <n v="255"/>
    <x v="2"/>
    <s v="US"/>
    <s v="USD"/>
    <n v="1354919022"/>
    <x v="1110"/>
    <b v="0"/>
    <n v="11"/>
    <b v="0"/>
    <x v="17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x v="30"/>
    <n v="1"/>
    <x v="2"/>
    <s v="US"/>
    <s v="USD"/>
    <n v="1452228790"/>
    <x v="1111"/>
    <b v="0"/>
    <n v="1"/>
    <b v="0"/>
    <x v="17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s v="US"/>
    <s v="USD"/>
    <n v="1421656200"/>
    <x v="1112"/>
    <b v="0"/>
    <n v="312"/>
    <b v="0"/>
    <x v="17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x v="28"/>
    <n v="5"/>
    <x v="2"/>
    <s v="GB"/>
    <s v="GBP"/>
    <n v="1408058820"/>
    <x v="1113"/>
    <b v="0"/>
    <n v="1"/>
    <b v="0"/>
    <x v="17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x v="12"/>
    <n v="10"/>
    <x v="2"/>
    <s v="GB"/>
    <s v="GBP"/>
    <n v="1381306687"/>
    <x v="1114"/>
    <b v="0"/>
    <n v="3"/>
    <b v="0"/>
    <x v="17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s v="US"/>
    <s v="USD"/>
    <n v="1459352495"/>
    <x v="1115"/>
    <b v="0"/>
    <n v="4"/>
    <b v="0"/>
    <x v="17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x v="69"/>
    <n v="178.52"/>
    <x v="2"/>
    <s v="US"/>
    <s v="USD"/>
    <n v="1339273208"/>
    <x v="1116"/>
    <b v="0"/>
    <n v="10"/>
    <b v="0"/>
    <x v="17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x v="28"/>
    <n v="83"/>
    <x v="2"/>
    <s v="DE"/>
    <s v="EUR"/>
    <n v="1451053313"/>
    <x v="1117"/>
    <b v="0"/>
    <n v="8"/>
    <b v="0"/>
    <x v="17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s v="AU"/>
    <s v="AUD"/>
    <n v="1396666779"/>
    <x v="1118"/>
    <b v="0"/>
    <n v="3"/>
    <b v="0"/>
    <x v="17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s v="US"/>
    <s v="USD"/>
    <n v="1396810864"/>
    <x v="1119"/>
    <b v="0"/>
    <n v="1"/>
    <b v="0"/>
    <x v="17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x v="31"/>
    <n v="0"/>
    <x v="2"/>
    <s v="US"/>
    <s v="USD"/>
    <n v="1319835400"/>
    <x v="1120"/>
    <b v="0"/>
    <n v="0"/>
    <b v="0"/>
    <x v="17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x v="65"/>
    <n v="29"/>
    <x v="2"/>
    <s v="US"/>
    <s v="USD"/>
    <n v="1457904316"/>
    <x v="1121"/>
    <b v="0"/>
    <n v="5"/>
    <b v="0"/>
    <x v="17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x v="50"/>
    <n v="0"/>
    <x v="2"/>
    <s v="GB"/>
    <s v="GBP"/>
    <n v="1369932825"/>
    <x v="1122"/>
    <b v="0"/>
    <n v="0"/>
    <b v="0"/>
    <x v="17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x v="10"/>
    <n v="11"/>
    <x v="2"/>
    <s v="US"/>
    <s v="USD"/>
    <n v="1397910848"/>
    <x v="1123"/>
    <b v="0"/>
    <n v="3"/>
    <b v="0"/>
    <x v="17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s v="US"/>
    <s v="USD"/>
    <n v="1430409651"/>
    <x v="1124"/>
    <b v="0"/>
    <n v="7"/>
    <b v="0"/>
    <x v="18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x v="9"/>
    <n v="0"/>
    <x v="2"/>
    <s v="GB"/>
    <s v="GBP"/>
    <n v="1443193130"/>
    <x v="1125"/>
    <b v="0"/>
    <n v="0"/>
    <b v="0"/>
    <x v="18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x v="13"/>
    <n v="10"/>
    <x v="2"/>
    <s v="US"/>
    <s v="USD"/>
    <n v="1468482694"/>
    <x v="1126"/>
    <b v="0"/>
    <n v="2"/>
    <b v="0"/>
    <x v="18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x v="19"/>
    <n v="585"/>
    <x v="2"/>
    <s v="US"/>
    <s v="USD"/>
    <n v="1416000600"/>
    <x v="1127"/>
    <b v="0"/>
    <n v="23"/>
    <b v="0"/>
    <x v="18"/>
    <n v="2"/>
    <n v="25.43"/>
    <x v="6"/>
    <s v="mobile games"/>
    <x v="1127"/>
    <d v="2014-11-14T21:30:00"/>
  </r>
  <r>
    <n v="1128"/>
    <s v="Flying Turds"/>
    <s v="#havingfunFTW"/>
    <x v="28"/>
    <n v="1"/>
    <x v="2"/>
    <s v="GB"/>
    <s v="GBP"/>
    <n v="1407425717"/>
    <x v="1128"/>
    <b v="0"/>
    <n v="1"/>
    <b v="0"/>
    <x v="18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x v="22"/>
    <n v="21"/>
    <x v="2"/>
    <s v="US"/>
    <s v="USD"/>
    <n v="1465107693"/>
    <x v="1129"/>
    <b v="0"/>
    <n v="2"/>
    <b v="0"/>
    <x v="18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s v="US"/>
    <s v="USD"/>
    <n v="1416963300"/>
    <x v="1130"/>
    <b v="0"/>
    <n v="3"/>
    <b v="0"/>
    <x v="18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x v="79"/>
    <n v="0"/>
    <x v="2"/>
    <s v="AU"/>
    <s v="AUD"/>
    <n v="1450993668"/>
    <x v="1131"/>
    <b v="0"/>
    <n v="0"/>
    <b v="0"/>
    <x v="18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x v="3"/>
    <n v="1438"/>
    <x v="2"/>
    <s v="CA"/>
    <s v="CAD"/>
    <n v="1483238771"/>
    <x v="1132"/>
    <b v="0"/>
    <n v="13"/>
    <b v="0"/>
    <x v="18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x v="9"/>
    <n v="20"/>
    <x v="2"/>
    <s v="GB"/>
    <s v="GBP"/>
    <n v="1406799981"/>
    <x v="1133"/>
    <b v="0"/>
    <n v="1"/>
    <b v="0"/>
    <x v="18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x v="31"/>
    <n v="1"/>
    <x v="2"/>
    <s v="AU"/>
    <s v="AUD"/>
    <n v="1417235580"/>
    <x v="1134"/>
    <b v="0"/>
    <n v="1"/>
    <b v="0"/>
    <x v="18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x v="28"/>
    <n v="50"/>
    <x v="2"/>
    <s v="DE"/>
    <s v="EUR"/>
    <n v="1470527094"/>
    <x v="1135"/>
    <b v="0"/>
    <n v="1"/>
    <b v="0"/>
    <x v="18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s v="FR"/>
    <s v="EUR"/>
    <n v="1450541229"/>
    <x v="1136"/>
    <b v="0"/>
    <n v="6"/>
    <b v="0"/>
    <x v="18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s v="US"/>
    <s v="USD"/>
    <n v="1461440421"/>
    <x v="1137"/>
    <b v="0"/>
    <n v="39"/>
    <b v="0"/>
    <x v="18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s v="US"/>
    <s v="USD"/>
    <n v="1485035131"/>
    <x v="1138"/>
    <b v="0"/>
    <n v="4"/>
    <b v="0"/>
    <x v="18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x v="6"/>
    <n v="5"/>
    <x v="2"/>
    <s v="US"/>
    <s v="USD"/>
    <n v="1420100426"/>
    <x v="1139"/>
    <b v="0"/>
    <n v="1"/>
    <b v="0"/>
    <x v="18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x v="10"/>
    <n v="0"/>
    <x v="2"/>
    <s v="GB"/>
    <s v="GBP"/>
    <n v="1438859121"/>
    <x v="1140"/>
    <b v="0"/>
    <n v="0"/>
    <b v="0"/>
    <x v="18"/>
    <n v="0"/>
    <n v="0"/>
    <x v="6"/>
    <s v="mobile games"/>
    <x v="1140"/>
    <d v="2015-08-06T11:05:21"/>
  </r>
  <r>
    <n v="1141"/>
    <s v="Arena Z - Zombie Survival"/>
    <s v="I think this will be a great game!"/>
    <x v="2"/>
    <n v="0"/>
    <x v="2"/>
    <s v="DE"/>
    <s v="EUR"/>
    <n v="1436460450"/>
    <x v="1141"/>
    <b v="0"/>
    <n v="0"/>
    <b v="0"/>
    <x v="18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s v="US"/>
    <s v="USD"/>
    <n v="1424131727"/>
    <x v="1142"/>
    <b v="0"/>
    <n v="0"/>
    <b v="0"/>
    <x v="18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x v="101"/>
    <n v="186"/>
    <x v="2"/>
    <s v="US"/>
    <s v="USD"/>
    <n v="1450327126"/>
    <x v="1143"/>
    <b v="0"/>
    <n v="8"/>
    <b v="0"/>
    <x v="18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x v="219"/>
    <n v="0"/>
    <x v="2"/>
    <s v="US"/>
    <s v="USD"/>
    <n v="1430281320"/>
    <x v="1144"/>
    <b v="0"/>
    <n v="0"/>
    <b v="0"/>
    <x v="19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x v="58"/>
    <n v="100"/>
    <x v="2"/>
    <s v="US"/>
    <s v="USD"/>
    <n v="1412272592"/>
    <x v="1145"/>
    <b v="0"/>
    <n v="1"/>
    <b v="0"/>
    <x v="19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x v="12"/>
    <n v="530"/>
    <x v="2"/>
    <s v="US"/>
    <s v="USD"/>
    <n v="1399071173"/>
    <x v="1146"/>
    <b v="0"/>
    <n v="12"/>
    <b v="0"/>
    <x v="19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x v="31"/>
    <n v="0"/>
    <x v="2"/>
    <s v="CA"/>
    <s v="CAD"/>
    <n v="1413760783"/>
    <x v="1147"/>
    <b v="0"/>
    <n v="0"/>
    <b v="0"/>
    <x v="19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x v="36"/>
    <n v="73"/>
    <x v="2"/>
    <s v="US"/>
    <s v="USD"/>
    <n v="1480568781"/>
    <x v="1148"/>
    <b v="0"/>
    <n v="3"/>
    <b v="0"/>
    <x v="19"/>
    <n v="0"/>
    <n v="24.33"/>
    <x v="7"/>
    <s v="food trucks"/>
    <x v="1148"/>
    <d v="2016-12-01T05:06:21"/>
  </r>
  <r>
    <n v="1149"/>
    <s v="The Floridian Food Truck"/>
    <s v="Bringing culturally diverse Floridian cuisine to the people!"/>
    <x v="63"/>
    <n v="75"/>
    <x v="2"/>
    <s v="US"/>
    <s v="USD"/>
    <n v="1466096566"/>
    <x v="1149"/>
    <b v="0"/>
    <n v="2"/>
    <b v="0"/>
    <x v="19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x v="30"/>
    <n v="252"/>
    <x v="2"/>
    <s v="US"/>
    <s v="USD"/>
    <n v="1452293675"/>
    <x v="1150"/>
    <b v="0"/>
    <n v="6"/>
    <b v="0"/>
    <x v="19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x v="31"/>
    <n v="0"/>
    <x v="2"/>
    <s v="US"/>
    <s v="USD"/>
    <n v="1441592863"/>
    <x v="1151"/>
    <b v="0"/>
    <n v="0"/>
    <b v="0"/>
    <x v="19"/>
    <n v="0"/>
    <n v="0"/>
    <x v="7"/>
    <s v="food trucks"/>
    <x v="1151"/>
    <d v="2015-09-07T02:27:43"/>
  </r>
  <r>
    <n v="1152"/>
    <s v="Peruvian King Food Truck"/>
    <s v="Peruvian food truck with an LA twist."/>
    <x v="194"/>
    <n v="911"/>
    <x v="2"/>
    <s v="US"/>
    <s v="USD"/>
    <n v="1431709312"/>
    <x v="1152"/>
    <b v="0"/>
    <n v="15"/>
    <b v="0"/>
    <x v="19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x v="6"/>
    <n v="50"/>
    <x v="2"/>
    <s v="US"/>
    <s v="USD"/>
    <n v="1434647305"/>
    <x v="1153"/>
    <b v="0"/>
    <n v="1"/>
    <b v="0"/>
    <x v="19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x v="10"/>
    <n v="325"/>
    <x v="2"/>
    <s v="US"/>
    <s v="USD"/>
    <n v="1441507006"/>
    <x v="1154"/>
    <b v="0"/>
    <n v="3"/>
    <b v="0"/>
    <x v="19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s v="US"/>
    <s v="USD"/>
    <n v="1408040408"/>
    <x v="1155"/>
    <b v="0"/>
    <n v="8"/>
    <b v="0"/>
    <x v="19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x v="115"/>
    <n v="0"/>
    <x v="2"/>
    <s v="US"/>
    <s v="USD"/>
    <n v="1424742162"/>
    <x v="1156"/>
    <b v="0"/>
    <n v="0"/>
    <b v="0"/>
    <x v="19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s v="US"/>
    <s v="USD"/>
    <n v="1417795480"/>
    <x v="1157"/>
    <b v="0"/>
    <n v="3"/>
    <b v="0"/>
    <x v="19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s v="US"/>
    <s v="USD"/>
    <n v="1418091128"/>
    <x v="1158"/>
    <b v="0"/>
    <n v="3"/>
    <b v="0"/>
    <x v="19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x v="220"/>
    <n v="0"/>
    <x v="2"/>
    <s v="US"/>
    <s v="USD"/>
    <n v="1435679100"/>
    <x v="1159"/>
    <b v="0"/>
    <n v="0"/>
    <b v="0"/>
    <x v="19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s v="US"/>
    <s v="USD"/>
    <n v="1427510586"/>
    <x v="1160"/>
    <b v="0"/>
    <n v="19"/>
    <b v="0"/>
    <x v="19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s v="US"/>
    <s v="USD"/>
    <n v="1432047989"/>
    <x v="1161"/>
    <b v="0"/>
    <n v="0"/>
    <b v="0"/>
    <x v="19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x v="127"/>
    <n v="35"/>
    <x v="2"/>
    <s v="US"/>
    <s v="USD"/>
    <n v="1411662264"/>
    <x v="1162"/>
    <b v="0"/>
    <n v="2"/>
    <b v="0"/>
    <x v="19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s v="US"/>
    <s v="USD"/>
    <n v="1407604920"/>
    <x v="1163"/>
    <b v="0"/>
    <n v="0"/>
    <b v="0"/>
    <x v="19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x v="3"/>
    <n v="0"/>
    <x v="2"/>
    <s v="US"/>
    <s v="USD"/>
    <n v="1466270582"/>
    <x v="1164"/>
    <b v="0"/>
    <n v="0"/>
    <b v="0"/>
    <x v="19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s v="US"/>
    <s v="USD"/>
    <n v="1404623330"/>
    <x v="1165"/>
    <b v="0"/>
    <n v="25"/>
    <b v="0"/>
    <x v="19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s v="US"/>
    <s v="USD"/>
    <n v="1435291200"/>
    <x v="1166"/>
    <b v="0"/>
    <n v="8"/>
    <b v="0"/>
    <x v="19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x v="127"/>
    <n v="979"/>
    <x v="2"/>
    <s v="US"/>
    <s v="USD"/>
    <n v="1410543495"/>
    <x v="1167"/>
    <b v="0"/>
    <n v="16"/>
    <b v="0"/>
    <x v="19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x v="102"/>
    <n v="1020"/>
    <x v="2"/>
    <s v="US"/>
    <s v="USD"/>
    <n v="1474507065"/>
    <x v="1168"/>
    <b v="0"/>
    <n v="3"/>
    <b v="0"/>
    <x v="19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s v="US"/>
    <s v="USD"/>
    <n v="1424593763"/>
    <x v="1169"/>
    <b v="0"/>
    <n v="3"/>
    <b v="0"/>
    <x v="19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x v="31"/>
    <n v="100"/>
    <x v="2"/>
    <s v="GB"/>
    <s v="GBP"/>
    <n v="1433021171"/>
    <x v="1170"/>
    <b v="0"/>
    <n v="2"/>
    <b v="0"/>
    <x v="19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x v="31"/>
    <n v="25"/>
    <x v="2"/>
    <s v="US"/>
    <s v="USD"/>
    <n v="1415909927"/>
    <x v="1171"/>
    <b v="0"/>
    <n v="1"/>
    <b v="0"/>
    <x v="19"/>
    <n v="0"/>
    <n v="25"/>
    <x v="7"/>
    <s v="food trucks"/>
    <x v="1171"/>
    <d v="2014-11-13T20:18:47"/>
  </r>
  <r>
    <n v="1172"/>
    <s v="let your dayz take you to the dogs."/>
    <s v="Bringing YOUR favorite dog recipes to the streets."/>
    <x v="7"/>
    <n v="0"/>
    <x v="2"/>
    <s v="US"/>
    <s v="USD"/>
    <n v="1408551752"/>
    <x v="1172"/>
    <b v="0"/>
    <n v="0"/>
    <b v="0"/>
    <x v="19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s v="US"/>
    <s v="USD"/>
    <n v="1438576057"/>
    <x v="1173"/>
    <b v="0"/>
    <n v="1"/>
    <b v="0"/>
    <x v="19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x v="36"/>
    <n v="886"/>
    <x v="2"/>
    <s v="US"/>
    <s v="USD"/>
    <n v="1462738327"/>
    <x v="1174"/>
    <b v="0"/>
    <n v="19"/>
    <b v="0"/>
    <x v="19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x v="22"/>
    <n v="585"/>
    <x v="2"/>
    <s v="US"/>
    <s v="USD"/>
    <n v="1436981339"/>
    <x v="1175"/>
    <b v="0"/>
    <n v="9"/>
    <b v="0"/>
    <x v="19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x v="164"/>
    <n v="10"/>
    <x v="2"/>
    <s v="AU"/>
    <s v="AUD"/>
    <n v="1488805200"/>
    <x v="1176"/>
    <b v="0"/>
    <n v="1"/>
    <b v="0"/>
    <x v="19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x v="12"/>
    <n v="0"/>
    <x v="2"/>
    <s v="GB"/>
    <s v="GBP"/>
    <n v="1413388296"/>
    <x v="1177"/>
    <b v="0"/>
    <n v="0"/>
    <b v="0"/>
    <x v="19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s v="US"/>
    <s v="USD"/>
    <n v="1408225452"/>
    <x v="1178"/>
    <b v="0"/>
    <n v="1"/>
    <b v="0"/>
    <x v="19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x v="127"/>
    <n v="3200"/>
    <x v="2"/>
    <s v="CA"/>
    <s v="CAD"/>
    <n v="1446052627"/>
    <x v="1179"/>
    <b v="0"/>
    <n v="5"/>
    <b v="0"/>
    <x v="19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x v="63"/>
    <n v="5875"/>
    <x v="2"/>
    <s v="US"/>
    <s v="USD"/>
    <n v="1403983314"/>
    <x v="1180"/>
    <b v="0"/>
    <n v="85"/>
    <b v="0"/>
    <x v="19"/>
    <n v="12"/>
    <n v="69.12"/>
    <x v="7"/>
    <s v="food trucks"/>
    <x v="1180"/>
    <d v="2014-06-28T19:21:54"/>
  </r>
  <r>
    <n v="1181"/>
    <s v="Gringo Loco Tacos Food Truck"/>
    <s v="Bringing the best tacos to the streets of Chicago!"/>
    <x v="63"/>
    <n v="4"/>
    <x v="2"/>
    <s v="US"/>
    <s v="USD"/>
    <n v="1425197321"/>
    <x v="1181"/>
    <b v="0"/>
    <n v="3"/>
    <b v="0"/>
    <x v="19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s v="US"/>
    <s v="USD"/>
    <n v="1484239320"/>
    <x v="1182"/>
    <b v="0"/>
    <n v="4"/>
    <b v="0"/>
    <x v="19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x v="30"/>
    <n v="100"/>
    <x v="2"/>
    <s v="US"/>
    <s v="USD"/>
    <n v="1478059140"/>
    <x v="1183"/>
    <b v="0"/>
    <n v="3"/>
    <b v="0"/>
    <x v="19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x v="29"/>
    <n v="23086"/>
    <x v="0"/>
    <s v="GB"/>
    <s v="GBP"/>
    <n v="1486391011"/>
    <x v="1184"/>
    <b v="0"/>
    <n v="375"/>
    <b v="1"/>
    <x v="20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x v="78"/>
    <n v="13180"/>
    <x v="0"/>
    <s v="US"/>
    <s v="USD"/>
    <n v="1433736000"/>
    <x v="1185"/>
    <b v="0"/>
    <n v="111"/>
    <b v="1"/>
    <x v="20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s v="GB"/>
    <s v="GBP"/>
    <n v="1433198520"/>
    <x v="1186"/>
    <b v="0"/>
    <n v="123"/>
    <b v="1"/>
    <x v="20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s v="US"/>
    <s v="USD"/>
    <n v="1431885600"/>
    <x v="1187"/>
    <b v="0"/>
    <n v="70"/>
    <b v="1"/>
    <x v="20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x v="13"/>
    <n v="3211"/>
    <x v="0"/>
    <s v="CA"/>
    <s v="CAD"/>
    <n v="1482943740"/>
    <x v="1188"/>
    <b v="0"/>
    <n v="85"/>
    <b v="1"/>
    <x v="20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x v="7"/>
    <n v="9700"/>
    <x v="0"/>
    <s v="US"/>
    <s v="USD"/>
    <n v="1467242995"/>
    <x v="1189"/>
    <b v="0"/>
    <n v="86"/>
    <b v="1"/>
    <x v="20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x v="2"/>
    <n v="675"/>
    <x v="0"/>
    <s v="US"/>
    <s v="USD"/>
    <n v="1409500725"/>
    <x v="1190"/>
    <b v="0"/>
    <n v="13"/>
    <b v="1"/>
    <x v="20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x v="200"/>
    <n v="2945"/>
    <x v="0"/>
    <s v="US"/>
    <s v="USD"/>
    <n v="1458480560"/>
    <x v="1191"/>
    <b v="0"/>
    <n v="33"/>
    <b v="1"/>
    <x v="20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x v="213"/>
    <n v="290"/>
    <x v="0"/>
    <s v="GB"/>
    <s v="GBP"/>
    <n v="1486814978"/>
    <x v="1192"/>
    <b v="0"/>
    <n v="15"/>
    <b v="1"/>
    <x v="20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s v="US"/>
    <s v="USD"/>
    <n v="1460223453"/>
    <x v="1193"/>
    <b v="0"/>
    <n v="273"/>
    <b v="1"/>
    <x v="20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s v="IE"/>
    <s v="EUR"/>
    <n v="1428493379"/>
    <x v="1194"/>
    <b v="0"/>
    <n v="714"/>
    <b v="1"/>
    <x v="20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s v="IT"/>
    <s v="EUR"/>
    <n v="1450602000"/>
    <x v="1195"/>
    <b v="0"/>
    <n v="170"/>
    <b v="1"/>
    <x v="20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x v="107"/>
    <n v="39137"/>
    <x v="0"/>
    <s v="GB"/>
    <s v="GBP"/>
    <n v="1450467539"/>
    <x v="1196"/>
    <b v="0"/>
    <n v="512"/>
    <b v="1"/>
    <x v="20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s v="US"/>
    <s v="USD"/>
    <n v="1465797540"/>
    <x v="1197"/>
    <b v="0"/>
    <n v="314"/>
    <b v="1"/>
    <x v="20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s v="US"/>
    <s v="USD"/>
    <n v="1451530800"/>
    <x v="1198"/>
    <b v="0"/>
    <n v="167"/>
    <b v="1"/>
    <x v="20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s v="GB"/>
    <s v="GBP"/>
    <n v="1436380200"/>
    <x v="1199"/>
    <b v="0"/>
    <n v="9"/>
    <b v="1"/>
    <x v="20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x v="225"/>
    <n v="6029"/>
    <x v="0"/>
    <s v="US"/>
    <s v="USD"/>
    <n v="1429183656"/>
    <x v="1200"/>
    <b v="0"/>
    <n v="103"/>
    <b v="1"/>
    <x v="20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x v="12"/>
    <n v="6146.27"/>
    <x v="0"/>
    <s v="GB"/>
    <s v="GBP"/>
    <n v="1468593246"/>
    <x v="1201"/>
    <b v="0"/>
    <n v="111"/>
    <b v="1"/>
    <x v="20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s v="AU"/>
    <s v="AUD"/>
    <n v="1435388154"/>
    <x v="1202"/>
    <b v="0"/>
    <n v="271"/>
    <b v="1"/>
    <x v="20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s v="US"/>
    <s v="USD"/>
    <n v="1433083527"/>
    <x v="1203"/>
    <b v="0"/>
    <n v="101"/>
    <b v="1"/>
    <x v="20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s v="US"/>
    <s v="USD"/>
    <n v="1449205200"/>
    <x v="1204"/>
    <b v="0"/>
    <n v="57"/>
    <b v="1"/>
    <x v="20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s v="DE"/>
    <s v="EUR"/>
    <n v="1434197351"/>
    <x v="1205"/>
    <b v="0"/>
    <n v="62"/>
    <b v="1"/>
    <x v="20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s v="AT"/>
    <s v="EUR"/>
    <n v="1489238940"/>
    <x v="1206"/>
    <b v="0"/>
    <n v="32"/>
    <b v="1"/>
    <x v="20"/>
    <n v="115"/>
    <n v="32.340000000000003"/>
    <x v="8"/>
    <s v="photobooks"/>
    <x v="1206"/>
    <d v="2017-03-11T13:29:00"/>
  </r>
  <r>
    <n v="1207"/>
    <s v="ITALIANA"/>
    <s v="A humanistic photo book about ancestral &amp; post-modern Italy."/>
    <x v="227"/>
    <n v="17396"/>
    <x v="0"/>
    <s v="IT"/>
    <s v="EUR"/>
    <n v="1459418400"/>
    <x v="1207"/>
    <b v="0"/>
    <n v="141"/>
    <b v="1"/>
    <x v="20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x v="3"/>
    <n v="15530"/>
    <x v="0"/>
    <s v="US"/>
    <s v="USD"/>
    <n v="1458835264"/>
    <x v="1208"/>
    <b v="0"/>
    <n v="75"/>
    <b v="1"/>
    <x v="20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s v="US"/>
    <s v="USD"/>
    <n v="1488053905"/>
    <x v="1209"/>
    <b v="0"/>
    <n v="46"/>
    <b v="1"/>
    <x v="20"/>
    <n v="106"/>
    <n v="138.26"/>
    <x v="8"/>
    <s v="photobooks"/>
    <x v="1209"/>
    <d v="2017-02-25T20:18:25"/>
  </r>
  <r>
    <n v="1210"/>
    <s v="Det Andra GÃ¶teborg"/>
    <s v="En fotobok om livet i det enda andra GÃ¶teborg i vÃ¤rlden"/>
    <x v="22"/>
    <n v="50863"/>
    <x v="0"/>
    <s v="SE"/>
    <s v="SEK"/>
    <n v="1433106000"/>
    <x v="1210"/>
    <b v="0"/>
    <n v="103"/>
    <b v="1"/>
    <x v="20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x v="28"/>
    <n v="1011"/>
    <x v="0"/>
    <s v="CA"/>
    <s v="CAD"/>
    <n v="1465505261"/>
    <x v="1211"/>
    <b v="0"/>
    <n v="6"/>
    <b v="1"/>
    <x v="20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s v="US"/>
    <s v="USD"/>
    <n v="1448586000"/>
    <x v="1212"/>
    <b v="0"/>
    <n v="83"/>
    <b v="1"/>
    <x v="20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s v="GB"/>
    <s v="GBP"/>
    <n v="1485886100"/>
    <x v="1213"/>
    <b v="0"/>
    <n v="108"/>
    <b v="1"/>
    <x v="20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s v="US"/>
    <s v="USD"/>
    <n v="1433880605"/>
    <x v="1214"/>
    <b v="0"/>
    <n v="25"/>
    <b v="1"/>
    <x v="20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x v="10"/>
    <n v="39304.01"/>
    <x v="0"/>
    <s v="US"/>
    <s v="USD"/>
    <n v="1401487756"/>
    <x v="1215"/>
    <b v="0"/>
    <n v="549"/>
    <b v="1"/>
    <x v="20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x v="32"/>
    <n v="20398"/>
    <x v="0"/>
    <s v="US"/>
    <s v="USD"/>
    <n v="1443826980"/>
    <x v="1216"/>
    <b v="0"/>
    <n v="222"/>
    <b v="1"/>
    <x v="20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s v="US"/>
    <s v="USD"/>
    <n v="1468524340"/>
    <x v="1217"/>
    <b v="0"/>
    <n v="183"/>
    <b v="1"/>
    <x v="20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x v="7"/>
    <n v="15505"/>
    <x v="0"/>
    <s v="US"/>
    <s v="USD"/>
    <n v="1446346800"/>
    <x v="1218"/>
    <b v="0"/>
    <n v="89"/>
    <b v="1"/>
    <x v="20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x v="229"/>
    <n v="26024"/>
    <x v="0"/>
    <s v="US"/>
    <s v="USD"/>
    <n v="1476961513"/>
    <x v="1219"/>
    <b v="0"/>
    <n v="253"/>
    <b v="1"/>
    <x v="20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x v="36"/>
    <n v="15565"/>
    <x v="0"/>
    <s v="DE"/>
    <s v="EUR"/>
    <n v="1440515112"/>
    <x v="1220"/>
    <b v="0"/>
    <n v="140"/>
    <b v="1"/>
    <x v="20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s v="GB"/>
    <s v="GBP"/>
    <n v="1480809600"/>
    <x v="1221"/>
    <b v="0"/>
    <n v="103"/>
    <b v="1"/>
    <x v="20"/>
    <n v="111"/>
    <n v="23.8"/>
    <x v="8"/>
    <s v="photobooks"/>
    <x v="1221"/>
    <d v="2016-12-04T00:00:00"/>
  </r>
  <r>
    <n v="1222"/>
    <s v="Project Pilgrim"/>
    <s v="Project Pilgrim is my effort to work towards normalizing mental health."/>
    <x v="23"/>
    <n v="11215"/>
    <x v="0"/>
    <s v="CA"/>
    <s v="CAD"/>
    <n v="1459483200"/>
    <x v="1222"/>
    <b v="0"/>
    <n v="138"/>
    <b v="1"/>
    <x v="20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x v="230"/>
    <n v="22197"/>
    <x v="0"/>
    <s v="US"/>
    <s v="USD"/>
    <n v="1478754909"/>
    <x v="1223"/>
    <b v="0"/>
    <n v="191"/>
    <b v="1"/>
    <x v="20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x v="36"/>
    <n v="1060"/>
    <x v="1"/>
    <s v="US"/>
    <s v="USD"/>
    <n v="1402060302"/>
    <x v="1224"/>
    <b v="0"/>
    <n v="18"/>
    <b v="0"/>
    <x v="21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s v="US"/>
    <s v="USD"/>
    <n v="1382478278"/>
    <x v="1225"/>
    <b v="0"/>
    <n v="3"/>
    <b v="0"/>
    <x v="21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x v="63"/>
    <n v="1937"/>
    <x v="1"/>
    <s v="US"/>
    <s v="USD"/>
    <n v="1398042000"/>
    <x v="1226"/>
    <b v="0"/>
    <n v="40"/>
    <b v="0"/>
    <x v="21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s v="US"/>
    <s v="USD"/>
    <n v="1407394800"/>
    <x v="1227"/>
    <b v="0"/>
    <n v="0"/>
    <b v="0"/>
    <x v="21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s v="US"/>
    <s v="USD"/>
    <n v="1317231008"/>
    <x v="1228"/>
    <b v="0"/>
    <n v="24"/>
    <b v="0"/>
    <x v="21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s v="US"/>
    <s v="USD"/>
    <n v="1334592000"/>
    <x v="1229"/>
    <b v="0"/>
    <n v="1"/>
    <b v="0"/>
    <x v="21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s v="US"/>
    <s v="USD"/>
    <n v="1298589630"/>
    <x v="1230"/>
    <b v="0"/>
    <n v="0"/>
    <b v="0"/>
    <x v="21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s v="US"/>
    <s v="USD"/>
    <n v="1440723600"/>
    <x v="1231"/>
    <b v="0"/>
    <n v="0"/>
    <b v="0"/>
    <x v="21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s v="US"/>
    <s v="USD"/>
    <n v="1381090870"/>
    <x v="1232"/>
    <b v="0"/>
    <n v="1"/>
    <b v="0"/>
    <x v="21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s v="US"/>
    <s v="USD"/>
    <n v="1329864374"/>
    <x v="1233"/>
    <b v="0"/>
    <n v="6"/>
    <b v="0"/>
    <x v="21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s v="GB"/>
    <s v="GBP"/>
    <n v="1422903342"/>
    <x v="1234"/>
    <b v="0"/>
    <n v="0"/>
    <b v="0"/>
    <x v="21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s v="US"/>
    <s v="USD"/>
    <n v="1387077299"/>
    <x v="1235"/>
    <b v="0"/>
    <n v="6"/>
    <b v="0"/>
    <x v="21"/>
    <n v="3"/>
    <n v="35"/>
    <x v="4"/>
    <s v="world music"/>
    <x v="1235"/>
    <d v="2013-12-15T03:14:59"/>
  </r>
  <r>
    <n v="1236"/>
    <s v="&quot;Volando&quot; CD Release (Canceled)"/>
    <s v="Raising money to give the musicians their due."/>
    <x v="30"/>
    <n v="0"/>
    <x v="1"/>
    <s v="US"/>
    <s v="USD"/>
    <n v="1343491200"/>
    <x v="1236"/>
    <b v="0"/>
    <n v="0"/>
    <b v="0"/>
    <x v="21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s v="US"/>
    <s v="USD"/>
    <n v="1345790865"/>
    <x v="1237"/>
    <b v="0"/>
    <n v="0"/>
    <b v="0"/>
    <x v="21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s v="US"/>
    <s v="USD"/>
    <n v="1312641536"/>
    <x v="1238"/>
    <b v="0"/>
    <n v="3"/>
    <b v="0"/>
    <x v="21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x v="30"/>
    <n v="0"/>
    <x v="1"/>
    <s v="US"/>
    <s v="USD"/>
    <n v="1325804767"/>
    <x v="1239"/>
    <b v="0"/>
    <n v="0"/>
    <b v="0"/>
    <x v="21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x v="6"/>
    <n v="241"/>
    <x v="1"/>
    <s v="US"/>
    <s v="USD"/>
    <n v="1373665860"/>
    <x v="1240"/>
    <b v="0"/>
    <n v="8"/>
    <b v="0"/>
    <x v="21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s v="US"/>
    <s v="USD"/>
    <n v="1414994340"/>
    <x v="1241"/>
    <b v="0"/>
    <n v="34"/>
    <b v="0"/>
    <x v="21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s v="US"/>
    <s v="USD"/>
    <n v="1315747080"/>
    <x v="1242"/>
    <b v="0"/>
    <n v="1"/>
    <b v="0"/>
    <x v="21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s v="US"/>
    <s v="USD"/>
    <n v="1310158800"/>
    <x v="1243"/>
    <b v="0"/>
    <n v="38"/>
    <b v="0"/>
    <x v="21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s v="US"/>
    <s v="USD"/>
    <n v="1366664400"/>
    <x v="1244"/>
    <b v="1"/>
    <n v="45"/>
    <b v="1"/>
    <x v="11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s v="US"/>
    <s v="USD"/>
    <n v="1402755834"/>
    <x v="1245"/>
    <b v="1"/>
    <n v="17"/>
    <b v="1"/>
    <x v="11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s v="US"/>
    <s v="USD"/>
    <n v="1323136949"/>
    <x v="1246"/>
    <b v="1"/>
    <n v="31"/>
    <b v="1"/>
    <x v="11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x v="8"/>
    <n v="4275"/>
    <x v="0"/>
    <s v="US"/>
    <s v="USD"/>
    <n v="1367823655"/>
    <x v="1247"/>
    <b v="1"/>
    <n v="50"/>
    <b v="1"/>
    <x v="11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x v="30"/>
    <n v="3791"/>
    <x v="0"/>
    <s v="US"/>
    <s v="USD"/>
    <n v="1402642740"/>
    <x v="1248"/>
    <b v="1"/>
    <n v="59"/>
    <b v="1"/>
    <x v="11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x v="10"/>
    <n v="5222"/>
    <x v="0"/>
    <s v="US"/>
    <s v="USD"/>
    <n v="1341683211"/>
    <x v="1249"/>
    <b v="1"/>
    <n v="81"/>
    <b v="1"/>
    <x v="11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s v="US"/>
    <s v="USD"/>
    <n v="1410017131"/>
    <x v="1250"/>
    <b v="1"/>
    <n v="508"/>
    <b v="1"/>
    <x v="11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x v="12"/>
    <n v="6108"/>
    <x v="0"/>
    <s v="US"/>
    <s v="USD"/>
    <n v="1316979167"/>
    <x v="1251"/>
    <b v="1"/>
    <n v="74"/>
    <b v="1"/>
    <x v="11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s v="US"/>
    <s v="USD"/>
    <n v="1382658169"/>
    <x v="1252"/>
    <b v="1"/>
    <n v="141"/>
    <b v="1"/>
    <x v="11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s v="US"/>
    <s v="USD"/>
    <n v="1409770107"/>
    <x v="1253"/>
    <b v="1"/>
    <n v="711"/>
    <b v="1"/>
    <x v="11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x v="233"/>
    <n v="13323"/>
    <x v="0"/>
    <s v="US"/>
    <s v="USD"/>
    <n v="1293857940"/>
    <x v="1254"/>
    <b v="1"/>
    <n v="141"/>
    <b v="1"/>
    <x v="11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s v="US"/>
    <s v="USD"/>
    <n v="1385932652"/>
    <x v="1255"/>
    <b v="1"/>
    <n v="109"/>
    <b v="1"/>
    <x v="11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s v="US"/>
    <s v="USD"/>
    <n v="1329084231"/>
    <x v="1256"/>
    <b v="1"/>
    <n v="361"/>
    <b v="1"/>
    <x v="11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s v="US"/>
    <s v="USD"/>
    <n v="1301792590"/>
    <x v="1257"/>
    <b v="1"/>
    <n v="176"/>
    <b v="1"/>
    <x v="11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x v="14"/>
    <n v="25577.56"/>
    <x v="0"/>
    <s v="US"/>
    <s v="USD"/>
    <n v="1377960012"/>
    <x v="1258"/>
    <b v="1"/>
    <n v="670"/>
    <b v="1"/>
    <x v="11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x v="30"/>
    <n v="2606"/>
    <x v="0"/>
    <s v="US"/>
    <s v="USD"/>
    <n v="1402286340"/>
    <x v="1259"/>
    <b v="1"/>
    <n v="96"/>
    <b v="1"/>
    <x v="11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s v="US"/>
    <s v="USD"/>
    <n v="1393445620"/>
    <x v="1260"/>
    <b v="1"/>
    <n v="74"/>
    <b v="1"/>
    <x v="11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x v="13"/>
    <n v="2025"/>
    <x v="0"/>
    <s v="US"/>
    <s v="USD"/>
    <n v="1390983227"/>
    <x v="1261"/>
    <b v="1"/>
    <n v="52"/>
    <b v="1"/>
    <x v="11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s v="CA"/>
    <s v="CAD"/>
    <n v="1392574692"/>
    <x v="1262"/>
    <b v="1"/>
    <n v="105"/>
    <b v="1"/>
    <x v="11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x v="15"/>
    <n v="1785"/>
    <x v="0"/>
    <s v="US"/>
    <s v="USD"/>
    <n v="1396054800"/>
    <x v="1263"/>
    <b v="1"/>
    <n v="41"/>
    <b v="1"/>
    <x v="11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s v="US"/>
    <s v="USD"/>
    <n v="1383062083"/>
    <x v="1264"/>
    <b v="1"/>
    <n v="34"/>
    <b v="1"/>
    <x v="11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s v="US"/>
    <s v="USD"/>
    <n v="1291131815"/>
    <x v="1265"/>
    <b v="1"/>
    <n v="66"/>
    <b v="1"/>
    <x v="11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x v="196"/>
    <n v="9545"/>
    <x v="0"/>
    <s v="US"/>
    <s v="USD"/>
    <n v="1389474145"/>
    <x v="1266"/>
    <b v="1"/>
    <n v="50"/>
    <b v="1"/>
    <x v="11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s v="US"/>
    <s v="USD"/>
    <n v="1374674558"/>
    <x v="1267"/>
    <b v="1"/>
    <n v="159"/>
    <b v="1"/>
    <x v="11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x v="14"/>
    <n v="14000"/>
    <x v="0"/>
    <s v="US"/>
    <s v="USD"/>
    <n v="1379708247"/>
    <x v="1268"/>
    <b v="1"/>
    <n v="182"/>
    <b v="1"/>
    <x v="11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s v="US"/>
    <s v="USD"/>
    <n v="1460764800"/>
    <x v="1269"/>
    <b v="1"/>
    <n v="206"/>
    <b v="1"/>
    <x v="11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x v="3"/>
    <n v="11472"/>
    <x v="0"/>
    <s v="US"/>
    <s v="USD"/>
    <n v="1332704042"/>
    <x v="1270"/>
    <b v="1"/>
    <n v="169"/>
    <b v="1"/>
    <x v="11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s v="US"/>
    <s v="USD"/>
    <n v="1384363459"/>
    <x v="1271"/>
    <b v="1"/>
    <n v="31"/>
    <b v="1"/>
    <x v="11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s v="US"/>
    <s v="USD"/>
    <n v="1276574400"/>
    <x v="1272"/>
    <b v="1"/>
    <n v="28"/>
    <b v="1"/>
    <x v="11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x v="23"/>
    <n v="4140"/>
    <x v="0"/>
    <s v="CA"/>
    <s v="CAD"/>
    <n v="1409506291"/>
    <x v="1273"/>
    <b v="1"/>
    <n v="54"/>
    <b v="1"/>
    <x v="11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s v="US"/>
    <s v="USD"/>
    <n v="1346344425"/>
    <x v="1274"/>
    <b v="1"/>
    <n v="467"/>
    <b v="1"/>
    <x v="11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s v="US"/>
    <s v="USD"/>
    <n v="1375908587"/>
    <x v="1275"/>
    <b v="1"/>
    <n v="389"/>
    <b v="1"/>
    <x v="11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x v="9"/>
    <n v="3132.63"/>
    <x v="0"/>
    <s v="US"/>
    <s v="USD"/>
    <n v="1251777600"/>
    <x v="1276"/>
    <b v="1"/>
    <n v="68"/>
    <b v="1"/>
    <x v="11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s v="US"/>
    <s v="USD"/>
    <n v="1346765347"/>
    <x v="1277"/>
    <b v="1"/>
    <n v="413"/>
    <b v="1"/>
    <x v="11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s v="US"/>
    <s v="USD"/>
    <n v="1403661600"/>
    <x v="1278"/>
    <b v="1"/>
    <n v="190"/>
    <b v="1"/>
    <x v="11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s v="US"/>
    <s v="USD"/>
    <n v="1395624170"/>
    <x v="1279"/>
    <b v="1"/>
    <n v="189"/>
    <b v="1"/>
    <x v="11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x v="36"/>
    <n v="16636.78"/>
    <x v="0"/>
    <s v="US"/>
    <s v="USD"/>
    <n v="1299003054"/>
    <x v="1280"/>
    <b v="1"/>
    <n v="130"/>
    <b v="1"/>
    <x v="11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s v="US"/>
    <s v="USD"/>
    <n v="1375033836"/>
    <x v="1281"/>
    <b v="1"/>
    <n v="74"/>
    <b v="1"/>
    <x v="11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s v="US"/>
    <s v="USD"/>
    <n v="1386565140"/>
    <x v="1282"/>
    <b v="1"/>
    <n v="274"/>
    <b v="1"/>
    <x v="11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x v="28"/>
    <n v="2110.5"/>
    <x v="0"/>
    <s v="US"/>
    <s v="USD"/>
    <n v="1362974400"/>
    <x v="1283"/>
    <b v="1"/>
    <n v="22"/>
    <b v="1"/>
    <x v="11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s v="US"/>
    <s v="USD"/>
    <n v="1483203540"/>
    <x v="1284"/>
    <b v="0"/>
    <n v="31"/>
    <b v="1"/>
    <x v="6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x v="13"/>
    <n v="2033"/>
    <x v="0"/>
    <s v="GB"/>
    <s v="GBP"/>
    <n v="1434808775"/>
    <x v="1285"/>
    <b v="0"/>
    <n v="63"/>
    <b v="1"/>
    <x v="6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x v="15"/>
    <n v="1625"/>
    <x v="0"/>
    <s v="GB"/>
    <s v="GBP"/>
    <n v="1424181600"/>
    <x v="1286"/>
    <b v="0"/>
    <n v="20"/>
    <b v="1"/>
    <x v="6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s v="GB"/>
    <s v="GBP"/>
    <n v="1434120856"/>
    <x v="1287"/>
    <b v="0"/>
    <n v="25"/>
    <b v="1"/>
    <x v="6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s v="US"/>
    <s v="USD"/>
    <n v="1470801600"/>
    <x v="1288"/>
    <b v="0"/>
    <n v="61"/>
    <b v="1"/>
    <x v="6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x v="15"/>
    <n v="1876"/>
    <x v="0"/>
    <s v="US"/>
    <s v="USD"/>
    <n v="1483499645"/>
    <x v="1289"/>
    <b v="0"/>
    <n v="52"/>
    <b v="1"/>
    <x v="6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x v="8"/>
    <n v="3800"/>
    <x v="0"/>
    <s v="US"/>
    <s v="USD"/>
    <n v="1429772340"/>
    <x v="1290"/>
    <b v="0"/>
    <n v="86"/>
    <b v="1"/>
    <x v="6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s v="US"/>
    <s v="USD"/>
    <n v="1428390000"/>
    <x v="1291"/>
    <b v="0"/>
    <n v="42"/>
    <b v="1"/>
    <x v="6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x v="180"/>
    <n v="1870"/>
    <x v="0"/>
    <s v="GB"/>
    <s v="GBP"/>
    <n v="1444172340"/>
    <x v="1292"/>
    <b v="0"/>
    <n v="52"/>
    <b v="1"/>
    <x v="6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x v="36"/>
    <n v="15335"/>
    <x v="0"/>
    <s v="US"/>
    <s v="USD"/>
    <n v="1447523371"/>
    <x v="1293"/>
    <b v="0"/>
    <n v="120"/>
    <b v="1"/>
    <x v="6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x v="2"/>
    <n v="610"/>
    <x v="0"/>
    <s v="GB"/>
    <s v="GBP"/>
    <n v="1445252400"/>
    <x v="1294"/>
    <b v="0"/>
    <n v="22"/>
    <b v="1"/>
    <x v="6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s v="GB"/>
    <s v="GBP"/>
    <n v="1438189200"/>
    <x v="1295"/>
    <b v="0"/>
    <n v="64"/>
    <b v="1"/>
    <x v="6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s v="GB"/>
    <s v="GBP"/>
    <n v="1457914373"/>
    <x v="1296"/>
    <b v="0"/>
    <n v="23"/>
    <b v="1"/>
    <x v="6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s v="US"/>
    <s v="USD"/>
    <n v="1462125358"/>
    <x v="1297"/>
    <b v="0"/>
    <n v="238"/>
    <b v="1"/>
    <x v="6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x v="13"/>
    <n v="2093"/>
    <x v="0"/>
    <s v="GB"/>
    <s v="GBP"/>
    <n v="1461860432"/>
    <x v="1298"/>
    <b v="0"/>
    <n v="33"/>
    <b v="1"/>
    <x v="6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x v="8"/>
    <n v="4340"/>
    <x v="0"/>
    <s v="US"/>
    <s v="USD"/>
    <n v="1436902359"/>
    <x v="1299"/>
    <b v="0"/>
    <n v="32"/>
    <b v="1"/>
    <x v="6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x v="9"/>
    <n v="4050"/>
    <x v="0"/>
    <s v="US"/>
    <s v="USD"/>
    <n v="1464807420"/>
    <x v="1300"/>
    <b v="0"/>
    <n v="24"/>
    <b v="1"/>
    <x v="6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x v="13"/>
    <n v="2055"/>
    <x v="0"/>
    <s v="US"/>
    <s v="USD"/>
    <n v="1437447600"/>
    <x v="1301"/>
    <b v="0"/>
    <n v="29"/>
    <b v="1"/>
    <x v="6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x v="30"/>
    <n v="2500"/>
    <x v="0"/>
    <s v="US"/>
    <s v="USD"/>
    <n v="1480559011"/>
    <x v="1302"/>
    <b v="0"/>
    <n v="50"/>
    <b v="1"/>
    <x v="6"/>
    <n v="100"/>
    <n v="50"/>
    <x v="1"/>
    <s v="plays"/>
    <x v="1302"/>
    <d v="2016-12-01T02:23:31"/>
  </r>
  <r>
    <n v="1303"/>
    <s v="Forward Arena Theatre Company: Summer Season"/>
    <s v="Groundbreaking queer theatre."/>
    <x v="8"/>
    <n v="4559.13"/>
    <x v="0"/>
    <s v="GB"/>
    <s v="GBP"/>
    <n v="1469962800"/>
    <x v="1303"/>
    <b v="0"/>
    <n v="108"/>
    <b v="1"/>
    <x v="6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s v="GB"/>
    <s v="GBP"/>
    <n v="1489376405"/>
    <x v="1304"/>
    <b v="0"/>
    <n v="104"/>
    <b v="0"/>
    <x v="8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s v="US"/>
    <s v="USD"/>
    <n v="1469122200"/>
    <x v="1305"/>
    <b v="0"/>
    <n v="86"/>
    <b v="0"/>
    <x v="8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s v="US"/>
    <s v="USD"/>
    <n v="1417690734"/>
    <x v="1306"/>
    <b v="0"/>
    <n v="356"/>
    <b v="0"/>
    <x v="8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x v="63"/>
    <n v="5757"/>
    <x v="1"/>
    <s v="US"/>
    <s v="USD"/>
    <n v="1455710679"/>
    <x v="1307"/>
    <b v="0"/>
    <n v="45"/>
    <b v="0"/>
    <x v="8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x v="3"/>
    <n v="1136"/>
    <x v="1"/>
    <s v="US"/>
    <s v="USD"/>
    <n v="1475937812"/>
    <x v="1308"/>
    <b v="0"/>
    <n v="38"/>
    <b v="0"/>
    <x v="8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x v="236"/>
    <n v="12879"/>
    <x v="1"/>
    <s v="US"/>
    <s v="USD"/>
    <n v="1444943468"/>
    <x v="1309"/>
    <b v="0"/>
    <n v="35"/>
    <b v="0"/>
    <x v="8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x v="22"/>
    <n v="3100"/>
    <x v="1"/>
    <s v="US"/>
    <s v="USD"/>
    <n v="1471622450"/>
    <x v="1310"/>
    <b v="0"/>
    <n v="24"/>
    <b v="0"/>
    <x v="8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s v="US"/>
    <s v="USD"/>
    <n v="1480536919"/>
    <x v="1311"/>
    <b v="0"/>
    <n v="100"/>
    <b v="0"/>
    <x v="8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x v="210"/>
    <n v="28"/>
    <x v="1"/>
    <s v="US"/>
    <s v="USD"/>
    <n v="1429375922"/>
    <x v="1312"/>
    <b v="0"/>
    <n v="1"/>
    <b v="0"/>
    <x v="8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s v="US"/>
    <s v="USD"/>
    <n v="1457024514"/>
    <x v="1313"/>
    <b v="0"/>
    <n v="122"/>
    <b v="0"/>
    <x v="8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s v="US"/>
    <s v="USD"/>
    <n v="1477065860"/>
    <x v="1314"/>
    <b v="0"/>
    <n v="11"/>
    <b v="0"/>
    <x v="8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x v="57"/>
    <n v="40404"/>
    <x v="1"/>
    <s v="US"/>
    <s v="USD"/>
    <n v="1446771600"/>
    <x v="1315"/>
    <b v="0"/>
    <n v="248"/>
    <b v="0"/>
    <x v="8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x v="96"/>
    <n v="1"/>
    <x v="1"/>
    <s v="US"/>
    <s v="USD"/>
    <n v="1456700709"/>
    <x v="1316"/>
    <b v="0"/>
    <n v="1"/>
    <b v="0"/>
    <x v="8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s v="DK"/>
    <s v="DKK"/>
    <n v="1469109600"/>
    <x v="1317"/>
    <b v="0"/>
    <n v="19"/>
    <b v="0"/>
    <x v="8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x v="79"/>
    <n v="6130"/>
    <x v="1"/>
    <s v="US"/>
    <s v="USD"/>
    <n v="1420938172"/>
    <x v="1318"/>
    <b v="0"/>
    <n v="135"/>
    <b v="0"/>
    <x v="8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s v="GB"/>
    <s v="GBP"/>
    <n v="1405094400"/>
    <x v="1319"/>
    <b v="0"/>
    <n v="9"/>
    <b v="0"/>
    <x v="8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s v="NL"/>
    <s v="EUR"/>
    <n v="1483138800"/>
    <x v="1320"/>
    <b v="0"/>
    <n v="3"/>
    <b v="0"/>
    <x v="8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s v="SE"/>
    <s v="SEK"/>
    <n v="1482515937"/>
    <x v="1321"/>
    <b v="0"/>
    <n v="7"/>
    <b v="0"/>
    <x v="8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s v="GB"/>
    <s v="GBP"/>
    <n v="1432223125"/>
    <x v="1322"/>
    <b v="0"/>
    <n v="4"/>
    <b v="0"/>
    <x v="8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s v="US"/>
    <s v="USD"/>
    <n v="1461653700"/>
    <x v="1323"/>
    <b v="0"/>
    <n v="44"/>
    <b v="0"/>
    <x v="8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s v="US"/>
    <s v="USD"/>
    <n v="1476371552"/>
    <x v="1324"/>
    <b v="0"/>
    <n v="90"/>
    <b v="0"/>
    <x v="8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s v="US"/>
    <s v="USD"/>
    <n v="1483063435"/>
    <x v="1325"/>
    <b v="0"/>
    <n v="8"/>
    <b v="0"/>
    <x v="8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s v="US"/>
    <s v="USD"/>
    <n v="1421348428"/>
    <x v="1326"/>
    <b v="0"/>
    <n v="11"/>
    <b v="0"/>
    <x v="8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s v="US"/>
    <s v="USD"/>
    <n v="1432916235"/>
    <x v="1327"/>
    <b v="0"/>
    <n v="41"/>
    <b v="0"/>
    <x v="8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s v="US"/>
    <s v="USD"/>
    <n v="1476458734"/>
    <x v="1328"/>
    <b v="0"/>
    <n v="15"/>
    <b v="0"/>
    <x v="8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s v="US"/>
    <s v="USD"/>
    <n v="1417501145"/>
    <x v="1329"/>
    <b v="0"/>
    <n v="9"/>
    <b v="0"/>
    <x v="8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s v="US"/>
    <s v="USD"/>
    <n v="1467432000"/>
    <x v="1330"/>
    <b v="0"/>
    <n v="50"/>
    <b v="0"/>
    <x v="8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s v="US"/>
    <s v="USD"/>
    <n v="1471435554"/>
    <x v="1331"/>
    <b v="0"/>
    <n v="34"/>
    <b v="0"/>
    <x v="8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s v="CH"/>
    <s v="CHF"/>
    <n v="1485480408"/>
    <x v="1332"/>
    <b v="0"/>
    <n v="0"/>
    <b v="0"/>
    <x v="8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s v="AU"/>
    <s v="AUD"/>
    <n v="1405478025"/>
    <x v="1333"/>
    <b v="0"/>
    <n v="0"/>
    <b v="0"/>
    <x v="8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x v="242"/>
    <n v="14303"/>
    <x v="1"/>
    <s v="US"/>
    <s v="USD"/>
    <n v="1457721287"/>
    <x v="1334"/>
    <b v="0"/>
    <n v="276"/>
    <b v="0"/>
    <x v="8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x v="31"/>
    <n v="4940"/>
    <x v="1"/>
    <s v="US"/>
    <s v="USD"/>
    <n v="1449354502"/>
    <x v="1335"/>
    <b v="0"/>
    <n v="16"/>
    <b v="0"/>
    <x v="8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s v="US"/>
    <s v="USD"/>
    <n v="1418849028"/>
    <x v="1336"/>
    <b v="0"/>
    <n v="224"/>
    <b v="0"/>
    <x v="8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s v="US"/>
    <s v="USD"/>
    <n v="1488549079"/>
    <x v="1337"/>
    <b v="0"/>
    <n v="140"/>
    <b v="0"/>
    <x v="8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s v="US"/>
    <s v="USD"/>
    <n v="1438543033"/>
    <x v="1338"/>
    <b v="0"/>
    <n v="15"/>
    <b v="0"/>
    <x v="8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x v="63"/>
    <n v="3317"/>
    <x v="1"/>
    <s v="US"/>
    <s v="USD"/>
    <n v="1418056315"/>
    <x v="1339"/>
    <b v="0"/>
    <n v="37"/>
    <b v="0"/>
    <x v="8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x v="243"/>
    <n v="0"/>
    <x v="1"/>
    <s v="US"/>
    <s v="USD"/>
    <n v="1408112253"/>
    <x v="1340"/>
    <b v="0"/>
    <n v="0"/>
    <b v="0"/>
    <x v="8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s v="GB"/>
    <s v="GBP"/>
    <n v="1475333917"/>
    <x v="1341"/>
    <b v="0"/>
    <n v="46"/>
    <b v="0"/>
    <x v="8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s v="US"/>
    <s v="USD"/>
    <n v="1437161739"/>
    <x v="1342"/>
    <b v="0"/>
    <n v="1"/>
    <b v="0"/>
    <x v="8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s v="US"/>
    <s v="USD"/>
    <n v="1471579140"/>
    <x v="1343"/>
    <b v="0"/>
    <n v="323"/>
    <b v="0"/>
    <x v="8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s v="CA"/>
    <s v="CAD"/>
    <n v="1467313039"/>
    <x v="1344"/>
    <b v="0"/>
    <n v="139"/>
    <b v="1"/>
    <x v="9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s v="US"/>
    <s v="USD"/>
    <n v="1405366359"/>
    <x v="1345"/>
    <b v="0"/>
    <n v="7"/>
    <b v="1"/>
    <x v="9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x v="244"/>
    <n v="7219"/>
    <x v="0"/>
    <s v="US"/>
    <s v="USD"/>
    <n v="1372297751"/>
    <x v="1346"/>
    <b v="0"/>
    <n v="149"/>
    <b v="1"/>
    <x v="9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s v="US"/>
    <s v="USD"/>
    <n v="1425741525"/>
    <x v="1347"/>
    <b v="0"/>
    <n v="31"/>
    <b v="1"/>
    <x v="9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s v="US"/>
    <s v="USD"/>
    <n v="1418904533"/>
    <x v="1348"/>
    <b v="0"/>
    <n v="26"/>
    <b v="1"/>
    <x v="9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s v="CA"/>
    <s v="CAD"/>
    <n v="1450249140"/>
    <x v="1349"/>
    <b v="0"/>
    <n v="172"/>
    <b v="1"/>
    <x v="9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s v="US"/>
    <s v="USD"/>
    <n v="1451089134"/>
    <x v="1350"/>
    <b v="0"/>
    <n v="78"/>
    <b v="1"/>
    <x v="9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x v="22"/>
    <n v="20253"/>
    <x v="0"/>
    <s v="US"/>
    <s v="USD"/>
    <n v="1455299144"/>
    <x v="1351"/>
    <b v="0"/>
    <n v="120"/>
    <b v="1"/>
    <x v="9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x v="3"/>
    <n v="13614"/>
    <x v="0"/>
    <s v="US"/>
    <s v="USD"/>
    <n v="1441425540"/>
    <x v="1352"/>
    <b v="0"/>
    <n v="227"/>
    <b v="1"/>
    <x v="9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x v="28"/>
    <n v="1336"/>
    <x v="0"/>
    <s v="US"/>
    <s v="USD"/>
    <n v="1362960000"/>
    <x v="1353"/>
    <b v="0"/>
    <n v="42"/>
    <b v="1"/>
    <x v="9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s v="GB"/>
    <s v="GBP"/>
    <n v="1465672979"/>
    <x v="1354"/>
    <b v="0"/>
    <n v="64"/>
    <b v="1"/>
    <x v="9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s v="GB"/>
    <s v="GBP"/>
    <n v="1354269600"/>
    <x v="1355"/>
    <b v="0"/>
    <n v="121"/>
    <b v="1"/>
    <x v="9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s v="US"/>
    <s v="USD"/>
    <n v="1372985760"/>
    <x v="1356"/>
    <b v="0"/>
    <n v="87"/>
    <b v="1"/>
    <x v="9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x v="13"/>
    <n v="2506"/>
    <x v="0"/>
    <s v="US"/>
    <s v="USD"/>
    <n v="1362117540"/>
    <x v="1357"/>
    <b v="0"/>
    <n v="65"/>
    <b v="1"/>
    <x v="9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x v="9"/>
    <n v="3350"/>
    <x v="0"/>
    <s v="US"/>
    <s v="USD"/>
    <n v="1309009323"/>
    <x v="1358"/>
    <b v="0"/>
    <n v="49"/>
    <b v="1"/>
    <x v="9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s v="US"/>
    <s v="USD"/>
    <n v="1309980790"/>
    <x v="1359"/>
    <b v="0"/>
    <n v="19"/>
    <b v="1"/>
    <x v="9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x v="15"/>
    <n v="2598"/>
    <x v="0"/>
    <s v="US"/>
    <s v="USD"/>
    <n v="1343943420"/>
    <x v="1360"/>
    <b v="0"/>
    <n v="81"/>
    <b v="1"/>
    <x v="9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s v="GB"/>
    <s v="GBP"/>
    <n v="1403370772"/>
    <x v="1361"/>
    <b v="0"/>
    <n v="264"/>
    <b v="1"/>
    <x v="9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x v="28"/>
    <n v="1091"/>
    <x v="0"/>
    <s v="US"/>
    <s v="USD"/>
    <n v="1378592731"/>
    <x v="1362"/>
    <b v="0"/>
    <n v="25"/>
    <b v="1"/>
    <x v="9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s v="US"/>
    <s v="USD"/>
    <n v="1455523140"/>
    <x v="1363"/>
    <b v="0"/>
    <n v="5"/>
    <b v="1"/>
    <x v="9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s v="DK"/>
    <s v="DKK"/>
    <n v="1420648906"/>
    <x v="1364"/>
    <b v="0"/>
    <n v="144"/>
    <b v="1"/>
    <x v="11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s v="US"/>
    <s v="USD"/>
    <n v="1426523752"/>
    <x v="1365"/>
    <b v="0"/>
    <n v="92"/>
    <b v="1"/>
    <x v="11"/>
    <n v="100"/>
    <n v="81.739999999999995"/>
    <x v="4"/>
    <s v="rock"/>
    <x v="1365"/>
    <d v="2015-03-16T16:35:52"/>
  </r>
  <r>
    <n v="1366"/>
    <s v="Kick It! A Tribute to the A.K.s"/>
    <s v="A musical memorial for Alexi Petersen."/>
    <x v="51"/>
    <n v="9486.69"/>
    <x v="0"/>
    <s v="US"/>
    <s v="USD"/>
    <n v="1417049663"/>
    <x v="1366"/>
    <b v="0"/>
    <n v="147"/>
    <b v="1"/>
    <x v="11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x v="10"/>
    <n v="5713"/>
    <x v="0"/>
    <s v="US"/>
    <s v="USD"/>
    <n v="1447463050"/>
    <x v="1367"/>
    <b v="0"/>
    <n v="90"/>
    <b v="1"/>
    <x v="11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s v="US"/>
    <s v="USD"/>
    <n v="1434342894"/>
    <x v="1368"/>
    <b v="0"/>
    <n v="87"/>
    <b v="1"/>
    <x v="11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s v="US"/>
    <s v="USD"/>
    <n v="1397225746"/>
    <x v="1369"/>
    <b v="0"/>
    <n v="406"/>
    <b v="1"/>
    <x v="11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x v="15"/>
    <n v="1555"/>
    <x v="0"/>
    <s v="US"/>
    <s v="USD"/>
    <n v="1381881890"/>
    <x v="1370"/>
    <b v="0"/>
    <n v="20"/>
    <b v="1"/>
    <x v="11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s v="US"/>
    <s v="USD"/>
    <n v="1431022342"/>
    <x v="1371"/>
    <b v="0"/>
    <n v="70"/>
    <b v="1"/>
    <x v="11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x v="2"/>
    <n v="620"/>
    <x v="0"/>
    <s v="US"/>
    <s v="USD"/>
    <n v="1342115132"/>
    <x v="1372"/>
    <b v="0"/>
    <n v="16"/>
    <b v="1"/>
    <x v="11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x v="3"/>
    <n v="10501"/>
    <x v="0"/>
    <s v="US"/>
    <s v="USD"/>
    <n v="1483138233"/>
    <x v="1373"/>
    <b v="0"/>
    <n v="52"/>
    <b v="1"/>
    <x v="11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s v="US"/>
    <s v="USD"/>
    <n v="1458874388"/>
    <x v="1374"/>
    <b v="0"/>
    <n v="66"/>
    <b v="1"/>
    <x v="11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s v="FR"/>
    <s v="EUR"/>
    <n v="1484444119"/>
    <x v="1375"/>
    <b v="0"/>
    <n v="109"/>
    <b v="1"/>
    <x v="11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x v="250"/>
    <n v="9342"/>
    <x v="0"/>
    <s v="GB"/>
    <s v="GBP"/>
    <n v="1480784606"/>
    <x v="1376"/>
    <b v="0"/>
    <n v="168"/>
    <b v="1"/>
    <x v="11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s v="US"/>
    <s v="USD"/>
    <n v="1486095060"/>
    <x v="1377"/>
    <b v="0"/>
    <n v="31"/>
    <b v="1"/>
    <x v="11"/>
    <n v="116"/>
    <n v="48.71"/>
    <x v="4"/>
    <s v="rock"/>
    <x v="1377"/>
    <d v="2017-02-03T04:11:00"/>
  </r>
  <r>
    <n v="1378"/>
    <s v="SIX BY SEVEN"/>
    <s v="A psychedelic post rock masterpiece!"/>
    <x v="13"/>
    <n v="4067"/>
    <x v="0"/>
    <s v="GB"/>
    <s v="GBP"/>
    <n v="1470075210"/>
    <x v="1378"/>
    <b v="0"/>
    <n v="133"/>
    <b v="1"/>
    <x v="11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x v="3"/>
    <n v="11160"/>
    <x v="0"/>
    <s v="US"/>
    <s v="USD"/>
    <n v="1433504876"/>
    <x v="1379"/>
    <b v="0"/>
    <n v="151"/>
    <b v="1"/>
    <x v="11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x v="251"/>
    <n v="106"/>
    <x v="0"/>
    <s v="US"/>
    <s v="USD"/>
    <n v="1433815200"/>
    <x v="1380"/>
    <b v="0"/>
    <n v="5"/>
    <b v="1"/>
    <x v="11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s v="US"/>
    <s v="USD"/>
    <n v="1482988125"/>
    <x v="1381"/>
    <b v="0"/>
    <n v="73"/>
    <b v="1"/>
    <x v="11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x v="6"/>
    <n v="8349"/>
    <x v="0"/>
    <s v="US"/>
    <s v="USD"/>
    <n v="1367867536"/>
    <x v="1382"/>
    <b v="0"/>
    <n v="148"/>
    <b v="1"/>
    <x v="11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s v="CA"/>
    <s v="CAD"/>
    <n v="1482457678"/>
    <x v="1383"/>
    <b v="0"/>
    <n v="93"/>
    <b v="1"/>
    <x v="11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s v="US"/>
    <s v="USD"/>
    <n v="1436117922"/>
    <x v="1384"/>
    <b v="0"/>
    <n v="63"/>
    <b v="1"/>
    <x v="11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x v="6"/>
    <n v="8832.49"/>
    <x v="0"/>
    <s v="DE"/>
    <s v="EUR"/>
    <n v="1461931860"/>
    <x v="1385"/>
    <b v="0"/>
    <n v="134"/>
    <b v="1"/>
    <x v="11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x v="44"/>
    <n v="875"/>
    <x v="0"/>
    <s v="US"/>
    <s v="USD"/>
    <n v="1438183889"/>
    <x v="1386"/>
    <b v="0"/>
    <n v="14"/>
    <b v="1"/>
    <x v="11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x v="23"/>
    <n v="5465"/>
    <x v="0"/>
    <s v="US"/>
    <s v="USD"/>
    <n v="1433305800"/>
    <x v="1387"/>
    <b v="0"/>
    <n v="78"/>
    <b v="1"/>
    <x v="11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s v="US"/>
    <s v="USD"/>
    <n v="1476720840"/>
    <x v="1388"/>
    <b v="0"/>
    <n v="112"/>
    <b v="1"/>
    <x v="11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x v="2"/>
    <n v="727"/>
    <x v="0"/>
    <s v="GB"/>
    <s v="GBP"/>
    <n v="1471087957"/>
    <x v="1389"/>
    <b v="0"/>
    <n v="34"/>
    <b v="1"/>
    <x v="11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x v="70"/>
    <n v="3055"/>
    <x v="0"/>
    <s v="US"/>
    <s v="USD"/>
    <n v="1430154720"/>
    <x v="1390"/>
    <b v="0"/>
    <n v="19"/>
    <b v="1"/>
    <x v="11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x v="2"/>
    <n v="551"/>
    <x v="0"/>
    <s v="US"/>
    <s v="USD"/>
    <n v="1440219540"/>
    <x v="1391"/>
    <b v="0"/>
    <n v="13"/>
    <b v="1"/>
    <x v="11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x v="30"/>
    <n v="2841"/>
    <x v="0"/>
    <s v="US"/>
    <s v="USD"/>
    <n v="1456976586"/>
    <x v="1392"/>
    <b v="0"/>
    <n v="104"/>
    <b v="1"/>
    <x v="11"/>
    <n v="114"/>
    <n v="27.32"/>
    <x v="4"/>
    <s v="rock"/>
    <x v="1392"/>
    <d v="2016-03-03T03:43:06"/>
  </r>
  <r>
    <n v="1393"/>
    <s v="WolfHunt | Social Commentary Rock Project"/>
    <s v="Rock n' Roll tales of our times"/>
    <x v="3"/>
    <n v="10235"/>
    <x v="0"/>
    <s v="US"/>
    <s v="USD"/>
    <n v="1470068523"/>
    <x v="1393"/>
    <b v="0"/>
    <n v="52"/>
    <b v="1"/>
    <x v="11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s v="US"/>
    <s v="USD"/>
    <n v="1488337200"/>
    <x v="1394"/>
    <b v="0"/>
    <n v="17"/>
    <b v="1"/>
    <x v="11"/>
    <n v="122"/>
    <n v="53.88"/>
    <x v="4"/>
    <s v="rock"/>
    <x v="1394"/>
    <d v="2017-03-01T03:00:00"/>
  </r>
  <r>
    <n v="1395"/>
    <s v="Quiet Oaks Full Length Album"/>
    <s v="Help Quiet Oaks record their debut album!!!"/>
    <x v="8"/>
    <n v="3916"/>
    <x v="0"/>
    <s v="US"/>
    <s v="USD"/>
    <n v="1484430481"/>
    <x v="1395"/>
    <b v="0"/>
    <n v="82"/>
    <b v="1"/>
    <x v="11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s v="US"/>
    <s v="USD"/>
    <n v="1423871882"/>
    <x v="1396"/>
    <b v="0"/>
    <n v="73"/>
    <b v="1"/>
    <x v="11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s v="US"/>
    <s v="USD"/>
    <n v="1477603140"/>
    <x v="1397"/>
    <b v="0"/>
    <n v="158"/>
    <b v="1"/>
    <x v="11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s v="US"/>
    <s v="USD"/>
    <n v="1467752334"/>
    <x v="1398"/>
    <b v="0"/>
    <n v="65"/>
    <b v="1"/>
    <x v="11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s v="US"/>
    <s v="USD"/>
    <n v="1412640373"/>
    <x v="1399"/>
    <b v="0"/>
    <n v="184"/>
    <b v="1"/>
    <x v="11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s v="GB"/>
    <s v="GBP"/>
    <n v="1465709400"/>
    <x v="1400"/>
    <b v="0"/>
    <n v="34"/>
    <b v="1"/>
    <x v="11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s v="US"/>
    <s v="USD"/>
    <n v="1369612474"/>
    <x v="1401"/>
    <b v="0"/>
    <n v="240"/>
    <b v="1"/>
    <x v="11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s v="GB"/>
    <s v="GBP"/>
    <n v="1430439411"/>
    <x v="1402"/>
    <b v="0"/>
    <n v="113"/>
    <b v="1"/>
    <x v="11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x v="23"/>
    <n v="4103"/>
    <x v="0"/>
    <s v="US"/>
    <s v="USD"/>
    <n v="1374802235"/>
    <x v="1403"/>
    <b v="0"/>
    <n v="66"/>
    <b v="1"/>
    <x v="11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x v="107"/>
    <n v="241"/>
    <x v="2"/>
    <s v="GB"/>
    <s v="GBP"/>
    <n v="1424607285"/>
    <x v="1404"/>
    <b v="1"/>
    <n v="5"/>
    <b v="0"/>
    <x v="22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x v="31"/>
    <n v="105"/>
    <x v="2"/>
    <s v="US"/>
    <s v="USD"/>
    <n v="1417195201"/>
    <x v="1405"/>
    <b v="1"/>
    <n v="17"/>
    <b v="0"/>
    <x v="22"/>
    <n v="0"/>
    <n v="6.18"/>
    <x v="3"/>
    <s v="translations"/>
    <x v="1405"/>
    <d v="2014-11-28T17:20:01"/>
  </r>
  <r>
    <n v="1406"/>
    <s v="Man Down! Translation project"/>
    <s v="The White coat and the battle dress uniform"/>
    <x v="14"/>
    <n v="15"/>
    <x v="2"/>
    <s v="IT"/>
    <s v="EUR"/>
    <n v="1449914400"/>
    <x v="1406"/>
    <b v="0"/>
    <n v="3"/>
    <b v="0"/>
    <x v="22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s v="US"/>
    <s v="USD"/>
    <n v="1407847978"/>
    <x v="1407"/>
    <b v="0"/>
    <n v="2"/>
    <b v="0"/>
    <x v="22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s v="GB"/>
    <s v="GBP"/>
    <n v="1447451756"/>
    <x v="1408"/>
    <b v="0"/>
    <n v="6"/>
    <b v="0"/>
    <x v="22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x v="23"/>
    <n v="0"/>
    <x v="2"/>
    <s v="US"/>
    <s v="USD"/>
    <n v="1420085535"/>
    <x v="1409"/>
    <b v="0"/>
    <n v="0"/>
    <b v="0"/>
    <x v="22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s v="IT"/>
    <s v="EUR"/>
    <n v="1464939520"/>
    <x v="1410"/>
    <b v="0"/>
    <n v="1"/>
    <b v="0"/>
    <x v="22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s v="GB"/>
    <s v="GBP"/>
    <n v="1423185900"/>
    <x v="1411"/>
    <b v="0"/>
    <n v="3"/>
    <b v="0"/>
    <x v="22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x v="39"/>
    <n v="320"/>
    <x v="2"/>
    <s v="US"/>
    <s v="USD"/>
    <n v="1417656699"/>
    <x v="1412"/>
    <b v="0"/>
    <n v="13"/>
    <b v="0"/>
    <x v="22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s v="IT"/>
    <s v="EUR"/>
    <n v="1455964170"/>
    <x v="1413"/>
    <b v="0"/>
    <n v="1"/>
    <b v="0"/>
    <x v="22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s v="US"/>
    <s v="USD"/>
    <n v="1483423467"/>
    <x v="1414"/>
    <b v="0"/>
    <n v="1"/>
    <b v="0"/>
    <x v="22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s v="US"/>
    <s v="USD"/>
    <n v="1439741591"/>
    <x v="1415"/>
    <b v="0"/>
    <n v="9"/>
    <b v="0"/>
    <x v="22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x v="63"/>
    <n v="0"/>
    <x v="2"/>
    <s v="US"/>
    <s v="USD"/>
    <n v="1448147619"/>
    <x v="1416"/>
    <b v="0"/>
    <n v="0"/>
    <b v="0"/>
    <x v="22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x v="37"/>
    <n v="55"/>
    <x v="2"/>
    <s v="US"/>
    <s v="USD"/>
    <n v="1442315460"/>
    <x v="1417"/>
    <b v="0"/>
    <n v="2"/>
    <b v="0"/>
    <x v="22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x v="9"/>
    <n v="6"/>
    <x v="2"/>
    <s v="ES"/>
    <s v="EUR"/>
    <n v="1456397834"/>
    <x v="1418"/>
    <b v="0"/>
    <n v="1"/>
    <b v="0"/>
    <x v="22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s v="US"/>
    <s v="USD"/>
    <n v="1476010619"/>
    <x v="1419"/>
    <b v="0"/>
    <n v="10"/>
    <b v="0"/>
    <x v="22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x v="252"/>
    <n v="3"/>
    <x v="2"/>
    <s v="US"/>
    <s v="USD"/>
    <n v="1467129686"/>
    <x v="1420"/>
    <b v="0"/>
    <n v="3"/>
    <b v="0"/>
    <x v="22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s v="SE"/>
    <s v="SEK"/>
    <n v="1423432709"/>
    <x v="1421"/>
    <b v="0"/>
    <n v="2"/>
    <b v="0"/>
    <x v="22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s v="NZ"/>
    <s v="NZD"/>
    <n v="1474436704"/>
    <x v="1422"/>
    <b v="0"/>
    <n v="2"/>
    <b v="0"/>
    <x v="22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s v="AU"/>
    <s v="AUD"/>
    <n v="1451637531"/>
    <x v="1423"/>
    <b v="0"/>
    <n v="1"/>
    <b v="0"/>
    <x v="22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x v="51"/>
    <n v="1527"/>
    <x v="2"/>
    <s v="US"/>
    <s v="USD"/>
    <n v="1479233602"/>
    <x v="1424"/>
    <b v="0"/>
    <n v="14"/>
    <b v="0"/>
    <x v="22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s v="US"/>
    <s v="USD"/>
    <n v="1430276959"/>
    <x v="1425"/>
    <b v="0"/>
    <n v="0"/>
    <b v="0"/>
    <x v="22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s v="DE"/>
    <s v="EUR"/>
    <n v="1440408120"/>
    <x v="1426"/>
    <b v="0"/>
    <n v="0"/>
    <b v="0"/>
    <x v="22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x v="10"/>
    <n v="419"/>
    <x v="2"/>
    <s v="DE"/>
    <s v="EUR"/>
    <n v="1474230385"/>
    <x v="1427"/>
    <b v="0"/>
    <n v="4"/>
    <b v="0"/>
    <x v="22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s v="ES"/>
    <s v="EUR"/>
    <n v="1459584417"/>
    <x v="1428"/>
    <b v="0"/>
    <n v="3"/>
    <b v="0"/>
    <x v="22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x v="3"/>
    <n v="0"/>
    <x v="2"/>
    <s v="US"/>
    <s v="USD"/>
    <n v="1428629242"/>
    <x v="1429"/>
    <b v="0"/>
    <n v="0"/>
    <b v="0"/>
    <x v="22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x v="10"/>
    <n v="403"/>
    <x v="2"/>
    <s v="US"/>
    <s v="USD"/>
    <n v="1419017488"/>
    <x v="1430"/>
    <b v="0"/>
    <n v="5"/>
    <b v="0"/>
    <x v="22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s v="US"/>
    <s v="USD"/>
    <n v="1448517816"/>
    <x v="1431"/>
    <b v="0"/>
    <n v="47"/>
    <b v="0"/>
    <x v="22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x v="79"/>
    <n v="0"/>
    <x v="2"/>
    <s v="US"/>
    <s v="USD"/>
    <n v="1437417828"/>
    <x v="1432"/>
    <b v="0"/>
    <n v="0"/>
    <b v="0"/>
    <x v="22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s v="IT"/>
    <s v="EUR"/>
    <n v="1481367600"/>
    <x v="1433"/>
    <b v="0"/>
    <n v="10"/>
    <b v="0"/>
    <x v="22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x v="253"/>
    <n v="8190"/>
    <x v="2"/>
    <s v="DK"/>
    <s v="DKK"/>
    <n v="1433775600"/>
    <x v="1434"/>
    <b v="0"/>
    <n v="11"/>
    <b v="0"/>
    <x v="22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x v="36"/>
    <n v="15"/>
    <x v="2"/>
    <s v="IT"/>
    <s v="EUR"/>
    <n v="1444589020"/>
    <x v="1435"/>
    <b v="0"/>
    <n v="2"/>
    <b v="0"/>
    <x v="22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s v="DE"/>
    <s v="EUR"/>
    <n v="1456043057"/>
    <x v="1436"/>
    <b v="0"/>
    <n v="2"/>
    <b v="0"/>
    <x v="22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x v="9"/>
    <n v="807"/>
    <x v="2"/>
    <s v="US"/>
    <s v="USD"/>
    <n v="1405227540"/>
    <x v="1437"/>
    <b v="0"/>
    <n v="22"/>
    <b v="0"/>
    <x v="22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s v="DK"/>
    <s v="DKK"/>
    <n v="1461765300"/>
    <x v="1438"/>
    <b v="0"/>
    <n v="8"/>
    <b v="0"/>
    <x v="22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s v="CA"/>
    <s v="CAD"/>
    <n v="1425758101"/>
    <x v="1439"/>
    <b v="0"/>
    <n v="6"/>
    <b v="0"/>
    <x v="22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s v="IT"/>
    <s v="EUR"/>
    <n v="1464285463"/>
    <x v="1440"/>
    <b v="0"/>
    <n v="1"/>
    <b v="0"/>
    <x v="22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s v="GB"/>
    <s v="GBP"/>
    <n v="1441995769"/>
    <x v="1441"/>
    <b v="0"/>
    <n v="3"/>
    <b v="0"/>
    <x v="22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s v="US"/>
    <s v="USD"/>
    <n v="1464190158"/>
    <x v="1442"/>
    <b v="0"/>
    <n v="0"/>
    <b v="0"/>
    <x v="22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s v="FR"/>
    <s v="EUR"/>
    <n v="1483395209"/>
    <x v="1443"/>
    <b v="0"/>
    <n v="0"/>
    <b v="0"/>
    <x v="22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x v="255"/>
    <n v="0"/>
    <x v="2"/>
    <s v="DE"/>
    <s v="EUR"/>
    <n v="1442091462"/>
    <x v="1444"/>
    <b v="0"/>
    <n v="0"/>
    <b v="0"/>
    <x v="22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s v="DE"/>
    <s v="EUR"/>
    <n v="1434286855"/>
    <x v="1445"/>
    <b v="0"/>
    <n v="0"/>
    <b v="0"/>
    <x v="22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s v="IT"/>
    <s v="EUR"/>
    <n v="1461235478"/>
    <x v="1446"/>
    <b v="0"/>
    <n v="0"/>
    <b v="0"/>
    <x v="22"/>
    <n v="0"/>
    <n v="0"/>
    <x v="3"/>
    <s v="translations"/>
    <x v="1446"/>
    <d v="2016-04-21T10:44:38"/>
  </r>
  <r>
    <n v="1447"/>
    <s v="Indian Language Dictionary"/>
    <s v="I'm creating a dictionary of multiple Indian languages."/>
    <x v="69"/>
    <n v="75"/>
    <x v="2"/>
    <s v="US"/>
    <s v="USD"/>
    <n v="1467999134"/>
    <x v="1447"/>
    <b v="0"/>
    <n v="3"/>
    <b v="0"/>
    <x v="22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s v="AU"/>
    <s v="AUD"/>
    <n v="1432272300"/>
    <x v="1448"/>
    <b v="0"/>
    <n v="0"/>
    <b v="0"/>
    <x v="22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s v="US"/>
    <s v="USD"/>
    <n v="1431286105"/>
    <x v="1449"/>
    <b v="0"/>
    <n v="0"/>
    <b v="0"/>
    <x v="22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x v="57"/>
    <n v="1"/>
    <x v="2"/>
    <s v="US"/>
    <s v="USD"/>
    <n v="1455941197"/>
    <x v="1450"/>
    <b v="0"/>
    <n v="1"/>
    <b v="0"/>
    <x v="22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x v="256"/>
    <n v="2"/>
    <x v="1"/>
    <s v="US"/>
    <s v="USD"/>
    <n v="1416355259"/>
    <x v="1451"/>
    <b v="0"/>
    <n v="2"/>
    <b v="0"/>
    <x v="22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x v="32"/>
    <n v="0"/>
    <x v="1"/>
    <s v="US"/>
    <s v="USD"/>
    <n v="1406566363"/>
    <x v="1452"/>
    <b v="0"/>
    <n v="0"/>
    <b v="0"/>
    <x v="22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s v="FR"/>
    <s v="EUR"/>
    <n v="1492270947"/>
    <x v="1453"/>
    <b v="0"/>
    <n v="0"/>
    <b v="0"/>
    <x v="22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s v="ES"/>
    <s v="EUR"/>
    <n v="1461535140"/>
    <x v="1454"/>
    <b v="0"/>
    <n v="1"/>
    <b v="0"/>
    <x v="22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s v="US"/>
    <s v="USD"/>
    <n v="1409924340"/>
    <x v="1455"/>
    <b v="0"/>
    <n v="7"/>
    <b v="0"/>
    <x v="22"/>
    <n v="11"/>
    <n v="225"/>
    <x v="3"/>
    <s v="translations"/>
    <x v="1455"/>
    <d v="2014-09-05T13:39:00"/>
  </r>
  <r>
    <n v="1456"/>
    <s v="Sometimes you don't need love (Canceled)"/>
    <s v="English Version of my auto-published novel"/>
    <x v="10"/>
    <n v="145"/>
    <x v="1"/>
    <s v="IT"/>
    <s v="EUR"/>
    <n v="1483459365"/>
    <x v="1456"/>
    <b v="0"/>
    <n v="3"/>
    <b v="0"/>
    <x v="22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x v="12"/>
    <n v="0"/>
    <x v="1"/>
    <s v="US"/>
    <s v="USD"/>
    <n v="1447281044"/>
    <x v="1457"/>
    <b v="0"/>
    <n v="0"/>
    <b v="0"/>
    <x v="22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s v="US"/>
    <s v="USD"/>
    <n v="1407729600"/>
    <x v="1458"/>
    <b v="0"/>
    <n v="0"/>
    <b v="0"/>
    <x v="22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x v="258"/>
    <n v="0"/>
    <x v="1"/>
    <s v="DK"/>
    <s v="DKK"/>
    <n v="1449077100"/>
    <x v="1459"/>
    <b v="0"/>
    <n v="0"/>
    <b v="0"/>
    <x v="22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x v="259"/>
    <n v="0"/>
    <x v="1"/>
    <s v="US"/>
    <s v="USD"/>
    <n v="1417391100"/>
    <x v="1460"/>
    <b v="0"/>
    <n v="0"/>
    <b v="0"/>
    <x v="22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x v="36"/>
    <n v="15186.69"/>
    <x v="0"/>
    <s v="US"/>
    <s v="USD"/>
    <n v="1413849600"/>
    <x v="1461"/>
    <b v="1"/>
    <n v="340"/>
    <b v="1"/>
    <x v="23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x v="23"/>
    <n v="4340.7"/>
    <x v="0"/>
    <s v="US"/>
    <s v="USD"/>
    <n v="1365609271"/>
    <x v="1462"/>
    <b v="1"/>
    <n v="150"/>
    <b v="1"/>
    <x v="23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s v="US"/>
    <s v="USD"/>
    <n v="1365367938"/>
    <x v="1463"/>
    <b v="1"/>
    <n v="25"/>
    <b v="1"/>
    <x v="23"/>
    <n v="148"/>
    <n v="35.44"/>
    <x v="3"/>
    <s v="radio &amp; podcasts"/>
    <x v="1463"/>
    <d v="2013-04-07T20:52:18"/>
  </r>
  <r>
    <n v="1464"/>
    <s v="Science Studio"/>
    <s v="The Best Science Media on the Web"/>
    <x v="10"/>
    <n v="8160"/>
    <x v="0"/>
    <s v="US"/>
    <s v="USD"/>
    <n v="1361029958"/>
    <x v="1464"/>
    <b v="1"/>
    <n v="234"/>
    <b v="1"/>
    <x v="23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s v="US"/>
    <s v="USD"/>
    <n v="1332385200"/>
    <x v="1465"/>
    <b v="1"/>
    <n v="2602"/>
    <b v="1"/>
    <x v="23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x v="194"/>
    <n v="17260.37"/>
    <x v="0"/>
    <s v="US"/>
    <s v="USD"/>
    <n v="1452574800"/>
    <x v="1466"/>
    <b v="1"/>
    <n v="248"/>
    <b v="1"/>
    <x v="23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x v="79"/>
    <n v="46032"/>
    <x v="0"/>
    <s v="US"/>
    <s v="USD"/>
    <n v="1332699285"/>
    <x v="1467"/>
    <b v="1"/>
    <n v="600"/>
    <b v="1"/>
    <x v="23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s v="US"/>
    <s v="USD"/>
    <n v="1307838049"/>
    <x v="1468"/>
    <b v="1"/>
    <n v="293"/>
    <b v="1"/>
    <x v="23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x v="260"/>
    <n v="47978"/>
    <x v="0"/>
    <s v="US"/>
    <s v="USD"/>
    <n v="1360938109"/>
    <x v="1469"/>
    <b v="1"/>
    <n v="321"/>
    <b v="1"/>
    <x v="23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s v="US"/>
    <s v="USD"/>
    <n v="1356724263"/>
    <x v="1470"/>
    <b v="1"/>
    <n v="81"/>
    <b v="1"/>
    <x v="23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x v="261"/>
    <n v="33229"/>
    <x v="0"/>
    <s v="US"/>
    <s v="USD"/>
    <n v="1428620334"/>
    <x v="1471"/>
    <b v="1"/>
    <n v="343"/>
    <b v="1"/>
    <x v="23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s v="US"/>
    <s v="USD"/>
    <n v="1381928503"/>
    <x v="1472"/>
    <b v="1"/>
    <n v="336"/>
    <b v="1"/>
    <x v="23"/>
    <n v="139"/>
    <n v="103.2"/>
    <x v="3"/>
    <s v="radio &amp; podcasts"/>
    <x v="1472"/>
    <d v="2013-10-16T13:01:43"/>
  </r>
  <r>
    <n v="1473"/>
    <s v="ONE LOVES ONLY FORM"/>
    <s v="Public Radio Project"/>
    <x v="15"/>
    <n v="1807.74"/>
    <x v="0"/>
    <s v="US"/>
    <s v="USD"/>
    <n v="1330644639"/>
    <x v="1473"/>
    <b v="1"/>
    <n v="47"/>
    <b v="1"/>
    <x v="23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x v="9"/>
    <n v="3368"/>
    <x v="0"/>
    <s v="US"/>
    <s v="USD"/>
    <n v="1379093292"/>
    <x v="1474"/>
    <b v="1"/>
    <n v="76"/>
    <b v="1"/>
    <x v="23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s v="US"/>
    <s v="USD"/>
    <n v="1419051540"/>
    <x v="1475"/>
    <b v="1"/>
    <n v="441"/>
    <b v="1"/>
    <x v="23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x v="12"/>
    <n v="39693.279999999999"/>
    <x v="0"/>
    <s v="US"/>
    <s v="USD"/>
    <n v="1315616422"/>
    <x v="1476"/>
    <b v="1"/>
    <n v="916"/>
    <b v="1"/>
    <x v="23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x v="11"/>
    <n v="33393"/>
    <x v="0"/>
    <s v="US"/>
    <s v="USD"/>
    <n v="1324609200"/>
    <x v="1477"/>
    <b v="1"/>
    <n v="369"/>
    <b v="1"/>
    <x v="23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x v="63"/>
    <n v="590807.11"/>
    <x v="0"/>
    <s v="US"/>
    <s v="USD"/>
    <n v="1368564913"/>
    <x v="1478"/>
    <b v="1"/>
    <n v="20242"/>
    <b v="1"/>
    <x v="23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s v="US"/>
    <s v="USD"/>
    <n v="1399694340"/>
    <x v="1479"/>
    <b v="1"/>
    <n v="71"/>
    <b v="1"/>
    <x v="23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x v="63"/>
    <n v="58520.2"/>
    <x v="0"/>
    <s v="US"/>
    <s v="USD"/>
    <n v="1374858000"/>
    <x v="1480"/>
    <b v="1"/>
    <n v="635"/>
    <b v="1"/>
    <x v="23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s v="CA"/>
    <s v="CAD"/>
    <n v="1383430145"/>
    <x v="1481"/>
    <b v="0"/>
    <n v="6"/>
    <b v="0"/>
    <x v="10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s v="US"/>
    <s v="USD"/>
    <n v="1347004260"/>
    <x v="1482"/>
    <b v="0"/>
    <n v="1"/>
    <b v="0"/>
    <x v="10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x v="39"/>
    <n v="50"/>
    <x v="2"/>
    <s v="US"/>
    <s v="USD"/>
    <n v="1469162275"/>
    <x v="1483"/>
    <b v="0"/>
    <n v="2"/>
    <b v="0"/>
    <x v="10"/>
    <n v="1"/>
    <n v="25"/>
    <x v="3"/>
    <s v="fiction"/>
    <x v="1483"/>
    <d v="2016-07-22T04:37:55"/>
  </r>
  <r>
    <n v="1484"/>
    <s v="a book called filtered down thru the stars"/>
    <s v="The mussings of an old wizard"/>
    <x v="13"/>
    <n v="0"/>
    <x v="2"/>
    <s v="US"/>
    <s v="USD"/>
    <n v="1342882260"/>
    <x v="1484"/>
    <b v="0"/>
    <n v="0"/>
    <b v="0"/>
    <x v="10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x v="233"/>
    <n v="150"/>
    <x v="2"/>
    <s v="US"/>
    <s v="USD"/>
    <n v="1434827173"/>
    <x v="1485"/>
    <b v="0"/>
    <n v="3"/>
    <b v="0"/>
    <x v="10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s v="US"/>
    <s v="USD"/>
    <n v="1425009761"/>
    <x v="1486"/>
    <b v="0"/>
    <n v="3"/>
    <b v="0"/>
    <x v="10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x v="3"/>
    <n v="0"/>
    <x v="2"/>
    <s v="US"/>
    <s v="USD"/>
    <n v="1470175271"/>
    <x v="1487"/>
    <b v="0"/>
    <n v="0"/>
    <b v="0"/>
    <x v="10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x v="36"/>
    <n v="360"/>
    <x v="2"/>
    <s v="AU"/>
    <s v="AUD"/>
    <n v="1388928660"/>
    <x v="1488"/>
    <b v="0"/>
    <n v="6"/>
    <b v="0"/>
    <x v="10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s v="US"/>
    <s v="USD"/>
    <n v="1352994052"/>
    <x v="1489"/>
    <b v="0"/>
    <n v="0"/>
    <b v="0"/>
    <x v="10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s v="US"/>
    <s v="USD"/>
    <n v="1380720474"/>
    <x v="1490"/>
    <b v="0"/>
    <n v="19"/>
    <b v="0"/>
    <x v="10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x v="38"/>
    <n v="100"/>
    <x v="2"/>
    <s v="US"/>
    <s v="USD"/>
    <n v="1424014680"/>
    <x v="1491"/>
    <b v="0"/>
    <n v="1"/>
    <b v="0"/>
    <x v="10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s v="US"/>
    <s v="USD"/>
    <n v="1308431646"/>
    <x v="1492"/>
    <b v="0"/>
    <n v="2"/>
    <b v="0"/>
    <x v="10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x v="262"/>
    <n v="0"/>
    <x v="2"/>
    <s v="US"/>
    <s v="USD"/>
    <n v="1371415675"/>
    <x v="1493"/>
    <b v="0"/>
    <n v="0"/>
    <b v="0"/>
    <x v="10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s v="US"/>
    <s v="USD"/>
    <n v="1428075480"/>
    <x v="1494"/>
    <b v="0"/>
    <n v="11"/>
    <b v="0"/>
    <x v="10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x v="13"/>
    <n v="0"/>
    <x v="2"/>
    <s v="US"/>
    <s v="USD"/>
    <n v="1314471431"/>
    <x v="1495"/>
    <b v="0"/>
    <n v="0"/>
    <b v="0"/>
    <x v="10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x v="15"/>
    <n v="0"/>
    <x v="2"/>
    <s v="US"/>
    <s v="USD"/>
    <n v="1410866659"/>
    <x v="1496"/>
    <b v="0"/>
    <n v="0"/>
    <b v="0"/>
    <x v="10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x v="36"/>
    <n v="1"/>
    <x v="2"/>
    <s v="US"/>
    <s v="USD"/>
    <n v="1375299780"/>
    <x v="1497"/>
    <b v="0"/>
    <n v="1"/>
    <b v="0"/>
    <x v="10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s v="US"/>
    <s v="USD"/>
    <n v="1409787378"/>
    <x v="1498"/>
    <b v="0"/>
    <n v="3"/>
    <b v="0"/>
    <x v="10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x v="13"/>
    <n v="5"/>
    <x v="2"/>
    <s v="US"/>
    <s v="USD"/>
    <n v="1470355833"/>
    <x v="1499"/>
    <b v="0"/>
    <n v="1"/>
    <b v="0"/>
    <x v="10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s v="US"/>
    <s v="USD"/>
    <n v="1367444557"/>
    <x v="1500"/>
    <b v="0"/>
    <n v="15"/>
    <b v="0"/>
    <x v="10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x v="263"/>
    <n v="86492"/>
    <x v="0"/>
    <s v="CA"/>
    <s v="CAD"/>
    <n v="1436364023"/>
    <x v="1501"/>
    <b v="1"/>
    <n v="885"/>
    <b v="1"/>
    <x v="20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x v="29"/>
    <n v="22318"/>
    <x v="0"/>
    <s v="GB"/>
    <s v="GBP"/>
    <n v="1458943200"/>
    <x v="1502"/>
    <b v="1"/>
    <n v="329"/>
    <b v="1"/>
    <x v="20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s v="BE"/>
    <s v="EUR"/>
    <n v="1477210801"/>
    <x v="1503"/>
    <b v="1"/>
    <n v="71"/>
    <b v="1"/>
    <x v="20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x v="115"/>
    <n v="18066"/>
    <x v="0"/>
    <s v="GB"/>
    <s v="GBP"/>
    <n v="1402389180"/>
    <x v="1504"/>
    <b v="1"/>
    <n v="269"/>
    <b v="1"/>
    <x v="20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s v="DE"/>
    <s v="EUR"/>
    <n v="1458676860"/>
    <x v="1505"/>
    <b v="1"/>
    <n v="345"/>
    <b v="1"/>
    <x v="20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x v="15"/>
    <n v="1671"/>
    <x v="0"/>
    <s v="GB"/>
    <s v="GBP"/>
    <n v="1406227904"/>
    <x v="1506"/>
    <b v="1"/>
    <n v="43"/>
    <b v="1"/>
    <x v="20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s v="US"/>
    <s v="USD"/>
    <n v="1273911000"/>
    <x v="1507"/>
    <b v="1"/>
    <n v="33"/>
    <b v="1"/>
    <x v="20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s v="US"/>
    <s v="USD"/>
    <n v="1403880281"/>
    <x v="1508"/>
    <b v="1"/>
    <n v="211"/>
    <b v="1"/>
    <x v="20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x v="178"/>
    <n v="21637.22"/>
    <x v="0"/>
    <s v="DE"/>
    <s v="EUR"/>
    <n v="1487113140"/>
    <x v="1509"/>
    <b v="1"/>
    <n v="196"/>
    <b v="1"/>
    <x v="20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s v="GB"/>
    <s v="GBP"/>
    <n v="1405761278"/>
    <x v="1510"/>
    <b v="1"/>
    <n v="405"/>
    <b v="1"/>
    <x v="20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x v="32"/>
    <n v="15651"/>
    <x v="0"/>
    <s v="US"/>
    <s v="USD"/>
    <n v="1447858804"/>
    <x v="1511"/>
    <b v="1"/>
    <n v="206"/>
    <b v="1"/>
    <x v="20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s v="US"/>
    <s v="USD"/>
    <n v="1486311939"/>
    <x v="1512"/>
    <b v="1"/>
    <n v="335"/>
    <b v="1"/>
    <x v="20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x v="6"/>
    <n v="12001.5"/>
    <x v="0"/>
    <s v="GB"/>
    <s v="GBP"/>
    <n v="1405523866"/>
    <x v="1513"/>
    <b v="1"/>
    <n v="215"/>
    <b v="1"/>
    <x v="20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x v="31"/>
    <n v="26619"/>
    <x v="0"/>
    <s v="US"/>
    <s v="USD"/>
    <n v="1443363640"/>
    <x v="1514"/>
    <b v="1"/>
    <n v="176"/>
    <b v="1"/>
    <x v="20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x v="82"/>
    <n v="471567"/>
    <x v="0"/>
    <s v="NO"/>
    <s v="NOK"/>
    <n v="1458104697"/>
    <x v="1515"/>
    <b v="1"/>
    <n v="555"/>
    <b v="1"/>
    <x v="20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s v="US"/>
    <s v="USD"/>
    <n v="1475762400"/>
    <x v="1516"/>
    <b v="1"/>
    <n v="116"/>
    <b v="1"/>
    <x v="20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s v="US"/>
    <s v="USD"/>
    <n v="1417845600"/>
    <x v="1517"/>
    <b v="1"/>
    <n v="615"/>
    <b v="1"/>
    <x v="20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x v="36"/>
    <n v="30805"/>
    <x v="0"/>
    <s v="US"/>
    <s v="USD"/>
    <n v="1401565252"/>
    <x v="1518"/>
    <b v="1"/>
    <n v="236"/>
    <b v="1"/>
    <x v="20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x v="7"/>
    <n v="9302.75"/>
    <x v="0"/>
    <s v="US"/>
    <s v="USD"/>
    <n v="1403301540"/>
    <x v="1519"/>
    <b v="1"/>
    <n v="145"/>
    <b v="1"/>
    <x v="20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x v="102"/>
    <n v="18625"/>
    <x v="0"/>
    <s v="US"/>
    <s v="USD"/>
    <n v="1418961600"/>
    <x v="1520"/>
    <b v="1"/>
    <n v="167"/>
    <b v="1"/>
    <x v="20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s v="US"/>
    <s v="USD"/>
    <n v="1465272091"/>
    <x v="1521"/>
    <b v="1"/>
    <n v="235"/>
    <b v="1"/>
    <x v="20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s v="US"/>
    <s v="USD"/>
    <n v="1413575739"/>
    <x v="1522"/>
    <b v="1"/>
    <n v="452"/>
    <b v="1"/>
    <x v="20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x v="17"/>
    <n v="23096"/>
    <x v="0"/>
    <s v="US"/>
    <s v="USD"/>
    <n v="1419292800"/>
    <x v="1523"/>
    <b v="1"/>
    <n v="241"/>
    <b v="1"/>
    <x v="20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x v="9"/>
    <n v="6210"/>
    <x v="0"/>
    <s v="SE"/>
    <s v="SEK"/>
    <n v="1487592090"/>
    <x v="1524"/>
    <b v="1"/>
    <n v="28"/>
    <b v="1"/>
    <x v="20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s v="US"/>
    <s v="USD"/>
    <n v="1471539138"/>
    <x v="1525"/>
    <b v="1"/>
    <n v="140"/>
    <b v="1"/>
    <x v="20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s v="US"/>
    <s v="USD"/>
    <n v="1453185447"/>
    <x v="1526"/>
    <b v="1"/>
    <n v="280"/>
    <b v="1"/>
    <x v="20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x v="8"/>
    <n v="3865.55"/>
    <x v="0"/>
    <s v="US"/>
    <s v="USD"/>
    <n v="1489497886"/>
    <x v="1527"/>
    <b v="1"/>
    <n v="70"/>
    <b v="1"/>
    <x v="20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x v="9"/>
    <n v="8447"/>
    <x v="0"/>
    <s v="US"/>
    <s v="USD"/>
    <n v="1485907200"/>
    <x v="1528"/>
    <b v="1"/>
    <n v="160"/>
    <b v="1"/>
    <x v="20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x v="266"/>
    <n v="19129"/>
    <x v="0"/>
    <s v="US"/>
    <s v="USD"/>
    <n v="1426773920"/>
    <x v="1529"/>
    <b v="1"/>
    <n v="141"/>
    <b v="1"/>
    <x v="20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s v="US"/>
    <s v="USD"/>
    <n v="1445624695"/>
    <x v="1530"/>
    <b v="1"/>
    <n v="874"/>
    <b v="1"/>
    <x v="20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x v="267"/>
    <n v="4135"/>
    <x v="0"/>
    <s v="US"/>
    <s v="USD"/>
    <n v="1417402800"/>
    <x v="1531"/>
    <b v="1"/>
    <n v="73"/>
    <b v="1"/>
    <x v="20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x v="10"/>
    <n v="24201"/>
    <x v="0"/>
    <s v="AU"/>
    <s v="AUD"/>
    <n v="1455548400"/>
    <x v="1532"/>
    <b v="1"/>
    <n v="294"/>
    <b v="1"/>
    <x v="20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x v="101"/>
    <n v="65313"/>
    <x v="0"/>
    <s v="US"/>
    <s v="USD"/>
    <n v="1462161540"/>
    <x v="1533"/>
    <b v="1"/>
    <n v="740"/>
    <b v="1"/>
    <x v="20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s v="US"/>
    <s v="USD"/>
    <n v="1441383062"/>
    <x v="1534"/>
    <b v="1"/>
    <n v="369"/>
    <b v="1"/>
    <x v="20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s v="US"/>
    <s v="USD"/>
    <n v="1464040800"/>
    <x v="1535"/>
    <b v="1"/>
    <n v="110"/>
    <b v="1"/>
    <x v="20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s v="US"/>
    <s v="USD"/>
    <n v="1440702910"/>
    <x v="1536"/>
    <b v="1"/>
    <n v="455"/>
    <b v="1"/>
    <x v="20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x v="14"/>
    <n v="21588"/>
    <x v="0"/>
    <s v="DE"/>
    <s v="EUR"/>
    <n v="1470506400"/>
    <x v="1537"/>
    <b v="1"/>
    <n v="224"/>
    <b v="1"/>
    <x v="20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s v="US"/>
    <s v="USD"/>
    <n v="1421952370"/>
    <x v="1538"/>
    <b v="1"/>
    <n v="46"/>
    <b v="1"/>
    <x v="20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s v="US"/>
    <s v="USD"/>
    <n v="1483481019"/>
    <x v="1539"/>
    <b v="0"/>
    <n v="284"/>
    <b v="1"/>
    <x v="20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s v="US"/>
    <s v="USD"/>
    <n v="1416964500"/>
    <x v="1540"/>
    <b v="1"/>
    <n v="98"/>
    <b v="1"/>
    <x v="20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x v="102"/>
    <n v="6"/>
    <x v="2"/>
    <s v="US"/>
    <s v="USD"/>
    <n v="1420045538"/>
    <x v="1541"/>
    <b v="0"/>
    <n v="2"/>
    <b v="0"/>
    <x v="24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x v="2"/>
    <n v="20"/>
    <x v="2"/>
    <s v="CA"/>
    <s v="CAD"/>
    <n v="1435708500"/>
    <x v="1542"/>
    <b v="0"/>
    <n v="1"/>
    <b v="0"/>
    <x v="24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x v="268"/>
    <n v="10"/>
    <x v="2"/>
    <s v="US"/>
    <s v="USD"/>
    <n v="1416662034"/>
    <x v="1543"/>
    <b v="0"/>
    <n v="1"/>
    <b v="0"/>
    <x v="24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x v="28"/>
    <n v="0"/>
    <x v="2"/>
    <s v="US"/>
    <s v="USD"/>
    <n v="1427847480"/>
    <x v="1544"/>
    <b v="0"/>
    <n v="0"/>
    <b v="0"/>
    <x v="24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x v="9"/>
    <n v="1"/>
    <x v="2"/>
    <s v="US"/>
    <s v="USD"/>
    <n v="1425330960"/>
    <x v="1545"/>
    <b v="0"/>
    <n v="1"/>
    <b v="0"/>
    <x v="24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s v="GB"/>
    <s v="GBP"/>
    <n v="1410930399"/>
    <x v="1546"/>
    <b v="0"/>
    <n v="11"/>
    <b v="0"/>
    <x v="24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x v="269"/>
    <n v="0"/>
    <x v="2"/>
    <s v="US"/>
    <s v="USD"/>
    <n v="1487844882"/>
    <x v="1547"/>
    <b v="0"/>
    <n v="0"/>
    <b v="0"/>
    <x v="24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x v="176"/>
    <n v="60"/>
    <x v="2"/>
    <s v="US"/>
    <s v="USD"/>
    <n v="1447020620"/>
    <x v="1548"/>
    <b v="0"/>
    <n v="1"/>
    <b v="0"/>
    <x v="24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x v="2"/>
    <n v="170"/>
    <x v="2"/>
    <s v="US"/>
    <s v="USD"/>
    <n v="1446524159"/>
    <x v="1549"/>
    <b v="0"/>
    <n v="6"/>
    <b v="0"/>
    <x v="24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s v="GB"/>
    <s v="GBP"/>
    <n v="1463050034"/>
    <x v="1550"/>
    <b v="0"/>
    <n v="7"/>
    <b v="0"/>
    <x v="24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x v="8"/>
    <n v="0"/>
    <x v="2"/>
    <s v="US"/>
    <s v="USD"/>
    <n v="1432756039"/>
    <x v="1551"/>
    <b v="0"/>
    <n v="0"/>
    <b v="0"/>
    <x v="24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s v="US"/>
    <s v="USD"/>
    <n v="1412135940"/>
    <x v="1552"/>
    <b v="0"/>
    <n v="16"/>
    <b v="0"/>
    <x v="24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s v="US"/>
    <s v="USD"/>
    <n v="1441176447"/>
    <x v="1553"/>
    <b v="0"/>
    <n v="0"/>
    <b v="0"/>
    <x v="24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x v="22"/>
    <n v="0"/>
    <x v="2"/>
    <s v="AU"/>
    <s v="AUD"/>
    <n v="1438495390"/>
    <x v="1554"/>
    <b v="0"/>
    <n v="0"/>
    <b v="0"/>
    <x v="24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x v="47"/>
    <n v="0"/>
    <x v="2"/>
    <s v="US"/>
    <s v="USD"/>
    <n v="1442509200"/>
    <x v="1555"/>
    <b v="0"/>
    <n v="0"/>
    <b v="0"/>
    <x v="24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x v="15"/>
    <n v="677"/>
    <x v="2"/>
    <s v="CA"/>
    <s v="CAD"/>
    <n v="1467603624"/>
    <x v="1556"/>
    <b v="0"/>
    <n v="12"/>
    <b v="0"/>
    <x v="24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x v="30"/>
    <n v="100"/>
    <x v="2"/>
    <s v="US"/>
    <s v="USD"/>
    <n v="1411227633"/>
    <x v="1557"/>
    <b v="0"/>
    <n v="1"/>
    <b v="0"/>
    <x v="24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x v="47"/>
    <n v="35"/>
    <x v="2"/>
    <s v="GB"/>
    <s v="GBP"/>
    <n v="1440763920"/>
    <x v="1558"/>
    <b v="0"/>
    <n v="3"/>
    <b v="0"/>
    <x v="24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x v="36"/>
    <n v="50"/>
    <x v="2"/>
    <s v="US"/>
    <s v="USD"/>
    <n v="1430270199"/>
    <x v="1559"/>
    <b v="0"/>
    <n v="1"/>
    <b v="0"/>
    <x v="24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x v="30"/>
    <n v="94"/>
    <x v="2"/>
    <s v="US"/>
    <s v="USD"/>
    <n v="1415842193"/>
    <x v="1560"/>
    <b v="0"/>
    <n v="4"/>
    <b v="0"/>
    <x v="24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s v="US"/>
    <s v="USD"/>
    <n v="1383789603"/>
    <x v="1561"/>
    <b v="0"/>
    <n v="1"/>
    <b v="0"/>
    <x v="25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s v="US"/>
    <s v="USD"/>
    <n v="1259715000"/>
    <x v="1562"/>
    <b v="0"/>
    <n v="0"/>
    <b v="0"/>
    <x v="25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s v="GB"/>
    <s v="GBP"/>
    <n v="1394815751"/>
    <x v="1563"/>
    <b v="0"/>
    <n v="2"/>
    <b v="0"/>
    <x v="25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s v="US"/>
    <s v="USD"/>
    <n v="1432843500"/>
    <x v="1564"/>
    <b v="0"/>
    <n v="1"/>
    <b v="0"/>
    <x v="25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s v="US"/>
    <s v="USD"/>
    <n v="1307554261"/>
    <x v="1565"/>
    <b v="0"/>
    <n v="1"/>
    <b v="0"/>
    <x v="25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x v="11"/>
    <n v="6375"/>
    <x v="1"/>
    <s v="US"/>
    <s v="USD"/>
    <n v="1469656800"/>
    <x v="1566"/>
    <b v="0"/>
    <n v="59"/>
    <b v="0"/>
    <x v="25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s v="US"/>
    <s v="USD"/>
    <n v="1392595200"/>
    <x v="1567"/>
    <b v="0"/>
    <n v="13"/>
    <b v="0"/>
    <x v="25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s v="US"/>
    <s v="USD"/>
    <n v="1419384585"/>
    <x v="1568"/>
    <b v="0"/>
    <n v="22"/>
    <b v="0"/>
    <x v="25"/>
    <n v="14"/>
    <n v="155"/>
    <x v="3"/>
    <s v="art books"/>
    <x v="1568"/>
    <d v="2014-12-24T01:29:45"/>
  </r>
  <r>
    <n v="1569"/>
    <s v="to be removed (Canceled)"/>
    <s v="to be removed"/>
    <x v="11"/>
    <n v="0"/>
    <x v="1"/>
    <s v="US"/>
    <s v="USD"/>
    <n v="1369498714"/>
    <x v="1569"/>
    <b v="0"/>
    <n v="0"/>
    <b v="0"/>
    <x v="25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x v="12"/>
    <n v="2484"/>
    <x v="1"/>
    <s v="US"/>
    <s v="USD"/>
    <n v="1460140282"/>
    <x v="1570"/>
    <b v="0"/>
    <n v="52"/>
    <b v="0"/>
    <x v="25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s v="GB"/>
    <s v="GBP"/>
    <n v="1434738483"/>
    <x v="1571"/>
    <b v="0"/>
    <n v="4"/>
    <b v="0"/>
    <x v="25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s v="GB"/>
    <s v="GBP"/>
    <n v="1456703940"/>
    <x v="1572"/>
    <b v="0"/>
    <n v="3"/>
    <b v="0"/>
    <x v="25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s v="CA"/>
    <s v="CAD"/>
    <n v="1491019140"/>
    <x v="1573"/>
    <b v="0"/>
    <n v="3"/>
    <b v="0"/>
    <x v="25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s v="US"/>
    <s v="USD"/>
    <n v="1424211329"/>
    <x v="1574"/>
    <b v="0"/>
    <n v="6"/>
    <b v="0"/>
    <x v="25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s v="US"/>
    <s v="USD"/>
    <n v="1404909296"/>
    <x v="1575"/>
    <b v="0"/>
    <n v="35"/>
    <b v="0"/>
    <x v="25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x v="10"/>
    <n v="650"/>
    <x v="1"/>
    <s v="US"/>
    <s v="USD"/>
    <n v="1435698368"/>
    <x v="1576"/>
    <b v="0"/>
    <n v="10"/>
    <b v="0"/>
    <x v="25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s v="US"/>
    <s v="USD"/>
    <n v="1343161248"/>
    <x v="1577"/>
    <b v="0"/>
    <n v="2"/>
    <b v="0"/>
    <x v="25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s v="US"/>
    <s v="USD"/>
    <n v="1283392800"/>
    <x v="1578"/>
    <b v="0"/>
    <n v="4"/>
    <b v="0"/>
    <x v="25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x v="273"/>
    <n v="28"/>
    <x v="1"/>
    <s v="US"/>
    <s v="USD"/>
    <n v="1377734091"/>
    <x v="1579"/>
    <b v="0"/>
    <n v="2"/>
    <b v="0"/>
    <x v="25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s v="US"/>
    <s v="USD"/>
    <n v="1337562726"/>
    <x v="1580"/>
    <b v="0"/>
    <n v="0"/>
    <b v="0"/>
    <x v="25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x v="28"/>
    <n v="5"/>
    <x v="2"/>
    <s v="GB"/>
    <s v="GBP"/>
    <n v="1450521990"/>
    <x v="1581"/>
    <b v="0"/>
    <n v="1"/>
    <b v="0"/>
    <x v="26"/>
    <n v="1"/>
    <n v="5"/>
    <x v="8"/>
    <s v="places"/>
    <x v="1581"/>
    <d v="2015-12-19T10:46:30"/>
  </r>
  <r>
    <n v="1582"/>
    <s v="Scenes from New Orleans"/>
    <s v="I create canvas prints of images from in and around New Orleans"/>
    <x v="28"/>
    <n v="93"/>
    <x v="2"/>
    <s v="US"/>
    <s v="USD"/>
    <n v="1445894400"/>
    <x v="1582"/>
    <b v="0"/>
    <n v="3"/>
    <b v="0"/>
    <x v="26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s v="GB"/>
    <s v="GBP"/>
    <n v="1411681391"/>
    <x v="1583"/>
    <b v="0"/>
    <n v="1"/>
    <b v="0"/>
    <x v="26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x v="38"/>
    <n v="0"/>
    <x v="2"/>
    <s v="US"/>
    <s v="USD"/>
    <n v="1401464101"/>
    <x v="1584"/>
    <b v="0"/>
    <n v="0"/>
    <b v="0"/>
    <x v="26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s v="CA"/>
    <s v="CAD"/>
    <n v="1482663600"/>
    <x v="1585"/>
    <b v="0"/>
    <n v="12"/>
    <b v="0"/>
    <x v="26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x v="15"/>
    <n v="0"/>
    <x v="2"/>
    <s v="US"/>
    <s v="USD"/>
    <n v="1428197422"/>
    <x v="1586"/>
    <b v="0"/>
    <n v="0"/>
    <b v="0"/>
    <x v="26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s v="US"/>
    <s v="USD"/>
    <n v="1418510965"/>
    <x v="1587"/>
    <b v="0"/>
    <n v="1"/>
    <b v="0"/>
    <x v="26"/>
    <n v="0"/>
    <n v="1"/>
    <x v="8"/>
    <s v="places"/>
    <x v="1587"/>
    <d v="2014-12-13T22:49:25"/>
  </r>
  <r>
    <n v="1588"/>
    <s v="The Right Side of Texas"/>
    <s v="Southeast Texas as seen through the lens of a cell phone camera"/>
    <x v="274"/>
    <n v="0"/>
    <x v="2"/>
    <s v="US"/>
    <s v="USD"/>
    <n v="1422735120"/>
    <x v="1588"/>
    <b v="0"/>
    <n v="0"/>
    <b v="0"/>
    <x v="26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x v="38"/>
    <n v="0"/>
    <x v="2"/>
    <s v="US"/>
    <s v="USD"/>
    <n v="1444433886"/>
    <x v="1589"/>
    <b v="0"/>
    <n v="0"/>
    <b v="0"/>
    <x v="26"/>
    <n v="0"/>
    <n v="0"/>
    <x v="8"/>
    <s v="places"/>
    <x v="1589"/>
    <d v="2015-10-09T23:38:06"/>
  </r>
  <r>
    <n v="1590"/>
    <s v="An Italian Adventure"/>
    <s v="Discover Italy through photography."/>
    <x v="127"/>
    <n v="1020"/>
    <x v="2"/>
    <s v="IT"/>
    <s v="EUR"/>
    <n v="1443040464"/>
    <x v="1590"/>
    <b v="0"/>
    <n v="2"/>
    <b v="0"/>
    <x v="26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s v="GB"/>
    <s v="GBP"/>
    <n v="1459700741"/>
    <x v="1591"/>
    <b v="0"/>
    <n v="92"/>
    <b v="0"/>
    <x v="26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x v="251"/>
    <n v="0"/>
    <x v="2"/>
    <s v="US"/>
    <s v="USD"/>
    <n v="1427503485"/>
    <x v="1592"/>
    <b v="0"/>
    <n v="0"/>
    <b v="0"/>
    <x v="26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x v="29"/>
    <n v="3"/>
    <x v="2"/>
    <s v="US"/>
    <s v="USD"/>
    <n v="1425154655"/>
    <x v="1593"/>
    <b v="0"/>
    <n v="3"/>
    <b v="0"/>
    <x v="26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x v="28"/>
    <n v="205"/>
    <x v="2"/>
    <s v="US"/>
    <s v="USD"/>
    <n v="1463329260"/>
    <x v="1594"/>
    <b v="0"/>
    <n v="10"/>
    <b v="0"/>
    <x v="26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x v="57"/>
    <n v="280"/>
    <x v="2"/>
    <s v="US"/>
    <s v="USD"/>
    <n v="1403122380"/>
    <x v="1595"/>
    <b v="0"/>
    <n v="7"/>
    <b v="0"/>
    <x v="26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x v="53"/>
    <n v="75"/>
    <x v="2"/>
    <s v="GB"/>
    <s v="GBP"/>
    <n v="1418469569"/>
    <x v="1596"/>
    <b v="0"/>
    <n v="3"/>
    <b v="0"/>
    <x v="26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x v="36"/>
    <n v="0"/>
    <x v="2"/>
    <s v="US"/>
    <s v="USD"/>
    <n v="1474360197"/>
    <x v="1597"/>
    <b v="0"/>
    <n v="0"/>
    <b v="0"/>
    <x v="26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x v="134"/>
    <n v="1"/>
    <x v="2"/>
    <s v="US"/>
    <s v="USD"/>
    <n v="1437926458"/>
    <x v="1598"/>
    <b v="0"/>
    <n v="1"/>
    <b v="0"/>
    <x v="26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x v="2"/>
    <n v="0"/>
    <x v="2"/>
    <s v="GB"/>
    <s v="GBP"/>
    <n v="1460116576"/>
    <x v="1599"/>
    <b v="0"/>
    <n v="0"/>
    <b v="0"/>
    <x v="26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x v="10"/>
    <n v="367"/>
    <x v="2"/>
    <s v="US"/>
    <s v="USD"/>
    <n v="1405401060"/>
    <x v="1600"/>
    <b v="0"/>
    <n v="9"/>
    <b v="0"/>
    <x v="26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x v="30"/>
    <n v="2706.23"/>
    <x v="0"/>
    <s v="US"/>
    <s v="USD"/>
    <n v="1304561633"/>
    <x v="1601"/>
    <b v="0"/>
    <n v="56"/>
    <b v="1"/>
    <x v="11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x v="15"/>
    <n v="1502.5"/>
    <x v="0"/>
    <s v="US"/>
    <s v="USD"/>
    <n v="1318633200"/>
    <x v="1602"/>
    <b v="0"/>
    <n v="32"/>
    <b v="1"/>
    <x v="11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x v="13"/>
    <n v="2000.66"/>
    <x v="0"/>
    <s v="US"/>
    <s v="USD"/>
    <n v="1327723459"/>
    <x v="1603"/>
    <b v="0"/>
    <n v="30"/>
    <b v="1"/>
    <x v="11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s v="US"/>
    <s v="USD"/>
    <n v="1332011835"/>
    <x v="1604"/>
    <b v="0"/>
    <n v="70"/>
    <b v="1"/>
    <x v="11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s v="US"/>
    <s v="USD"/>
    <n v="1312182000"/>
    <x v="1605"/>
    <b v="0"/>
    <n v="44"/>
    <b v="1"/>
    <x v="11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s v="US"/>
    <s v="USD"/>
    <n v="1300930838"/>
    <x v="1606"/>
    <b v="0"/>
    <n v="92"/>
    <b v="1"/>
    <x v="11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x v="3"/>
    <n v="14511"/>
    <x v="0"/>
    <s v="US"/>
    <s v="USD"/>
    <n v="1339701851"/>
    <x v="1607"/>
    <b v="0"/>
    <n v="205"/>
    <b v="1"/>
    <x v="11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s v="US"/>
    <s v="USD"/>
    <n v="1388553960"/>
    <x v="1608"/>
    <b v="0"/>
    <n v="23"/>
    <b v="1"/>
    <x v="11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s v="US"/>
    <s v="USD"/>
    <n v="1320220800"/>
    <x v="1609"/>
    <b v="0"/>
    <n v="4"/>
    <b v="1"/>
    <x v="11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x v="13"/>
    <n v="5437"/>
    <x v="0"/>
    <s v="US"/>
    <s v="USD"/>
    <n v="1355609510"/>
    <x v="1610"/>
    <b v="0"/>
    <n v="112"/>
    <b v="1"/>
    <x v="11"/>
    <n v="272"/>
    <n v="48.54"/>
    <x v="4"/>
    <s v="rock"/>
    <x v="1610"/>
    <d v="2012-12-15T22:11:50"/>
  </r>
  <r>
    <n v="1611"/>
    <s v="Skelton-Luns CD/7&quot;             No Big Deal."/>
    <s v="Skelton-Luns CD/7&quot; No Big Deal."/>
    <x v="134"/>
    <n v="1001"/>
    <x v="0"/>
    <s v="US"/>
    <s v="USD"/>
    <n v="1370390432"/>
    <x v="1611"/>
    <b v="0"/>
    <n v="27"/>
    <b v="1"/>
    <x v="11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x v="2"/>
    <n v="550"/>
    <x v="0"/>
    <s v="US"/>
    <s v="USD"/>
    <n v="1357160384"/>
    <x v="1612"/>
    <b v="0"/>
    <n v="11"/>
    <b v="1"/>
    <x v="11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x v="28"/>
    <n v="1015"/>
    <x v="0"/>
    <s v="US"/>
    <s v="USD"/>
    <n v="1342921202"/>
    <x v="1613"/>
    <b v="0"/>
    <n v="26"/>
    <b v="1"/>
    <x v="11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s v="US"/>
    <s v="USD"/>
    <n v="1407085200"/>
    <x v="1614"/>
    <b v="0"/>
    <n v="77"/>
    <b v="1"/>
    <x v="11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s v="US"/>
    <s v="USD"/>
    <n v="1323742396"/>
    <x v="1615"/>
    <b v="0"/>
    <n v="136"/>
    <b v="1"/>
    <x v="11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x v="3"/>
    <n v="10420"/>
    <x v="0"/>
    <s v="US"/>
    <s v="USD"/>
    <n v="1353621600"/>
    <x v="1616"/>
    <b v="0"/>
    <n v="157"/>
    <b v="1"/>
    <x v="11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x v="39"/>
    <n v="10210"/>
    <x v="0"/>
    <s v="US"/>
    <s v="USD"/>
    <n v="1383332400"/>
    <x v="1617"/>
    <b v="0"/>
    <n v="158"/>
    <b v="1"/>
    <x v="11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x v="15"/>
    <n v="1576"/>
    <x v="0"/>
    <s v="US"/>
    <s v="USD"/>
    <n v="1362757335"/>
    <x v="1618"/>
    <b v="0"/>
    <n v="27"/>
    <b v="1"/>
    <x v="11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s v="US"/>
    <s v="USD"/>
    <n v="1410755286"/>
    <x v="1619"/>
    <b v="0"/>
    <n v="23"/>
    <b v="1"/>
    <x v="11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x v="28"/>
    <n v="1130"/>
    <x v="0"/>
    <s v="US"/>
    <s v="USD"/>
    <n v="1361606940"/>
    <x v="1620"/>
    <b v="0"/>
    <n v="17"/>
    <b v="1"/>
    <x v="11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x v="10"/>
    <n v="6060"/>
    <x v="0"/>
    <s v="US"/>
    <s v="USD"/>
    <n v="1338177540"/>
    <x v="1621"/>
    <b v="0"/>
    <n v="37"/>
    <b v="1"/>
    <x v="11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s v="US"/>
    <s v="USD"/>
    <n v="1418803140"/>
    <x v="1622"/>
    <b v="0"/>
    <n v="65"/>
    <b v="1"/>
    <x v="11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s v="GB"/>
    <s v="GBP"/>
    <n v="1377621089"/>
    <x v="1623"/>
    <b v="0"/>
    <n v="18"/>
    <b v="1"/>
    <x v="11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x v="28"/>
    <n v="1180"/>
    <x v="0"/>
    <s v="US"/>
    <s v="USD"/>
    <n v="1357721335"/>
    <x v="1624"/>
    <b v="0"/>
    <n v="25"/>
    <b v="1"/>
    <x v="11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x v="51"/>
    <n v="11650"/>
    <x v="0"/>
    <s v="US"/>
    <s v="USD"/>
    <n v="1347382053"/>
    <x v="1625"/>
    <b v="0"/>
    <n v="104"/>
    <b v="1"/>
    <x v="11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x v="6"/>
    <n v="8095"/>
    <x v="0"/>
    <s v="US"/>
    <s v="USD"/>
    <n v="1385932867"/>
    <x v="1626"/>
    <b v="0"/>
    <n v="108"/>
    <b v="1"/>
    <x v="11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s v="US"/>
    <s v="USD"/>
    <n v="1353905940"/>
    <x v="1627"/>
    <b v="0"/>
    <n v="38"/>
    <b v="1"/>
    <x v="11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x v="23"/>
    <n v="4037"/>
    <x v="0"/>
    <s v="US"/>
    <s v="USD"/>
    <n v="1403026882"/>
    <x v="1628"/>
    <b v="0"/>
    <n v="88"/>
    <b v="1"/>
    <x v="11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x v="12"/>
    <n v="6220"/>
    <x v="0"/>
    <s v="US"/>
    <s v="USD"/>
    <n v="1392929333"/>
    <x v="1629"/>
    <b v="0"/>
    <n v="82"/>
    <b v="1"/>
    <x v="11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s v="US"/>
    <s v="USD"/>
    <n v="1330671540"/>
    <x v="1630"/>
    <b v="0"/>
    <n v="126"/>
    <b v="1"/>
    <x v="11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s v="US"/>
    <s v="USD"/>
    <n v="1350074261"/>
    <x v="1631"/>
    <b v="0"/>
    <n v="133"/>
    <b v="1"/>
    <x v="11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x v="23"/>
    <n v="4065"/>
    <x v="0"/>
    <s v="US"/>
    <s v="USD"/>
    <n v="1316851854"/>
    <x v="1632"/>
    <b v="0"/>
    <n v="47"/>
    <b v="1"/>
    <x v="11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x v="3"/>
    <n v="10000"/>
    <x v="0"/>
    <s v="US"/>
    <s v="USD"/>
    <n v="1326690000"/>
    <x v="1633"/>
    <b v="0"/>
    <n v="58"/>
    <b v="1"/>
    <x v="11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x v="13"/>
    <n v="2010"/>
    <x v="0"/>
    <s v="US"/>
    <s v="USD"/>
    <n v="1306994340"/>
    <x v="1634"/>
    <b v="0"/>
    <n v="32"/>
    <b v="1"/>
    <x v="11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s v="US"/>
    <s v="USD"/>
    <n v="1468270261"/>
    <x v="1635"/>
    <b v="0"/>
    <n v="37"/>
    <b v="1"/>
    <x v="11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s v="US"/>
    <s v="USD"/>
    <n v="1307851200"/>
    <x v="1636"/>
    <b v="0"/>
    <n v="87"/>
    <b v="1"/>
    <x v="11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s v="US"/>
    <s v="USD"/>
    <n v="1262302740"/>
    <x v="1637"/>
    <b v="0"/>
    <n v="15"/>
    <b v="1"/>
    <x v="11"/>
    <n v="104"/>
    <n v="34.6"/>
    <x v="4"/>
    <s v="rock"/>
    <x v="1637"/>
    <d v="2009-12-31T23:39:00"/>
  </r>
  <r>
    <n v="1638"/>
    <s v="Avenues EP 2013"/>
    <s v="Avenues will be going in to the studio to record a new EP with Matt Allison!"/>
    <x v="28"/>
    <n v="1050"/>
    <x v="0"/>
    <s v="US"/>
    <s v="USD"/>
    <n v="1362086700"/>
    <x v="1638"/>
    <b v="0"/>
    <n v="27"/>
    <b v="1"/>
    <x v="11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s v="US"/>
    <s v="USD"/>
    <n v="1330789165"/>
    <x v="1639"/>
    <b v="0"/>
    <n v="19"/>
    <b v="1"/>
    <x v="11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x v="44"/>
    <n v="679.44"/>
    <x v="0"/>
    <s v="US"/>
    <s v="USD"/>
    <n v="1280800740"/>
    <x v="1640"/>
    <b v="0"/>
    <n v="17"/>
    <b v="1"/>
    <x v="11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x v="30"/>
    <n v="2535"/>
    <x v="0"/>
    <s v="US"/>
    <s v="USD"/>
    <n v="1418998744"/>
    <x v="1641"/>
    <b v="0"/>
    <n v="26"/>
    <b v="1"/>
    <x v="27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x v="38"/>
    <n v="1200"/>
    <x v="0"/>
    <s v="US"/>
    <s v="USD"/>
    <n v="1308011727"/>
    <x v="1642"/>
    <b v="0"/>
    <n v="28"/>
    <b v="1"/>
    <x v="27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x v="10"/>
    <n v="6235"/>
    <x v="0"/>
    <s v="US"/>
    <s v="USD"/>
    <n v="1348516012"/>
    <x v="1643"/>
    <b v="0"/>
    <n v="37"/>
    <b v="1"/>
    <x v="27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x v="3"/>
    <n v="10950"/>
    <x v="0"/>
    <s v="US"/>
    <s v="USD"/>
    <n v="1353551160"/>
    <x v="1644"/>
    <b v="0"/>
    <n v="128"/>
    <b v="1"/>
    <x v="27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s v="US"/>
    <s v="USD"/>
    <n v="1379515740"/>
    <x v="1645"/>
    <b v="0"/>
    <n v="10"/>
    <b v="1"/>
    <x v="27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x v="13"/>
    <n v="2204"/>
    <x v="0"/>
    <s v="GB"/>
    <s v="GBP"/>
    <n v="1408039860"/>
    <x v="1646"/>
    <b v="0"/>
    <n v="83"/>
    <b v="1"/>
    <x v="27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s v="US"/>
    <s v="USD"/>
    <n v="1339235377"/>
    <x v="1647"/>
    <b v="0"/>
    <n v="46"/>
    <b v="1"/>
    <x v="27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x v="98"/>
    <n v="2881"/>
    <x v="0"/>
    <s v="US"/>
    <s v="USD"/>
    <n v="1300636482"/>
    <x v="1648"/>
    <b v="0"/>
    <n v="90"/>
    <b v="1"/>
    <x v="27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x v="276"/>
    <n v="3822.33"/>
    <x v="0"/>
    <s v="US"/>
    <s v="USD"/>
    <n v="1400862355"/>
    <x v="1649"/>
    <b v="0"/>
    <n v="81"/>
    <b v="1"/>
    <x v="27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x v="13"/>
    <n v="2831"/>
    <x v="0"/>
    <s v="US"/>
    <s v="USD"/>
    <n v="1381314437"/>
    <x v="1650"/>
    <b v="0"/>
    <n v="32"/>
    <b v="1"/>
    <x v="27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s v="US"/>
    <s v="USD"/>
    <n v="1303801140"/>
    <x v="1651"/>
    <b v="0"/>
    <n v="20"/>
    <b v="1"/>
    <x v="27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s v="US"/>
    <s v="USD"/>
    <n v="1385297393"/>
    <x v="1652"/>
    <b v="0"/>
    <n v="70"/>
    <b v="1"/>
    <x v="27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s v="US"/>
    <s v="USD"/>
    <n v="1303675296"/>
    <x v="1653"/>
    <b v="0"/>
    <n v="168"/>
    <b v="1"/>
    <x v="27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s v="US"/>
    <s v="USD"/>
    <n v="1334784160"/>
    <x v="1654"/>
    <b v="0"/>
    <n v="34"/>
    <b v="1"/>
    <x v="27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x v="15"/>
    <n v="2143"/>
    <x v="0"/>
    <s v="US"/>
    <s v="USD"/>
    <n v="1333648820"/>
    <x v="1655"/>
    <b v="0"/>
    <n v="48"/>
    <b v="1"/>
    <x v="27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s v="US"/>
    <s v="USD"/>
    <n v="1355437052"/>
    <x v="1656"/>
    <b v="0"/>
    <n v="48"/>
    <b v="1"/>
    <x v="27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s v="US"/>
    <s v="USD"/>
    <n v="1337885168"/>
    <x v="1657"/>
    <b v="0"/>
    <n v="221"/>
    <b v="1"/>
    <x v="27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x v="12"/>
    <n v="7934"/>
    <x v="0"/>
    <s v="US"/>
    <s v="USD"/>
    <n v="1355840400"/>
    <x v="1658"/>
    <b v="0"/>
    <n v="107"/>
    <b v="1"/>
    <x v="27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x v="2"/>
    <n v="564"/>
    <x v="0"/>
    <s v="GB"/>
    <s v="GBP"/>
    <n v="1387281600"/>
    <x v="1659"/>
    <b v="0"/>
    <n v="45"/>
    <b v="1"/>
    <x v="27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x v="277"/>
    <n v="1003"/>
    <x v="0"/>
    <s v="IT"/>
    <s v="EUR"/>
    <n v="1462053540"/>
    <x v="1660"/>
    <b v="0"/>
    <n v="36"/>
    <b v="1"/>
    <x v="27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x v="278"/>
    <n v="8098"/>
    <x v="0"/>
    <s v="AT"/>
    <s v="EUR"/>
    <n v="1453064400"/>
    <x v="1661"/>
    <b v="0"/>
    <n v="101"/>
    <b v="1"/>
    <x v="27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s v="US"/>
    <s v="USD"/>
    <n v="1325310336"/>
    <x v="1662"/>
    <b v="0"/>
    <n v="62"/>
    <b v="1"/>
    <x v="27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x v="28"/>
    <n v="1080"/>
    <x v="0"/>
    <s v="US"/>
    <s v="USD"/>
    <n v="1422750707"/>
    <x v="1663"/>
    <b v="0"/>
    <n v="32"/>
    <b v="1"/>
    <x v="27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x v="30"/>
    <n v="3060.22"/>
    <x v="0"/>
    <s v="US"/>
    <s v="USD"/>
    <n v="1331870340"/>
    <x v="1664"/>
    <b v="0"/>
    <n v="89"/>
    <b v="1"/>
    <x v="27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s v="US"/>
    <s v="USD"/>
    <n v="1298343600"/>
    <x v="1665"/>
    <b v="0"/>
    <n v="93"/>
    <b v="1"/>
    <x v="27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x v="30"/>
    <n v="4022"/>
    <x v="0"/>
    <s v="US"/>
    <s v="USD"/>
    <n v="1364447073"/>
    <x v="1666"/>
    <b v="0"/>
    <n v="98"/>
    <b v="1"/>
    <x v="27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s v="US"/>
    <s v="USD"/>
    <n v="1394521140"/>
    <x v="1667"/>
    <b v="0"/>
    <n v="82"/>
    <b v="1"/>
    <x v="27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s v="US"/>
    <s v="USD"/>
    <n v="1322454939"/>
    <x v="1668"/>
    <b v="0"/>
    <n v="116"/>
    <b v="1"/>
    <x v="27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x v="13"/>
    <n v="2795"/>
    <x v="0"/>
    <s v="US"/>
    <s v="USD"/>
    <n v="1464729276"/>
    <x v="1669"/>
    <b v="0"/>
    <n v="52"/>
    <b v="1"/>
    <x v="27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s v="US"/>
    <s v="USD"/>
    <n v="1278302400"/>
    <x v="1670"/>
    <b v="0"/>
    <n v="23"/>
    <b v="1"/>
    <x v="27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x v="13"/>
    <n v="2013.47"/>
    <x v="0"/>
    <s v="US"/>
    <s v="USD"/>
    <n v="1470056614"/>
    <x v="1671"/>
    <b v="0"/>
    <n v="77"/>
    <b v="1"/>
    <x v="27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x v="180"/>
    <n v="1920"/>
    <x v="0"/>
    <s v="US"/>
    <s v="USD"/>
    <n v="1338824730"/>
    <x v="1672"/>
    <b v="0"/>
    <n v="49"/>
    <b v="1"/>
    <x v="27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s v="US"/>
    <s v="USD"/>
    <n v="1425675892"/>
    <x v="1673"/>
    <b v="0"/>
    <n v="59"/>
    <b v="1"/>
    <x v="27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s v="US"/>
    <s v="USD"/>
    <n v="1471503540"/>
    <x v="1674"/>
    <b v="0"/>
    <n v="113"/>
    <b v="1"/>
    <x v="27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x v="28"/>
    <n v="1374.16"/>
    <x v="0"/>
    <s v="US"/>
    <s v="USD"/>
    <n v="1318802580"/>
    <x v="1675"/>
    <b v="0"/>
    <n v="34"/>
    <b v="1"/>
    <x v="27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x v="9"/>
    <n v="3460"/>
    <x v="0"/>
    <s v="US"/>
    <s v="USD"/>
    <n v="1334980740"/>
    <x v="1676"/>
    <b v="0"/>
    <n v="42"/>
    <b v="1"/>
    <x v="27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x v="12"/>
    <n v="6700"/>
    <x v="0"/>
    <s v="ES"/>
    <s v="EUR"/>
    <n v="1460786340"/>
    <x v="1677"/>
    <b v="0"/>
    <n v="42"/>
    <b v="1"/>
    <x v="27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x v="15"/>
    <n v="1776"/>
    <x v="0"/>
    <s v="US"/>
    <s v="USD"/>
    <n v="1391718671"/>
    <x v="1678"/>
    <b v="0"/>
    <n v="49"/>
    <b v="1"/>
    <x v="27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s v="US"/>
    <s v="USD"/>
    <n v="1311298745"/>
    <x v="1679"/>
    <b v="0"/>
    <n v="56"/>
    <b v="1"/>
    <x v="27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x v="28"/>
    <n v="1175"/>
    <x v="0"/>
    <s v="US"/>
    <s v="USD"/>
    <n v="1405188667"/>
    <x v="1680"/>
    <b v="0"/>
    <n v="25"/>
    <b v="1"/>
    <x v="27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s v="US"/>
    <s v="USD"/>
    <n v="1490752800"/>
    <x v="1681"/>
    <b v="0"/>
    <n v="884"/>
    <b v="0"/>
    <x v="28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x v="12"/>
    <n v="0"/>
    <x v="3"/>
    <s v="US"/>
    <s v="USD"/>
    <n v="1492142860"/>
    <x v="1682"/>
    <b v="0"/>
    <n v="0"/>
    <b v="0"/>
    <x v="28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x v="8"/>
    <n v="760"/>
    <x v="3"/>
    <s v="FR"/>
    <s v="EUR"/>
    <n v="1491590738"/>
    <x v="1683"/>
    <b v="0"/>
    <n v="10"/>
    <b v="0"/>
    <x v="28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x v="6"/>
    <n v="8730"/>
    <x v="3"/>
    <s v="US"/>
    <s v="USD"/>
    <n v="1489775641"/>
    <x v="1684"/>
    <b v="0"/>
    <n v="101"/>
    <b v="0"/>
    <x v="28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x v="18"/>
    <n v="360"/>
    <x v="3"/>
    <s v="US"/>
    <s v="USD"/>
    <n v="1490331623"/>
    <x v="1685"/>
    <b v="0"/>
    <n v="15"/>
    <b v="0"/>
    <x v="28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s v="CA"/>
    <s v="CAD"/>
    <n v="1493320519"/>
    <x v="1686"/>
    <b v="0"/>
    <n v="1"/>
    <b v="0"/>
    <x v="28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s v="US"/>
    <s v="USD"/>
    <n v="1491855300"/>
    <x v="1687"/>
    <b v="0"/>
    <n v="39"/>
    <b v="0"/>
    <x v="28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x v="23"/>
    <n v="1772"/>
    <x v="3"/>
    <s v="US"/>
    <s v="USD"/>
    <n v="1491738594"/>
    <x v="1688"/>
    <b v="0"/>
    <n v="7"/>
    <b v="0"/>
    <x v="28"/>
    <n v="44"/>
    <n v="253.14"/>
    <x v="4"/>
    <s v="faith"/>
    <x v="1688"/>
    <d v="2017-04-09T11:49:54"/>
  </r>
  <r>
    <n v="1689"/>
    <s v="Fly Away"/>
    <s v="Praising the Living God in the second half of life."/>
    <x v="262"/>
    <n v="2400"/>
    <x v="3"/>
    <s v="US"/>
    <s v="USD"/>
    <n v="1489700230"/>
    <x v="1689"/>
    <b v="0"/>
    <n v="14"/>
    <b v="0"/>
    <x v="28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x v="30"/>
    <n v="635"/>
    <x v="3"/>
    <s v="US"/>
    <s v="USD"/>
    <n v="1491470442"/>
    <x v="1690"/>
    <b v="0"/>
    <n v="11"/>
    <b v="0"/>
    <x v="28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s v="US"/>
    <s v="USD"/>
    <n v="1491181200"/>
    <x v="1691"/>
    <b v="0"/>
    <n v="38"/>
    <b v="0"/>
    <x v="28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x v="10"/>
    <n v="2390"/>
    <x v="3"/>
    <s v="US"/>
    <s v="USD"/>
    <n v="1490572740"/>
    <x v="1692"/>
    <b v="0"/>
    <n v="15"/>
    <b v="0"/>
    <x v="28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s v="GB"/>
    <s v="GBP"/>
    <n v="1491768000"/>
    <x v="1693"/>
    <b v="0"/>
    <n v="8"/>
    <b v="0"/>
    <x v="28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x v="3"/>
    <n v="5"/>
    <x v="3"/>
    <s v="US"/>
    <s v="USD"/>
    <n v="1490589360"/>
    <x v="1694"/>
    <b v="0"/>
    <n v="1"/>
    <b v="0"/>
    <x v="28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s v="US"/>
    <s v="USD"/>
    <n v="1491786000"/>
    <x v="1695"/>
    <b v="0"/>
    <n v="23"/>
    <b v="0"/>
    <x v="28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s v="US"/>
    <s v="USD"/>
    <n v="1491007211"/>
    <x v="1696"/>
    <b v="0"/>
    <n v="0"/>
    <b v="0"/>
    <x v="28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s v="US"/>
    <s v="USD"/>
    <n v="1491781648"/>
    <x v="1697"/>
    <b v="0"/>
    <n v="22"/>
    <b v="0"/>
    <x v="28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s v="US"/>
    <s v="USD"/>
    <n v="1490499180"/>
    <x v="1698"/>
    <b v="0"/>
    <n v="0"/>
    <b v="0"/>
    <x v="28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x v="279"/>
    <n v="216"/>
    <x v="3"/>
    <s v="US"/>
    <s v="USD"/>
    <n v="1491943445"/>
    <x v="1699"/>
    <b v="0"/>
    <n v="4"/>
    <b v="0"/>
    <x v="28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s v="US"/>
    <s v="USD"/>
    <n v="1491019200"/>
    <x v="1700"/>
    <b v="0"/>
    <n v="79"/>
    <b v="0"/>
    <x v="28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s v="US"/>
    <s v="USD"/>
    <n v="1421337405"/>
    <x v="1701"/>
    <b v="0"/>
    <n v="2"/>
    <b v="0"/>
    <x v="28"/>
    <n v="0"/>
    <n v="5"/>
    <x v="4"/>
    <s v="faith"/>
    <x v="1701"/>
    <d v="2015-01-15T15:56:45"/>
  </r>
  <r>
    <n v="1702"/>
    <s v="lyndale lewis and new vision prosper cd release"/>
    <s v="I can do all things through christ jesus"/>
    <x v="281"/>
    <n v="1"/>
    <x v="2"/>
    <s v="US"/>
    <s v="USD"/>
    <n v="1427745150"/>
    <x v="1702"/>
    <b v="0"/>
    <n v="1"/>
    <b v="0"/>
    <x v="28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x v="10"/>
    <n v="51"/>
    <x v="2"/>
    <s v="US"/>
    <s v="USD"/>
    <n v="1441003537"/>
    <x v="1703"/>
    <b v="0"/>
    <n v="2"/>
    <b v="0"/>
    <x v="28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x v="13"/>
    <n v="1302"/>
    <x v="2"/>
    <s v="US"/>
    <s v="USD"/>
    <n v="1424056873"/>
    <x v="1704"/>
    <b v="0"/>
    <n v="11"/>
    <b v="0"/>
    <x v="28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x v="13"/>
    <n v="0"/>
    <x v="2"/>
    <s v="US"/>
    <s v="USD"/>
    <n v="1441814400"/>
    <x v="1705"/>
    <b v="0"/>
    <n v="0"/>
    <b v="0"/>
    <x v="28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x v="62"/>
    <n v="0"/>
    <x v="2"/>
    <s v="DE"/>
    <s v="EUR"/>
    <n v="1440314472"/>
    <x v="1706"/>
    <b v="0"/>
    <n v="0"/>
    <b v="0"/>
    <x v="28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s v="US"/>
    <s v="USD"/>
    <n v="1459181895"/>
    <x v="1707"/>
    <b v="0"/>
    <n v="9"/>
    <b v="0"/>
    <x v="28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x v="39"/>
    <n v="0"/>
    <x v="2"/>
    <s v="US"/>
    <s v="USD"/>
    <n v="1462135706"/>
    <x v="1708"/>
    <b v="0"/>
    <n v="0"/>
    <b v="0"/>
    <x v="28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x v="257"/>
    <n v="85"/>
    <x v="2"/>
    <s v="US"/>
    <s v="USD"/>
    <n v="1409513940"/>
    <x v="1709"/>
    <b v="0"/>
    <n v="4"/>
    <b v="0"/>
    <x v="28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x v="10"/>
    <n v="34"/>
    <x v="2"/>
    <s v="DE"/>
    <s v="EUR"/>
    <n v="1453122000"/>
    <x v="1710"/>
    <b v="0"/>
    <n v="1"/>
    <b v="0"/>
    <x v="28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s v="US"/>
    <s v="USD"/>
    <n v="1409585434"/>
    <x v="1711"/>
    <b v="0"/>
    <n v="2"/>
    <b v="0"/>
    <x v="28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x v="10"/>
    <n v="0"/>
    <x v="2"/>
    <s v="US"/>
    <s v="USD"/>
    <n v="1435701353"/>
    <x v="1712"/>
    <b v="0"/>
    <n v="0"/>
    <b v="0"/>
    <x v="28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x v="9"/>
    <n v="50"/>
    <x v="2"/>
    <s v="US"/>
    <s v="USD"/>
    <n v="1412536412"/>
    <x v="1713"/>
    <b v="0"/>
    <n v="1"/>
    <b v="0"/>
    <x v="28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s v="US"/>
    <s v="USD"/>
    <n v="1430517761"/>
    <x v="1714"/>
    <b v="0"/>
    <n v="17"/>
    <b v="0"/>
    <x v="28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x v="10"/>
    <n v="11"/>
    <x v="2"/>
    <s v="US"/>
    <s v="USD"/>
    <n v="1427772120"/>
    <x v="1715"/>
    <b v="0"/>
    <n v="2"/>
    <b v="0"/>
    <x v="28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s v="US"/>
    <s v="USD"/>
    <n v="1481295099"/>
    <x v="1716"/>
    <b v="0"/>
    <n v="3"/>
    <b v="0"/>
    <x v="28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x v="282"/>
    <n v="1395"/>
    <x v="2"/>
    <s v="US"/>
    <s v="USD"/>
    <n v="1461211200"/>
    <x v="1717"/>
    <b v="0"/>
    <n v="41"/>
    <b v="0"/>
    <x v="28"/>
    <n v="43"/>
    <n v="34.020000000000003"/>
    <x v="4"/>
    <s v="faith"/>
    <x v="1717"/>
    <d v="2016-04-21T04:00:00"/>
  </r>
  <r>
    <n v="1718"/>
    <s v="The Prodigal Son"/>
    <s v="A melody for the galaxy."/>
    <x v="19"/>
    <n v="75"/>
    <x v="2"/>
    <s v="US"/>
    <s v="USD"/>
    <n v="1463201940"/>
    <x v="1718"/>
    <b v="0"/>
    <n v="2"/>
    <b v="0"/>
    <x v="28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s v="US"/>
    <s v="USD"/>
    <n v="1410958191"/>
    <x v="1719"/>
    <b v="0"/>
    <n v="3"/>
    <b v="0"/>
    <x v="28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x v="23"/>
    <n v="225"/>
    <x v="2"/>
    <s v="US"/>
    <s v="USD"/>
    <n v="1415562471"/>
    <x v="1720"/>
    <b v="0"/>
    <n v="8"/>
    <b v="0"/>
    <x v="28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x v="10"/>
    <n v="0"/>
    <x v="2"/>
    <s v="US"/>
    <s v="USD"/>
    <n v="1449831863"/>
    <x v="1721"/>
    <b v="0"/>
    <n v="0"/>
    <b v="0"/>
    <x v="28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x v="283"/>
    <n v="1"/>
    <x v="2"/>
    <s v="US"/>
    <s v="USD"/>
    <n v="1459642200"/>
    <x v="1722"/>
    <b v="0"/>
    <n v="1"/>
    <b v="0"/>
    <x v="28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s v="US"/>
    <s v="USD"/>
    <n v="1435730400"/>
    <x v="1723"/>
    <b v="0"/>
    <n v="3"/>
    <b v="0"/>
    <x v="28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s v="US"/>
    <s v="USD"/>
    <n v="1414707762"/>
    <x v="1724"/>
    <b v="0"/>
    <n v="4"/>
    <b v="0"/>
    <x v="28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x v="62"/>
    <n v="560"/>
    <x v="2"/>
    <s v="US"/>
    <s v="USD"/>
    <n v="1408922049"/>
    <x v="1725"/>
    <b v="0"/>
    <n v="9"/>
    <b v="0"/>
    <x v="28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x v="115"/>
    <n v="2196"/>
    <x v="2"/>
    <s v="US"/>
    <s v="USD"/>
    <n v="1403906664"/>
    <x v="1726"/>
    <b v="0"/>
    <n v="16"/>
    <b v="0"/>
    <x v="28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s v="GB"/>
    <s v="GBP"/>
    <n v="1428231600"/>
    <x v="1727"/>
    <b v="0"/>
    <n v="1"/>
    <b v="0"/>
    <x v="28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x v="21"/>
    <n v="855"/>
    <x v="2"/>
    <s v="US"/>
    <s v="USD"/>
    <n v="1445439674"/>
    <x v="1728"/>
    <b v="0"/>
    <n v="7"/>
    <b v="0"/>
    <x v="28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s v="US"/>
    <s v="USD"/>
    <n v="1465521306"/>
    <x v="1729"/>
    <b v="0"/>
    <n v="0"/>
    <b v="0"/>
    <x v="28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s v="US"/>
    <s v="USD"/>
    <n v="1445738783"/>
    <x v="1730"/>
    <b v="0"/>
    <n v="0"/>
    <b v="0"/>
    <x v="28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x v="28"/>
    <n v="0"/>
    <x v="2"/>
    <s v="US"/>
    <s v="USD"/>
    <n v="1434034800"/>
    <x v="1731"/>
    <b v="0"/>
    <n v="0"/>
    <b v="0"/>
    <x v="28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s v="US"/>
    <s v="USD"/>
    <n v="1452920400"/>
    <x v="1732"/>
    <b v="0"/>
    <n v="0"/>
    <b v="0"/>
    <x v="28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x v="3"/>
    <n v="0"/>
    <x v="2"/>
    <s v="US"/>
    <s v="USD"/>
    <n v="1473802200"/>
    <x v="1733"/>
    <b v="0"/>
    <n v="0"/>
    <b v="0"/>
    <x v="28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x v="37"/>
    <n v="1"/>
    <x v="2"/>
    <s v="US"/>
    <s v="USD"/>
    <n v="1431046356"/>
    <x v="1734"/>
    <b v="0"/>
    <n v="1"/>
    <b v="0"/>
    <x v="28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x v="28"/>
    <n v="110"/>
    <x v="2"/>
    <s v="US"/>
    <s v="USD"/>
    <n v="1470598345"/>
    <x v="1735"/>
    <b v="0"/>
    <n v="2"/>
    <b v="0"/>
    <x v="28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x v="9"/>
    <n v="22"/>
    <x v="2"/>
    <s v="US"/>
    <s v="USD"/>
    <n v="1447018833"/>
    <x v="1736"/>
    <b v="0"/>
    <n v="1"/>
    <b v="0"/>
    <x v="28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x v="23"/>
    <n v="850"/>
    <x v="2"/>
    <s v="US"/>
    <s v="USD"/>
    <n v="1437432392"/>
    <x v="1737"/>
    <b v="0"/>
    <n v="15"/>
    <b v="0"/>
    <x v="28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x v="10"/>
    <n v="20"/>
    <x v="2"/>
    <s v="US"/>
    <s v="USD"/>
    <n v="1412283542"/>
    <x v="1738"/>
    <b v="0"/>
    <n v="1"/>
    <b v="0"/>
    <x v="28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s v="US"/>
    <s v="USD"/>
    <n v="1462391932"/>
    <x v="1739"/>
    <b v="0"/>
    <n v="1"/>
    <b v="0"/>
    <x v="28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x v="9"/>
    <n v="0"/>
    <x v="2"/>
    <s v="US"/>
    <s v="USD"/>
    <n v="1437075422"/>
    <x v="1740"/>
    <b v="0"/>
    <n v="0"/>
    <b v="0"/>
    <x v="28"/>
    <n v="0"/>
    <n v="0"/>
    <x v="4"/>
    <s v="faith"/>
    <x v="1740"/>
    <d v="2015-07-16T19:37:02"/>
  </r>
  <r>
    <n v="1741"/>
    <s v="Caught off Guard"/>
    <s v="A photo journal documenting my experiences and travels across New Zealand"/>
    <x v="38"/>
    <n v="1330"/>
    <x v="0"/>
    <s v="GB"/>
    <s v="GBP"/>
    <n v="1433948671"/>
    <x v="1741"/>
    <b v="0"/>
    <n v="52"/>
    <b v="1"/>
    <x v="20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s v="US"/>
    <s v="USD"/>
    <n v="1483822800"/>
    <x v="1742"/>
    <b v="0"/>
    <n v="34"/>
    <b v="1"/>
    <x v="20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x v="12"/>
    <n v="6025"/>
    <x v="0"/>
    <s v="US"/>
    <s v="USD"/>
    <n v="1472270340"/>
    <x v="1743"/>
    <b v="0"/>
    <n v="67"/>
    <b v="1"/>
    <x v="20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x v="62"/>
    <n v="6515"/>
    <x v="0"/>
    <s v="GB"/>
    <s v="GBP"/>
    <n v="1425821477"/>
    <x v="1744"/>
    <b v="0"/>
    <n v="70"/>
    <b v="1"/>
    <x v="20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s v="US"/>
    <s v="USD"/>
    <n v="1482372000"/>
    <x v="1745"/>
    <b v="0"/>
    <n v="89"/>
    <b v="1"/>
    <x v="20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s v="US"/>
    <s v="USD"/>
    <n v="1479952800"/>
    <x v="1746"/>
    <b v="0"/>
    <n v="107"/>
    <b v="1"/>
    <x v="20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s v="GB"/>
    <s v="GBP"/>
    <n v="1447426800"/>
    <x v="1747"/>
    <b v="0"/>
    <n v="159"/>
    <b v="1"/>
    <x v="20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x v="63"/>
    <n v="64974"/>
    <x v="0"/>
    <s v="CA"/>
    <s v="CAD"/>
    <n v="1441234143"/>
    <x v="1748"/>
    <b v="0"/>
    <n v="181"/>
    <b v="1"/>
    <x v="20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x v="284"/>
    <n v="12410.5"/>
    <x v="0"/>
    <s v="LU"/>
    <s v="EUR"/>
    <n v="1488394800"/>
    <x v="1749"/>
    <b v="0"/>
    <n v="131"/>
    <b v="1"/>
    <x v="20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s v="US"/>
    <s v="USD"/>
    <n v="1461096304"/>
    <x v="1750"/>
    <b v="0"/>
    <n v="125"/>
    <b v="1"/>
    <x v="20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x v="3"/>
    <n v="10290"/>
    <x v="0"/>
    <s v="US"/>
    <s v="USD"/>
    <n v="1426787123"/>
    <x v="1751"/>
    <b v="0"/>
    <n v="61"/>
    <b v="1"/>
    <x v="20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x v="38"/>
    <n v="3122"/>
    <x v="0"/>
    <s v="GB"/>
    <s v="GBP"/>
    <n v="1476425082"/>
    <x v="1752"/>
    <b v="0"/>
    <n v="90"/>
    <b v="1"/>
    <x v="20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s v="DK"/>
    <s v="DKK"/>
    <n v="1458579568"/>
    <x v="1753"/>
    <b v="0"/>
    <n v="35"/>
    <b v="1"/>
    <x v="20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s v="CA"/>
    <s v="CAD"/>
    <n v="1428091353"/>
    <x v="1754"/>
    <b v="0"/>
    <n v="90"/>
    <b v="1"/>
    <x v="20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s v="US"/>
    <s v="USD"/>
    <n v="1444071361"/>
    <x v="1755"/>
    <b v="0"/>
    <n v="4"/>
    <b v="1"/>
    <x v="20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x v="62"/>
    <n v="5655.6"/>
    <x v="0"/>
    <s v="US"/>
    <s v="USD"/>
    <n v="1472443269"/>
    <x v="1756"/>
    <b v="0"/>
    <n v="120"/>
    <b v="1"/>
    <x v="20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x v="10"/>
    <n v="5800"/>
    <x v="0"/>
    <s v="US"/>
    <s v="USD"/>
    <n v="1485631740"/>
    <x v="1757"/>
    <b v="0"/>
    <n v="14"/>
    <b v="1"/>
    <x v="20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s v="US"/>
    <s v="USD"/>
    <n v="1468536992"/>
    <x v="1758"/>
    <b v="0"/>
    <n v="27"/>
    <b v="1"/>
    <x v="20"/>
    <n v="115"/>
    <n v="42.48"/>
    <x v="8"/>
    <s v="photobooks"/>
    <x v="1758"/>
    <d v="2016-07-14T22:56:32"/>
  </r>
  <r>
    <n v="1759"/>
    <s v="Death Valley"/>
    <s v="Death Valley will be the first photo book of Andi State"/>
    <x v="10"/>
    <n v="5330"/>
    <x v="0"/>
    <s v="US"/>
    <s v="USD"/>
    <n v="1427309629"/>
    <x v="1759"/>
    <b v="0"/>
    <n v="49"/>
    <b v="1"/>
    <x v="20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x v="10"/>
    <n v="8272"/>
    <x v="0"/>
    <s v="US"/>
    <s v="USD"/>
    <n v="1456416513"/>
    <x v="1760"/>
    <b v="0"/>
    <n v="102"/>
    <b v="1"/>
    <x v="20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x v="213"/>
    <n v="155"/>
    <x v="0"/>
    <s v="GB"/>
    <s v="GBP"/>
    <n v="1442065060"/>
    <x v="1761"/>
    <b v="0"/>
    <n v="3"/>
    <b v="1"/>
    <x v="20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x v="213"/>
    <n v="885"/>
    <x v="0"/>
    <s v="US"/>
    <s v="USD"/>
    <n v="1457739245"/>
    <x v="1762"/>
    <b v="0"/>
    <n v="25"/>
    <b v="1"/>
    <x v="20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s v="US"/>
    <s v="USD"/>
    <n v="1477255840"/>
    <x v="1763"/>
    <b v="0"/>
    <n v="118"/>
    <b v="1"/>
    <x v="20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s v="GB"/>
    <s v="GBP"/>
    <n v="1407065979"/>
    <x v="1764"/>
    <b v="1"/>
    <n v="39"/>
    <b v="0"/>
    <x v="20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s v="US"/>
    <s v="USD"/>
    <n v="1407972712"/>
    <x v="1765"/>
    <b v="1"/>
    <n v="103"/>
    <b v="0"/>
    <x v="20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x v="15"/>
    <n v="0"/>
    <x v="2"/>
    <s v="AU"/>
    <s v="AUD"/>
    <n v="1408999088"/>
    <x v="1766"/>
    <b v="1"/>
    <n v="0"/>
    <b v="0"/>
    <x v="20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x v="10"/>
    <n v="2286"/>
    <x v="2"/>
    <s v="US"/>
    <s v="USD"/>
    <n v="1407080884"/>
    <x v="1767"/>
    <b v="1"/>
    <n v="39"/>
    <b v="0"/>
    <x v="20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x v="10"/>
    <n v="187"/>
    <x v="2"/>
    <s v="US"/>
    <s v="USD"/>
    <n v="1411824444"/>
    <x v="1768"/>
    <b v="1"/>
    <n v="15"/>
    <b v="0"/>
    <x v="20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x v="79"/>
    <n v="1081"/>
    <x v="2"/>
    <s v="US"/>
    <s v="USD"/>
    <n v="1421177959"/>
    <x v="1769"/>
    <b v="1"/>
    <n v="22"/>
    <b v="0"/>
    <x v="20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s v="US"/>
    <s v="USD"/>
    <n v="1413312194"/>
    <x v="1770"/>
    <b v="1"/>
    <n v="92"/>
    <b v="0"/>
    <x v="20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x v="285"/>
    <n v="895"/>
    <x v="2"/>
    <s v="GB"/>
    <s v="GBP"/>
    <n v="1414107040"/>
    <x v="1771"/>
    <b v="1"/>
    <n v="25"/>
    <b v="0"/>
    <x v="20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x v="62"/>
    <n v="858"/>
    <x v="2"/>
    <s v="GB"/>
    <s v="GBP"/>
    <n v="1404666836"/>
    <x v="1772"/>
    <b v="1"/>
    <n v="19"/>
    <b v="0"/>
    <x v="20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s v="US"/>
    <s v="USD"/>
    <n v="1421691298"/>
    <x v="1773"/>
    <b v="1"/>
    <n v="19"/>
    <b v="0"/>
    <x v="20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s v="US"/>
    <s v="USD"/>
    <n v="1417273140"/>
    <x v="1774"/>
    <b v="1"/>
    <n v="13"/>
    <b v="0"/>
    <x v="20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x v="286"/>
    <n v="21158"/>
    <x v="2"/>
    <s v="US"/>
    <s v="USD"/>
    <n v="1414193160"/>
    <x v="1775"/>
    <b v="1"/>
    <n v="124"/>
    <b v="0"/>
    <x v="20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s v="GB"/>
    <s v="GBP"/>
    <n v="1414623471"/>
    <x v="1776"/>
    <b v="1"/>
    <n v="4"/>
    <b v="0"/>
    <x v="20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s v="NL"/>
    <s v="EUR"/>
    <n v="1424421253"/>
    <x v="1777"/>
    <b v="1"/>
    <n v="10"/>
    <b v="0"/>
    <x v="20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s v="US"/>
    <s v="USD"/>
    <n v="1427485395"/>
    <x v="1778"/>
    <b v="1"/>
    <n v="15"/>
    <b v="0"/>
    <x v="20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x v="34"/>
    <n v="3986"/>
    <x v="2"/>
    <s v="US"/>
    <s v="USD"/>
    <n v="1472834180"/>
    <x v="1779"/>
    <b v="1"/>
    <n v="38"/>
    <b v="0"/>
    <x v="20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x v="11"/>
    <n v="11923"/>
    <x v="2"/>
    <s v="US"/>
    <s v="USD"/>
    <n v="1467469510"/>
    <x v="1780"/>
    <b v="1"/>
    <n v="152"/>
    <b v="0"/>
    <x v="20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s v="US"/>
    <s v="USD"/>
    <n v="1473950945"/>
    <x v="1781"/>
    <b v="1"/>
    <n v="24"/>
    <b v="0"/>
    <x v="20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s v="US"/>
    <s v="USD"/>
    <n v="1456062489"/>
    <x v="1782"/>
    <b v="1"/>
    <n v="76"/>
    <b v="0"/>
    <x v="20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x v="79"/>
    <n v="9477"/>
    <x v="2"/>
    <s v="US"/>
    <s v="USD"/>
    <n v="1432248478"/>
    <x v="1783"/>
    <b v="1"/>
    <n v="185"/>
    <b v="0"/>
    <x v="20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s v="US"/>
    <s v="USD"/>
    <n v="1422674700"/>
    <x v="1784"/>
    <b v="1"/>
    <n v="33"/>
    <b v="0"/>
    <x v="20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s v="US"/>
    <s v="USD"/>
    <n v="1413417600"/>
    <x v="1785"/>
    <b v="1"/>
    <n v="108"/>
    <b v="0"/>
    <x v="20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x v="168"/>
    <n v="905"/>
    <x v="2"/>
    <s v="NL"/>
    <s v="EUR"/>
    <n v="1418649177"/>
    <x v="1786"/>
    <b v="1"/>
    <n v="29"/>
    <b v="0"/>
    <x v="20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x v="3"/>
    <n v="1533"/>
    <x v="2"/>
    <s v="US"/>
    <s v="USD"/>
    <n v="1428158637"/>
    <x v="1787"/>
    <b v="1"/>
    <n v="24"/>
    <b v="0"/>
    <x v="20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x v="62"/>
    <n v="76"/>
    <x v="2"/>
    <s v="GB"/>
    <s v="GBP"/>
    <n v="1414795542"/>
    <x v="1788"/>
    <b v="1"/>
    <n v="4"/>
    <b v="0"/>
    <x v="20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x v="6"/>
    <n v="40"/>
    <x v="2"/>
    <s v="US"/>
    <s v="USD"/>
    <n v="1421042403"/>
    <x v="1789"/>
    <b v="1"/>
    <n v="4"/>
    <b v="0"/>
    <x v="20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x v="287"/>
    <n v="1636"/>
    <x v="2"/>
    <s v="US"/>
    <s v="USD"/>
    <n v="1423152678"/>
    <x v="1790"/>
    <b v="1"/>
    <n v="15"/>
    <b v="0"/>
    <x v="20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x v="9"/>
    <n v="107"/>
    <x v="2"/>
    <s v="GB"/>
    <s v="GBP"/>
    <n v="1422553565"/>
    <x v="1791"/>
    <b v="1"/>
    <n v="4"/>
    <b v="0"/>
    <x v="20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x v="31"/>
    <n v="15281"/>
    <x v="2"/>
    <s v="US"/>
    <s v="USD"/>
    <n v="1439189940"/>
    <x v="1792"/>
    <b v="1"/>
    <n v="139"/>
    <b v="0"/>
    <x v="20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s v="AU"/>
    <s v="AUD"/>
    <n v="1417127040"/>
    <x v="1793"/>
    <b v="1"/>
    <n v="2"/>
    <b v="0"/>
    <x v="20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x v="7"/>
    <n v="997"/>
    <x v="2"/>
    <s v="US"/>
    <s v="USD"/>
    <n v="1423660422"/>
    <x v="1794"/>
    <b v="1"/>
    <n v="18"/>
    <b v="0"/>
    <x v="20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x v="89"/>
    <n v="10846"/>
    <x v="2"/>
    <s v="DE"/>
    <s v="EUR"/>
    <n v="1476460800"/>
    <x v="1795"/>
    <b v="1"/>
    <n v="81"/>
    <b v="0"/>
    <x v="20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x v="266"/>
    <n v="4190"/>
    <x v="2"/>
    <s v="GB"/>
    <s v="GBP"/>
    <n v="1469356366"/>
    <x v="1796"/>
    <b v="1"/>
    <n v="86"/>
    <b v="0"/>
    <x v="20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s v="US"/>
    <s v="USD"/>
    <n v="1481809189"/>
    <x v="1797"/>
    <b v="1"/>
    <n v="140"/>
    <b v="0"/>
    <x v="20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s v="US"/>
    <s v="USD"/>
    <n v="1454572233"/>
    <x v="1798"/>
    <b v="1"/>
    <n v="37"/>
    <b v="0"/>
    <x v="20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x v="23"/>
    <n v="69.83"/>
    <x v="2"/>
    <s v="GB"/>
    <s v="GBP"/>
    <n v="1415740408"/>
    <x v="1799"/>
    <b v="1"/>
    <n v="6"/>
    <b v="0"/>
    <x v="20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x v="288"/>
    <n v="9460"/>
    <x v="2"/>
    <s v="GB"/>
    <s v="GBP"/>
    <n v="1476109970"/>
    <x v="1800"/>
    <b v="1"/>
    <n v="113"/>
    <b v="0"/>
    <x v="20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x v="73"/>
    <n v="2355"/>
    <x v="2"/>
    <s v="GB"/>
    <s v="GBP"/>
    <n v="1450181400"/>
    <x v="1801"/>
    <b v="1"/>
    <n v="37"/>
    <b v="0"/>
    <x v="20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x v="8"/>
    <n v="1697"/>
    <x v="2"/>
    <s v="DE"/>
    <s v="EUR"/>
    <n v="1435442340"/>
    <x v="1802"/>
    <b v="1"/>
    <n v="18"/>
    <b v="0"/>
    <x v="20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x v="178"/>
    <n v="5390"/>
    <x v="2"/>
    <s v="US"/>
    <s v="USD"/>
    <n v="1423878182"/>
    <x v="1803"/>
    <b v="1"/>
    <n v="75"/>
    <b v="0"/>
    <x v="20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s v="US"/>
    <s v="USD"/>
    <n v="1447521404"/>
    <x v="1804"/>
    <b v="1"/>
    <n v="52"/>
    <b v="0"/>
    <x v="20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s v="DE"/>
    <s v="EUR"/>
    <n v="1443808800"/>
    <x v="1805"/>
    <b v="1"/>
    <n v="122"/>
    <b v="0"/>
    <x v="20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x v="22"/>
    <n v="591"/>
    <x v="2"/>
    <s v="GB"/>
    <s v="GBP"/>
    <n v="1412090349"/>
    <x v="1806"/>
    <b v="1"/>
    <n v="8"/>
    <b v="0"/>
    <x v="20"/>
    <n v="3"/>
    <n v="73.88"/>
    <x v="8"/>
    <s v="photobooks"/>
    <x v="1806"/>
    <d v="2014-09-30T15:19:09"/>
  </r>
  <r>
    <n v="1807"/>
    <s v="Anywhere but Here"/>
    <s v="I want to explore alternative cultures and lifestyles in America."/>
    <x v="10"/>
    <n v="553"/>
    <x v="2"/>
    <s v="US"/>
    <s v="USD"/>
    <n v="1411868313"/>
    <x v="1807"/>
    <b v="1"/>
    <n v="8"/>
    <b v="0"/>
    <x v="20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x v="89"/>
    <n v="11594"/>
    <x v="2"/>
    <s v="US"/>
    <s v="USD"/>
    <n v="1486830030"/>
    <x v="1808"/>
    <b v="1"/>
    <n v="96"/>
    <b v="0"/>
    <x v="20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x v="8"/>
    <n v="380"/>
    <x v="2"/>
    <s v="CA"/>
    <s v="CAD"/>
    <n v="1425246439"/>
    <x v="1809"/>
    <b v="1"/>
    <n v="9"/>
    <b v="0"/>
    <x v="20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x v="52"/>
    <n v="15"/>
    <x v="2"/>
    <s v="US"/>
    <s v="USD"/>
    <n v="1408657826"/>
    <x v="1810"/>
    <b v="0"/>
    <n v="2"/>
    <b v="0"/>
    <x v="20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x v="214"/>
    <n v="40"/>
    <x v="2"/>
    <s v="US"/>
    <s v="USD"/>
    <n v="1414123200"/>
    <x v="1811"/>
    <b v="0"/>
    <n v="26"/>
    <b v="0"/>
    <x v="20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s v="GB"/>
    <s v="GBP"/>
    <n v="1467531536"/>
    <x v="1812"/>
    <b v="0"/>
    <n v="23"/>
    <b v="0"/>
    <x v="20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x v="222"/>
    <n v="0"/>
    <x v="2"/>
    <s v="GB"/>
    <s v="GBP"/>
    <n v="1407532812"/>
    <x v="1813"/>
    <b v="0"/>
    <n v="0"/>
    <b v="0"/>
    <x v="20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x v="14"/>
    <n v="5902"/>
    <x v="2"/>
    <s v="GB"/>
    <s v="GBP"/>
    <n v="1425108736"/>
    <x v="1814"/>
    <b v="0"/>
    <n v="140"/>
    <b v="0"/>
    <x v="20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x v="9"/>
    <n v="0"/>
    <x v="2"/>
    <s v="US"/>
    <s v="USD"/>
    <n v="1435787137"/>
    <x v="1815"/>
    <b v="0"/>
    <n v="0"/>
    <b v="0"/>
    <x v="20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x v="31"/>
    <n v="509"/>
    <x v="2"/>
    <s v="CH"/>
    <s v="CHF"/>
    <n v="1469473200"/>
    <x v="1816"/>
    <b v="0"/>
    <n v="6"/>
    <b v="0"/>
    <x v="20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x v="102"/>
    <n v="9419"/>
    <x v="2"/>
    <s v="US"/>
    <s v="USD"/>
    <n v="1485759540"/>
    <x v="1817"/>
    <b v="0"/>
    <n v="100"/>
    <b v="0"/>
    <x v="20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x v="36"/>
    <n v="0"/>
    <x v="2"/>
    <s v="US"/>
    <s v="USD"/>
    <n v="1428035850"/>
    <x v="1818"/>
    <b v="0"/>
    <n v="0"/>
    <b v="0"/>
    <x v="20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s v="US"/>
    <s v="USD"/>
    <n v="1406743396"/>
    <x v="1819"/>
    <b v="0"/>
    <n v="4"/>
    <b v="0"/>
    <x v="20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s v="US"/>
    <s v="USD"/>
    <n v="1427850090"/>
    <x v="1820"/>
    <b v="0"/>
    <n v="8"/>
    <b v="0"/>
    <x v="20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x v="30"/>
    <n v="3372.25"/>
    <x v="0"/>
    <s v="US"/>
    <s v="USD"/>
    <n v="1330760367"/>
    <x v="1821"/>
    <b v="0"/>
    <n v="57"/>
    <b v="1"/>
    <x v="11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x v="43"/>
    <n v="300"/>
    <x v="0"/>
    <s v="CA"/>
    <s v="CAD"/>
    <n v="1391194860"/>
    <x v="1822"/>
    <b v="0"/>
    <n v="11"/>
    <b v="1"/>
    <x v="11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s v="US"/>
    <s v="USD"/>
    <n v="1351095976"/>
    <x v="1823"/>
    <b v="0"/>
    <n v="33"/>
    <b v="1"/>
    <x v="11"/>
    <n v="116"/>
    <n v="24.58"/>
    <x v="4"/>
    <s v="rock"/>
    <x v="1823"/>
    <d v="2012-10-24T16:26:16"/>
  </r>
  <r>
    <n v="1824"/>
    <s v="Tin Man's Broken Wisdom Fund"/>
    <s v="cd fund raiser"/>
    <x v="9"/>
    <n v="3002"/>
    <x v="0"/>
    <s v="US"/>
    <s v="USD"/>
    <n v="1389146880"/>
    <x v="1824"/>
    <b v="0"/>
    <n v="40"/>
    <b v="1"/>
    <x v="11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s v="US"/>
    <s v="USD"/>
    <n v="1373572903"/>
    <x v="1825"/>
    <b v="0"/>
    <n v="50"/>
    <b v="1"/>
    <x v="11"/>
    <n v="105"/>
    <n v="42.02"/>
    <x v="4"/>
    <s v="rock"/>
    <x v="1825"/>
    <d v="2013-07-11T20:01:43"/>
  </r>
  <r>
    <n v="1826"/>
    <s v="BEAR GHOST! Professional Recording! Yay!"/>
    <s v="Hear your favorite Bear Ghost in eargasmic quality!"/>
    <x v="13"/>
    <n v="2020"/>
    <x v="0"/>
    <s v="US"/>
    <s v="USD"/>
    <n v="1392675017"/>
    <x v="1826"/>
    <b v="0"/>
    <n v="38"/>
    <b v="1"/>
    <x v="11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s v="US"/>
    <s v="USD"/>
    <n v="1299138561"/>
    <x v="1827"/>
    <b v="0"/>
    <n v="96"/>
    <b v="1"/>
    <x v="11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s v="US"/>
    <s v="USD"/>
    <n v="1399672800"/>
    <x v="1828"/>
    <b v="0"/>
    <n v="48"/>
    <b v="1"/>
    <x v="11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x v="15"/>
    <n v="2500.25"/>
    <x v="0"/>
    <s v="US"/>
    <s v="USD"/>
    <n v="1295647200"/>
    <x v="1829"/>
    <b v="0"/>
    <n v="33"/>
    <b v="1"/>
    <x v="11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x v="36"/>
    <n v="15230"/>
    <x v="0"/>
    <s v="US"/>
    <s v="USD"/>
    <n v="1393259107"/>
    <x v="1830"/>
    <b v="0"/>
    <n v="226"/>
    <b v="1"/>
    <x v="11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x v="28"/>
    <n v="1030"/>
    <x v="0"/>
    <s v="US"/>
    <s v="USD"/>
    <n v="1336866863"/>
    <x v="1831"/>
    <b v="0"/>
    <n v="14"/>
    <b v="1"/>
    <x v="11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x v="18"/>
    <n v="500"/>
    <x v="0"/>
    <s v="US"/>
    <s v="USD"/>
    <n v="1299243427"/>
    <x v="1832"/>
    <b v="0"/>
    <n v="20"/>
    <b v="1"/>
    <x v="11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s v="US"/>
    <s v="USD"/>
    <n v="1362211140"/>
    <x v="1833"/>
    <b v="0"/>
    <n v="25"/>
    <b v="1"/>
    <x v="11"/>
    <n v="263"/>
    <n v="42"/>
    <x v="4"/>
    <s v="rock"/>
    <x v="1833"/>
    <d v="2013-03-02T07:59:00"/>
  </r>
  <r>
    <n v="1834"/>
    <s v="TDJ - All Part of the Plan EP/Tour"/>
    <s v="Help us fund our first tour and promote our new EP!"/>
    <x v="3"/>
    <n v="11805"/>
    <x v="0"/>
    <s v="US"/>
    <s v="USD"/>
    <n v="1422140895"/>
    <x v="1834"/>
    <b v="0"/>
    <n v="90"/>
    <b v="1"/>
    <x v="11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x v="2"/>
    <n v="520"/>
    <x v="0"/>
    <s v="GB"/>
    <s v="GBP"/>
    <n v="1459439471"/>
    <x v="1835"/>
    <b v="0"/>
    <n v="11"/>
    <b v="1"/>
    <x v="11"/>
    <n v="104"/>
    <n v="47.27"/>
    <x v="4"/>
    <s v="rock"/>
    <x v="1835"/>
    <d v="2016-03-31T15:51:11"/>
  </r>
  <r>
    <n v="1836"/>
    <s v="KICKSTART OUR &lt;+3"/>
    <s v="Help fund our 2013 Sound &amp; Lighting Touring rig!"/>
    <x v="10"/>
    <n v="10017"/>
    <x v="0"/>
    <s v="US"/>
    <s v="USD"/>
    <n v="1361129129"/>
    <x v="1836"/>
    <b v="0"/>
    <n v="55"/>
    <b v="1"/>
    <x v="11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s v="US"/>
    <s v="USD"/>
    <n v="1332029335"/>
    <x v="1837"/>
    <b v="0"/>
    <n v="30"/>
    <b v="1"/>
    <x v="11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s v="US"/>
    <s v="USD"/>
    <n v="1317438000"/>
    <x v="1838"/>
    <b v="0"/>
    <n v="28"/>
    <b v="1"/>
    <x v="11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x v="28"/>
    <n v="2053"/>
    <x v="0"/>
    <s v="US"/>
    <s v="USD"/>
    <n v="1475342382"/>
    <x v="1839"/>
    <b v="0"/>
    <n v="45"/>
    <b v="1"/>
    <x v="11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x v="42"/>
    <n v="980"/>
    <x v="0"/>
    <s v="US"/>
    <s v="USD"/>
    <n v="1367902740"/>
    <x v="1840"/>
    <b v="0"/>
    <n v="13"/>
    <b v="1"/>
    <x v="11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x v="13"/>
    <n v="2035"/>
    <x v="0"/>
    <s v="US"/>
    <s v="USD"/>
    <n v="1400561940"/>
    <x v="1841"/>
    <b v="0"/>
    <n v="40"/>
    <b v="1"/>
    <x v="11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s v="US"/>
    <s v="USD"/>
    <n v="1425275940"/>
    <x v="1842"/>
    <b v="0"/>
    <n v="21"/>
    <b v="1"/>
    <x v="11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s v="US"/>
    <s v="USD"/>
    <n v="1298245954"/>
    <x v="1843"/>
    <b v="0"/>
    <n v="134"/>
    <b v="1"/>
    <x v="11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s v="US"/>
    <s v="USD"/>
    <n v="1307761200"/>
    <x v="1844"/>
    <b v="0"/>
    <n v="20"/>
    <b v="1"/>
    <x v="11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s v="US"/>
    <s v="USD"/>
    <n v="1466139300"/>
    <x v="1845"/>
    <b v="0"/>
    <n v="19"/>
    <b v="1"/>
    <x v="11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s v="US"/>
    <s v="USD"/>
    <n v="1355585777"/>
    <x v="1846"/>
    <b v="0"/>
    <n v="209"/>
    <b v="1"/>
    <x v="11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s v="US"/>
    <s v="USD"/>
    <n v="1429594832"/>
    <x v="1847"/>
    <b v="0"/>
    <n v="38"/>
    <b v="1"/>
    <x v="11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s v="US"/>
    <s v="USD"/>
    <n v="1312095540"/>
    <x v="1848"/>
    <b v="0"/>
    <n v="24"/>
    <b v="1"/>
    <x v="11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x v="43"/>
    <n v="301"/>
    <x v="0"/>
    <s v="US"/>
    <s v="USD"/>
    <n v="1350505059"/>
    <x v="1849"/>
    <b v="0"/>
    <n v="8"/>
    <b v="1"/>
    <x v="11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x v="7"/>
    <n v="9137"/>
    <x v="0"/>
    <s v="US"/>
    <s v="USD"/>
    <n v="1405033300"/>
    <x v="1850"/>
    <b v="0"/>
    <n v="179"/>
    <b v="1"/>
    <x v="11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s v="US"/>
    <s v="USD"/>
    <n v="1406509200"/>
    <x v="1851"/>
    <b v="0"/>
    <n v="26"/>
    <b v="1"/>
    <x v="11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s v="US"/>
    <s v="USD"/>
    <n v="1429920000"/>
    <x v="1852"/>
    <b v="0"/>
    <n v="131"/>
    <b v="1"/>
    <x v="11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s v="US"/>
    <s v="USD"/>
    <n v="1352860017"/>
    <x v="1853"/>
    <b v="0"/>
    <n v="14"/>
    <b v="1"/>
    <x v="11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s v="US"/>
    <s v="USD"/>
    <n v="1369355437"/>
    <x v="1854"/>
    <b v="0"/>
    <n v="174"/>
    <b v="1"/>
    <x v="11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x v="222"/>
    <n v="13480.16"/>
    <x v="0"/>
    <s v="CA"/>
    <s v="CAD"/>
    <n v="1389012940"/>
    <x v="1855"/>
    <b v="0"/>
    <n v="191"/>
    <b v="1"/>
    <x v="11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x v="13"/>
    <n v="2025"/>
    <x v="0"/>
    <s v="US"/>
    <s v="USD"/>
    <n v="1405715472"/>
    <x v="1856"/>
    <b v="0"/>
    <n v="38"/>
    <b v="1"/>
    <x v="11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x v="9"/>
    <n v="3000"/>
    <x v="0"/>
    <s v="US"/>
    <s v="USD"/>
    <n v="1410546413"/>
    <x v="1857"/>
    <b v="0"/>
    <n v="22"/>
    <b v="1"/>
    <x v="11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s v="US"/>
    <s v="USD"/>
    <n v="1324014521"/>
    <x v="1858"/>
    <b v="0"/>
    <n v="149"/>
    <b v="1"/>
    <x v="11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x v="9"/>
    <n v="3955"/>
    <x v="0"/>
    <s v="US"/>
    <s v="USD"/>
    <n v="1316716129"/>
    <x v="1859"/>
    <b v="0"/>
    <n v="56"/>
    <b v="1"/>
    <x v="11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x v="47"/>
    <n v="1001"/>
    <x v="0"/>
    <s v="US"/>
    <s v="USD"/>
    <n v="1391706084"/>
    <x v="1860"/>
    <b v="0"/>
    <n v="19"/>
    <b v="1"/>
    <x v="11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s v="GB"/>
    <s v="GBP"/>
    <n v="1422256341"/>
    <x v="1861"/>
    <b v="0"/>
    <n v="0"/>
    <b v="0"/>
    <x v="18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s v="US"/>
    <s v="USD"/>
    <n v="1488958200"/>
    <x v="1862"/>
    <b v="0"/>
    <n v="16"/>
    <b v="0"/>
    <x v="18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x v="30"/>
    <n v="10"/>
    <x v="2"/>
    <s v="US"/>
    <s v="USD"/>
    <n v="1402600085"/>
    <x v="1863"/>
    <b v="0"/>
    <n v="2"/>
    <b v="0"/>
    <x v="18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s v="US"/>
    <s v="USD"/>
    <n v="1399223500"/>
    <x v="1864"/>
    <b v="0"/>
    <n v="48"/>
    <b v="0"/>
    <x v="18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x v="74"/>
    <n v="4"/>
    <x v="2"/>
    <s v="GB"/>
    <s v="GBP"/>
    <n v="1478425747"/>
    <x v="1865"/>
    <b v="0"/>
    <n v="2"/>
    <b v="0"/>
    <x v="18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s v="US"/>
    <s v="USD"/>
    <n v="1488340800"/>
    <x v="1866"/>
    <b v="0"/>
    <n v="2"/>
    <b v="0"/>
    <x v="18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x v="22"/>
    <n v="10"/>
    <x v="2"/>
    <s v="US"/>
    <s v="USD"/>
    <n v="1478383912"/>
    <x v="1867"/>
    <b v="0"/>
    <n v="1"/>
    <b v="0"/>
    <x v="18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x v="31"/>
    <n v="1217"/>
    <x v="2"/>
    <s v="US"/>
    <s v="USD"/>
    <n v="1450166340"/>
    <x v="1868"/>
    <b v="0"/>
    <n v="17"/>
    <b v="0"/>
    <x v="18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x v="3"/>
    <n v="0"/>
    <x v="2"/>
    <s v="US"/>
    <s v="USD"/>
    <n v="1483488249"/>
    <x v="1869"/>
    <b v="0"/>
    <n v="0"/>
    <b v="0"/>
    <x v="18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s v="US"/>
    <s v="USD"/>
    <n v="1454213820"/>
    <x v="1870"/>
    <b v="0"/>
    <n v="11"/>
    <b v="0"/>
    <x v="18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s v="US"/>
    <s v="USD"/>
    <n v="1416512901"/>
    <x v="1871"/>
    <b v="0"/>
    <n v="95"/>
    <b v="0"/>
    <x v="18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x v="22"/>
    <n v="212"/>
    <x v="2"/>
    <s v="US"/>
    <s v="USD"/>
    <n v="1435633602"/>
    <x v="1872"/>
    <b v="0"/>
    <n v="13"/>
    <b v="0"/>
    <x v="18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x v="6"/>
    <n v="36"/>
    <x v="2"/>
    <s v="CA"/>
    <s v="CAD"/>
    <n v="1436373900"/>
    <x v="1873"/>
    <b v="0"/>
    <n v="2"/>
    <b v="0"/>
    <x v="18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x v="292"/>
    <n v="26"/>
    <x v="2"/>
    <s v="US"/>
    <s v="USD"/>
    <n v="1467155733"/>
    <x v="1874"/>
    <b v="0"/>
    <n v="2"/>
    <b v="0"/>
    <x v="18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x v="3"/>
    <n v="51"/>
    <x v="2"/>
    <s v="US"/>
    <s v="USD"/>
    <n v="1470519308"/>
    <x v="1875"/>
    <b v="0"/>
    <n v="3"/>
    <b v="0"/>
    <x v="18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x v="293"/>
    <n v="0"/>
    <x v="2"/>
    <s v="AU"/>
    <s v="AUD"/>
    <n v="1402901405"/>
    <x v="1876"/>
    <b v="0"/>
    <n v="0"/>
    <b v="0"/>
    <x v="18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x v="294"/>
    <n v="0"/>
    <x v="2"/>
    <s v="US"/>
    <s v="USD"/>
    <n v="1425170525"/>
    <x v="1877"/>
    <b v="0"/>
    <n v="0"/>
    <b v="0"/>
    <x v="18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x v="6"/>
    <n v="0"/>
    <x v="2"/>
    <s v="AU"/>
    <s v="AUD"/>
    <n v="1402618355"/>
    <x v="1878"/>
    <b v="0"/>
    <n v="0"/>
    <b v="0"/>
    <x v="18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x v="10"/>
    <n v="6"/>
    <x v="2"/>
    <s v="ES"/>
    <s v="EUR"/>
    <n v="1457966129"/>
    <x v="1879"/>
    <b v="0"/>
    <n v="2"/>
    <b v="0"/>
    <x v="18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x v="10"/>
    <n v="1004"/>
    <x v="2"/>
    <s v="GB"/>
    <s v="GBP"/>
    <n v="1459341380"/>
    <x v="1880"/>
    <b v="0"/>
    <n v="24"/>
    <b v="0"/>
    <x v="18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x v="13"/>
    <n v="3453.69"/>
    <x v="0"/>
    <s v="US"/>
    <s v="USD"/>
    <n v="1425955189"/>
    <x v="1881"/>
    <b v="0"/>
    <n v="70"/>
    <b v="1"/>
    <x v="14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s v="US"/>
    <s v="USD"/>
    <n v="1341964080"/>
    <x v="1882"/>
    <b v="0"/>
    <n v="81"/>
    <b v="1"/>
    <x v="14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s v="US"/>
    <s v="USD"/>
    <n v="1333921508"/>
    <x v="1883"/>
    <b v="0"/>
    <n v="32"/>
    <b v="1"/>
    <x v="14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s v="US"/>
    <s v="USD"/>
    <n v="1354017600"/>
    <x v="1884"/>
    <b v="0"/>
    <n v="26"/>
    <b v="1"/>
    <x v="14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s v="US"/>
    <s v="USD"/>
    <n v="1344636000"/>
    <x v="1885"/>
    <b v="0"/>
    <n v="105"/>
    <b v="1"/>
    <x v="14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s v="US"/>
    <s v="USD"/>
    <n v="1415832338"/>
    <x v="1886"/>
    <b v="0"/>
    <n v="29"/>
    <b v="1"/>
    <x v="14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s v="ES"/>
    <s v="EUR"/>
    <n v="1449178200"/>
    <x v="1887"/>
    <b v="0"/>
    <n v="8"/>
    <b v="1"/>
    <x v="14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s v="US"/>
    <s v="USD"/>
    <n v="1275368340"/>
    <x v="1888"/>
    <b v="0"/>
    <n v="89"/>
    <b v="1"/>
    <x v="14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x v="13"/>
    <n v="2132"/>
    <x v="0"/>
    <s v="US"/>
    <s v="USD"/>
    <n v="1363024946"/>
    <x v="1889"/>
    <b v="0"/>
    <n v="44"/>
    <b v="1"/>
    <x v="14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s v="US"/>
    <s v="USD"/>
    <n v="1355597528"/>
    <x v="1890"/>
    <b v="0"/>
    <n v="246"/>
    <b v="1"/>
    <x v="14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s v="US"/>
    <s v="USD"/>
    <n v="1279778400"/>
    <x v="1891"/>
    <b v="0"/>
    <n v="120"/>
    <b v="1"/>
    <x v="14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x v="2"/>
    <n v="683"/>
    <x v="0"/>
    <s v="US"/>
    <s v="USD"/>
    <n v="1307459881"/>
    <x v="1892"/>
    <b v="0"/>
    <n v="26"/>
    <b v="1"/>
    <x v="14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x v="30"/>
    <n v="2600"/>
    <x v="0"/>
    <s v="US"/>
    <s v="USD"/>
    <n v="1302926340"/>
    <x v="1893"/>
    <b v="0"/>
    <n v="45"/>
    <b v="1"/>
    <x v="14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x v="28"/>
    <n v="1145"/>
    <x v="0"/>
    <s v="US"/>
    <s v="USD"/>
    <n v="1329082983"/>
    <x v="1894"/>
    <b v="0"/>
    <n v="20"/>
    <b v="1"/>
    <x v="14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s v="US"/>
    <s v="USD"/>
    <n v="1445363722"/>
    <x v="1895"/>
    <b v="0"/>
    <n v="47"/>
    <b v="1"/>
    <x v="14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x v="298"/>
    <n v="559"/>
    <x v="0"/>
    <s v="US"/>
    <s v="USD"/>
    <n v="1334250165"/>
    <x v="1896"/>
    <b v="0"/>
    <n v="13"/>
    <b v="1"/>
    <x v="14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s v="US"/>
    <s v="USD"/>
    <n v="1393966800"/>
    <x v="1897"/>
    <b v="0"/>
    <n v="183"/>
    <b v="1"/>
    <x v="14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x v="28"/>
    <n v="1445"/>
    <x v="0"/>
    <s v="US"/>
    <s v="USD"/>
    <n v="1454349600"/>
    <x v="1898"/>
    <b v="0"/>
    <n v="21"/>
    <b v="1"/>
    <x v="14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s v="US"/>
    <s v="USD"/>
    <n v="1427319366"/>
    <x v="1899"/>
    <b v="0"/>
    <n v="42"/>
    <b v="1"/>
    <x v="14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s v="US"/>
    <s v="USD"/>
    <n v="1349517540"/>
    <x v="1900"/>
    <b v="0"/>
    <n v="54"/>
    <b v="1"/>
    <x v="14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s v="GB"/>
    <s v="GBP"/>
    <n v="1432299600"/>
    <x v="1901"/>
    <b v="0"/>
    <n v="25"/>
    <b v="0"/>
    <x v="29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x v="28"/>
    <n v="12"/>
    <x v="2"/>
    <s v="NL"/>
    <s v="EUR"/>
    <n v="1425495447"/>
    <x v="1902"/>
    <b v="0"/>
    <n v="3"/>
    <b v="0"/>
    <x v="29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x v="9"/>
    <n v="1398"/>
    <x v="2"/>
    <s v="US"/>
    <s v="USD"/>
    <n v="1485541791"/>
    <x v="1903"/>
    <b v="0"/>
    <n v="41"/>
    <b v="0"/>
    <x v="29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x v="63"/>
    <n v="50"/>
    <x v="2"/>
    <s v="US"/>
    <s v="USD"/>
    <n v="1451752021"/>
    <x v="1904"/>
    <b v="0"/>
    <n v="2"/>
    <b v="0"/>
    <x v="29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s v="US"/>
    <s v="USD"/>
    <n v="1410127994"/>
    <x v="1905"/>
    <b v="0"/>
    <n v="4"/>
    <b v="0"/>
    <x v="29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s v="US"/>
    <s v="USD"/>
    <n v="1466697983"/>
    <x v="1906"/>
    <b v="0"/>
    <n v="99"/>
    <b v="0"/>
    <x v="29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x v="11"/>
    <n v="85"/>
    <x v="2"/>
    <s v="US"/>
    <s v="USD"/>
    <n v="1400853925"/>
    <x v="1907"/>
    <b v="0"/>
    <n v="4"/>
    <b v="0"/>
    <x v="29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s v="US"/>
    <s v="USD"/>
    <n v="1483048900"/>
    <x v="1908"/>
    <b v="0"/>
    <n v="4"/>
    <b v="0"/>
    <x v="29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s v="US"/>
    <s v="USD"/>
    <n v="1414059479"/>
    <x v="1909"/>
    <b v="0"/>
    <n v="38"/>
    <b v="0"/>
    <x v="29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s v="NL"/>
    <s v="EUR"/>
    <n v="1446331500"/>
    <x v="1910"/>
    <b v="0"/>
    <n v="285"/>
    <b v="0"/>
    <x v="29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x v="301"/>
    <n v="10"/>
    <x v="2"/>
    <s v="NZ"/>
    <s v="NZD"/>
    <n v="1407545334"/>
    <x v="1911"/>
    <b v="0"/>
    <n v="1"/>
    <b v="0"/>
    <x v="29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s v="US"/>
    <s v="USD"/>
    <n v="1433395560"/>
    <x v="1912"/>
    <b v="0"/>
    <n v="42"/>
    <b v="0"/>
    <x v="29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x v="240"/>
    <n v="637"/>
    <x v="2"/>
    <s v="GB"/>
    <s v="GBP"/>
    <n v="1412770578"/>
    <x v="1913"/>
    <b v="0"/>
    <n v="26"/>
    <b v="0"/>
    <x v="29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s v="US"/>
    <s v="USD"/>
    <n v="1414814340"/>
    <x v="1914"/>
    <b v="0"/>
    <n v="2"/>
    <b v="0"/>
    <x v="29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x v="2"/>
    <n v="8"/>
    <x v="2"/>
    <s v="US"/>
    <s v="USD"/>
    <n v="1409620222"/>
    <x v="1915"/>
    <b v="0"/>
    <n v="4"/>
    <b v="0"/>
    <x v="29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x v="22"/>
    <n v="102"/>
    <x v="2"/>
    <s v="US"/>
    <s v="USD"/>
    <n v="1478542375"/>
    <x v="1916"/>
    <b v="0"/>
    <n v="6"/>
    <b v="0"/>
    <x v="29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x v="303"/>
    <n v="205025"/>
    <x v="2"/>
    <s v="HK"/>
    <s v="HKD"/>
    <n v="1486708133"/>
    <x v="1917"/>
    <b v="0"/>
    <n v="70"/>
    <b v="0"/>
    <x v="29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s v="US"/>
    <s v="USD"/>
    <n v="1407869851"/>
    <x v="1918"/>
    <b v="0"/>
    <n v="9"/>
    <b v="0"/>
    <x v="29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s v="US"/>
    <s v="USD"/>
    <n v="1432069249"/>
    <x v="1919"/>
    <b v="0"/>
    <n v="8"/>
    <b v="0"/>
    <x v="29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x v="3"/>
    <n v="4303"/>
    <x v="2"/>
    <s v="GB"/>
    <s v="GBP"/>
    <n v="1445468400"/>
    <x v="1920"/>
    <b v="0"/>
    <n v="105"/>
    <b v="0"/>
    <x v="29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x v="15"/>
    <n v="2052"/>
    <x v="0"/>
    <s v="US"/>
    <s v="USD"/>
    <n v="1342243143"/>
    <x v="1921"/>
    <b v="0"/>
    <n v="38"/>
    <b v="1"/>
    <x v="14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x v="13"/>
    <n v="2311"/>
    <x v="0"/>
    <s v="US"/>
    <s v="USD"/>
    <n v="1386828507"/>
    <x v="1922"/>
    <b v="0"/>
    <n v="64"/>
    <b v="1"/>
    <x v="14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x v="304"/>
    <n v="301"/>
    <x v="0"/>
    <s v="US"/>
    <s v="USD"/>
    <n v="1317099540"/>
    <x v="1923"/>
    <b v="0"/>
    <n v="13"/>
    <b v="1"/>
    <x v="14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s v="US"/>
    <s v="USD"/>
    <n v="1389814380"/>
    <x v="1924"/>
    <b v="0"/>
    <n v="33"/>
    <b v="1"/>
    <x v="14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x v="15"/>
    <n v="1655"/>
    <x v="0"/>
    <s v="US"/>
    <s v="USD"/>
    <n v="1381449600"/>
    <x v="1925"/>
    <b v="0"/>
    <n v="52"/>
    <b v="1"/>
    <x v="14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s v="US"/>
    <s v="USD"/>
    <n v="1288657560"/>
    <x v="1926"/>
    <b v="0"/>
    <n v="107"/>
    <b v="1"/>
    <x v="14"/>
    <n v="195"/>
    <n v="27.39"/>
    <x v="4"/>
    <s v="indie rock"/>
    <x v="1926"/>
    <d v="2010-11-02T00:26:00"/>
  </r>
  <r>
    <n v="1927"/>
    <s v="GBS Detroit Presents Hampshire"/>
    <s v="Hampshire is headed to GBS Detroit."/>
    <x v="20"/>
    <n v="620"/>
    <x v="0"/>
    <s v="US"/>
    <s v="USD"/>
    <n v="1331182740"/>
    <x v="1927"/>
    <b v="0"/>
    <n v="11"/>
    <b v="1"/>
    <x v="14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x v="305"/>
    <n v="2630"/>
    <x v="0"/>
    <s v="US"/>
    <s v="USD"/>
    <n v="1367940794"/>
    <x v="1928"/>
    <b v="0"/>
    <n v="34"/>
    <b v="1"/>
    <x v="14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x v="50"/>
    <n v="3210"/>
    <x v="0"/>
    <s v="US"/>
    <s v="USD"/>
    <n v="1309825866"/>
    <x v="1929"/>
    <b v="0"/>
    <n v="75"/>
    <b v="1"/>
    <x v="14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x v="28"/>
    <n v="1270"/>
    <x v="0"/>
    <s v="US"/>
    <s v="USD"/>
    <n v="1373203482"/>
    <x v="1930"/>
    <b v="0"/>
    <n v="26"/>
    <b v="1"/>
    <x v="14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x v="13"/>
    <n v="2412.02"/>
    <x v="0"/>
    <s v="US"/>
    <s v="USD"/>
    <n v="1337657400"/>
    <x v="1931"/>
    <b v="0"/>
    <n v="50"/>
    <b v="1"/>
    <x v="14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s v="US"/>
    <s v="USD"/>
    <n v="1327433173"/>
    <x v="1932"/>
    <b v="0"/>
    <n v="80"/>
    <b v="1"/>
    <x v="14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s v="US"/>
    <s v="USD"/>
    <n v="1411787307"/>
    <x v="1933"/>
    <b v="0"/>
    <n v="110"/>
    <b v="1"/>
    <x v="14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s v="US"/>
    <s v="USD"/>
    <n v="1324789200"/>
    <x v="1934"/>
    <b v="0"/>
    <n v="77"/>
    <b v="1"/>
    <x v="14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x v="30"/>
    <n v="2710"/>
    <x v="0"/>
    <s v="US"/>
    <s v="USD"/>
    <n v="1403326740"/>
    <x v="1935"/>
    <b v="0"/>
    <n v="50"/>
    <b v="1"/>
    <x v="14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x v="51"/>
    <n v="8739.01"/>
    <x v="0"/>
    <s v="US"/>
    <s v="USD"/>
    <n v="1323151140"/>
    <x v="1936"/>
    <b v="0"/>
    <n v="145"/>
    <b v="1"/>
    <x v="14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x v="20"/>
    <n v="1123.47"/>
    <x v="0"/>
    <s v="US"/>
    <s v="USD"/>
    <n v="1339732740"/>
    <x v="1937"/>
    <b v="0"/>
    <n v="29"/>
    <b v="1"/>
    <x v="14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s v="US"/>
    <s v="USD"/>
    <n v="1372741200"/>
    <x v="1938"/>
    <b v="0"/>
    <n v="114"/>
    <b v="1"/>
    <x v="14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s v="US"/>
    <s v="USD"/>
    <n v="1362955108"/>
    <x v="1939"/>
    <b v="0"/>
    <n v="96"/>
    <b v="1"/>
    <x v="14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x v="81"/>
    <n v="1111"/>
    <x v="0"/>
    <s v="US"/>
    <s v="USD"/>
    <n v="1308110340"/>
    <x v="1940"/>
    <b v="0"/>
    <n v="31"/>
    <b v="1"/>
    <x v="14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s v="US"/>
    <s v="USD"/>
    <n v="1400137131"/>
    <x v="1941"/>
    <b v="1"/>
    <n v="4883"/>
    <b v="1"/>
    <x v="30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s v="US"/>
    <s v="USD"/>
    <n v="1309809140"/>
    <x v="1942"/>
    <b v="1"/>
    <n v="95"/>
    <b v="1"/>
    <x v="30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x v="3"/>
    <n v="170525"/>
    <x v="0"/>
    <s v="US"/>
    <s v="USD"/>
    <n v="1470896916"/>
    <x v="1943"/>
    <b v="1"/>
    <n v="2478"/>
    <b v="1"/>
    <x v="30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s v="US"/>
    <s v="USD"/>
    <n v="1398952890"/>
    <x v="1944"/>
    <b v="1"/>
    <n v="1789"/>
    <b v="1"/>
    <x v="30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x v="57"/>
    <n v="348018"/>
    <x v="0"/>
    <s v="ES"/>
    <s v="EUR"/>
    <n v="1436680958"/>
    <x v="1945"/>
    <b v="1"/>
    <n v="680"/>
    <b v="1"/>
    <x v="30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s v="US"/>
    <s v="USD"/>
    <n v="1397961361"/>
    <x v="1946"/>
    <b v="1"/>
    <n v="70"/>
    <b v="1"/>
    <x v="30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s v="US"/>
    <s v="USD"/>
    <n v="1258955940"/>
    <x v="1947"/>
    <b v="1"/>
    <n v="23"/>
    <b v="1"/>
    <x v="30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x v="57"/>
    <n v="800211"/>
    <x v="0"/>
    <s v="US"/>
    <s v="USD"/>
    <n v="1465232520"/>
    <x v="1948"/>
    <b v="1"/>
    <n v="4245"/>
    <b v="1"/>
    <x v="30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x v="63"/>
    <n v="53001.3"/>
    <x v="0"/>
    <s v="GB"/>
    <s v="GBP"/>
    <n v="1404986951"/>
    <x v="1949"/>
    <b v="1"/>
    <n v="943"/>
    <b v="1"/>
    <x v="30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s v="US"/>
    <s v="USD"/>
    <n v="1303446073"/>
    <x v="1950"/>
    <b v="1"/>
    <n v="1876"/>
    <b v="1"/>
    <x v="30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s v="US"/>
    <s v="USD"/>
    <n v="1478516737"/>
    <x v="1951"/>
    <b v="1"/>
    <n v="834"/>
    <b v="1"/>
    <x v="30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x v="19"/>
    <n v="69465.33"/>
    <x v="0"/>
    <s v="CA"/>
    <s v="CAD"/>
    <n v="1381934015"/>
    <x v="1952"/>
    <b v="1"/>
    <n v="682"/>
    <b v="1"/>
    <x v="30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x v="36"/>
    <n v="33892"/>
    <x v="0"/>
    <s v="US"/>
    <s v="USD"/>
    <n v="1330657200"/>
    <x v="1953"/>
    <b v="1"/>
    <n v="147"/>
    <b v="1"/>
    <x v="30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x v="63"/>
    <n v="349474"/>
    <x v="0"/>
    <s v="US"/>
    <s v="USD"/>
    <n v="1457758800"/>
    <x v="1954"/>
    <b v="1"/>
    <n v="415"/>
    <b v="1"/>
    <x v="30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s v="US"/>
    <s v="USD"/>
    <n v="1337799600"/>
    <x v="1955"/>
    <b v="1"/>
    <n v="290"/>
    <b v="1"/>
    <x v="30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s v="US"/>
    <s v="USD"/>
    <n v="1429391405"/>
    <x v="1956"/>
    <b v="1"/>
    <n v="365"/>
    <b v="1"/>
    <x v="30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x v="11"/>
    <n v="50251.41"/>
    <x v="0"/>
    <s v="US"/>
    <s v="USD"/>
    <n v="1351304513"/>
    <x v="1957"/>
    <b v="1"/>
    <n v="660"/>
    <b v="1"/>
    <x v="30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s v="US"/>
    <s v="USD"/>
    <n v="1364078561"/>
    <x v="1958"/>
    <b v="1"/>
    <n v="1356"/>
    <b v="1"/>
    <x v="30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x v="3"/>
    <n v="15673.44"/>
    <x v="0"/>
    <s v="US"/>
    <s v="USD"/>
    <n v="1412121600"/>
    <x v="1959"/>
    <b v="1"/>
    <n v="424"/>
    <b v="1"/>
    <x v="30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x v="54"/>
    <n v="82532"/>
    <x v="0"/>
    <s v="SE"/>
    <s v="SEK"/>
    <n v="1419151341"/>
    <x v="1960"/>
    <b v="1"/>
    <n v="33"/>
    <b v="1"/>
    <x v="30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x v="3"/>
    <n v="110538.12"/>
    <x v="0"/>
    <s v="US"/>
    <s v="USD"/>
    <n v="1349495940"/>
    <x v="1961"/>
    <b v="1"/>
    <n v="1633"/>
    <b v="1"/>
    <x v="30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s v="US"/>
    <s v="USD"/>
    <n v="1400006636"/>
    <x v="1962"/>
    <b v="1"/>
    <n v="306"/>
    <b v="1"/>
    <x v="30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s v="GB"/>
    <s v="GBP"/>
    <n v="1410862734"/>
    <x v="1963"/>
    <b v="1"/>
    <n v="205"/>
    <b v="1"/>
    <x v="30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s v="IT"/>
    <s v="EUR"/>
    <n v="1461306772"/>
    <x v="1964"/>
    <b v="1"/>
    <n v="1281"/>
    <b v="1"/>
    <x v="30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s v="US"/>
    <s v="USD"/>
    <n v="1326330000"/>
    <x v="1965"/>
    <b v="1"/>
    <n v="103"/>
    <b v="1"/>
    <x v="30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s v="US"/>
    <s v="USD"/>
    <n v="1408021098"/>
    <x v="1966"/>
    <b v="1"/>
    <n v="1513"/>
    <b v="1"/>
    <x v="30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s v="US"/>
    <s v="USD"/>
    <n v="1398959729"/>
    <x v="1967"/>
    <b v="1"/>
    <n v="405"/>
    <b v="1"/>
    <x v="30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x v="63"/>
    <n v="142483"/>
    <x v="0"/>
    <s v="US"/>
    <s v="USD"/>
    <n v="1480777515"/>
    <x v="1968"/>
    <b v="1"/>
    <n v="510"/>
    <b v="1"/>
    <x v="30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s v="GB"/>
    <s v="GBP"/>
    <n v="1470423668"/>
    <x v="1969"/>
    <b v="1"/>
    <n v="1887"/>
    <b v="1"/>
    <x v="30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x v="10"/>
    <n v="56590"/>
    <x v="0"/>
    <s v="US"/>
    <s v="USD"/>
    <n v="1366429101"/>
    <x v="1970"/>
    <b v="1"/>
    <n v="701"/>
    <b v="1"/>
    <x v="30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s v="US"/>
    <s v="USD"/>
    <n v="1384488000"/>
    <x v="1971"/>
    <b v="1"/>
    <n v="3863"/>
    <b v="1"/>
    <x v="30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s v="US"/>
    <s v="USD"/>
    <n v="1353201444"/>
    <x v="1972"/>
    <b v="1"/>
    <n v="238"/>
    <b v="1"/>
    <x v="30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s v="US"/>
    <s v="USD"/>
    <n v="1470466800"/>
    <x v="1973"/>
    <b v="1"/>
    <n v="2051"/>
    <b v="1"/>
    <x v="30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s v="GB"/>
    <s v="GBP"/>
    <n v="1376899269"/>
    <x v="1974"/>
    <b v="1"/>
    <n v="402"/>
    <b v="1"/>
    <x v="30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x v="194"/>
    <n v="33393.339999999997"/>
    <x v="0"/>
    <s v="US"/>
    <s v="USD"/>
    <n v="1362938851"/>
    <x v="1975"/>
    <b v="1"/>
    <n v="253"/>
    <b v="1"/>
    <x v="30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x v="23"/>
    <n v="13864"/>
    <x v="0"/>
    <s v="GB"/>
    <s v="GBP"/>
    <n v="1373751325"/>
    <x v="1976"/>
    <b v="1"/>
    <n v="473"/>
    <b v="1"/>
    <x v="30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x v="63"/>
    <n v="201165"/>
    <x v="0"/>
    <s v="US"/>
    <s v="USD"/>
    <n v="1450511940"/>
    <x v="1977"/>
    <b v="1"/>
    <n v="821"/>
    <b v="1"/>
    <x v="30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s v="US"/>
    <s v="USD"/>
    <n v="1339484400"/>
    <x v="1978"/>
    <b v="1"/>
    <n v="388"/>
    <b v="1"/>
    <x v="30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x v="61"/>
    <n v="229802.31"/>
    <x v="0"/>
    <s v="US"/>
    <s v="USD"/>
    <n v="1447909140"/>
    <x v="1979"/>
    <b v="1"/>
    <n v="813"/>
    <b v="1"/>
    <x v="30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x v="63"/>
    <n v="177412.01"/>
    <x v="0"/>
    <s v="DE"/>
    <s v="EUR"/>
    <n v="1459684862"/>
    <x v="1980"/>
    <b v="1"/>
    <n v="1945"/>
    <b v="1"/>
    <x v="30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s v="CA"/>
    <s v="CAD"/>
    <n v="1404926665"/>
    <x v="1981"/>
    <b v="0"/>
    <n v="12"/>
    <b v="0"/>
    <x v="31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x v="237"/>
    <n v="0"/>
    <x v="2"/>
    <s v="HK"/>
    <s v="HKD"/>
    <n v="1480863887"/>
    <x v="1982"/>
    <b v="0"/>
    <n v="0"/>
    <b v="0"/>
    <x v="31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x v="287"/>
    <n v="1419"/>
    <x v="2"/>
    <s v="US"/>
    <s v="USD"/>
    <n v="1472799600"/>
    <x v="1983"/>
    <b v="0"/>
    <n v="16"/>
    <b v="0"/>
    <x v="31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s v="US"/>
    <s v="USD"/>
    <n v="1417377481"/>
    <x v="1984"/>
    <b v="0"/>
    <n v="7"/>
    <b v="0"/>
    <x v="31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s v="GB"/>
    <s v="GBP"/>
    <n v="1470178800"/>
    <x v="1985"/>
    <b v="0"/>
    <n v="4"/>
    <b v="0"/>
    <x v="31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s v="GB"/>
    <s v="GBP"/>
    <n v="1457947483"/>
    <x v="1986"/>
    <b v="0"/>
    <n v="1"/>
    <b v="0"/>
    <x v="31"/>
    <n v="0"/>
    <n v="1"/>
    <x v="8"/>
    <s v="people"/>
    <x v="1986"/>
    <d v="2016-03-14T09:24:43"/>
  </r>
  <r>
    <n v="1987"/>
    <s v="Ethiopia: Beheld"/>
    <s v="A collection of images that depicts the beauty and diversity within Ethiopia"/>
    <x v="62"/>
    <n v="2336"/>
    <x v="2"/>
    <s v="GB"/>
    <s v="GBP"/>
    <n v="1425223276"/>
    <x v="1987"/>
    <b v="0"/>
    <n v="28"/>
    <b v="0"/>
    <x v="31"/>
    <n v="42"/>
    <n v="83.43"/>
    <x v="8"/>
    <s v="people"/>
    <x v="1987"/>
    <d v="2015-03-01T15:21:16"/>
  </r>
  <r>
    <n v="1988"/>
    <s v="Phillip Michael Photography"/>
    <s v="Expressing art in an image!"/>
    <x v="12"/>
    <n v="25"/>
    <x v="2"/>
    <s v="US"/>
    <s v="USD"/>
    <n v="1440094742"/>
    <x v="1988"/>
    <b v="0"/>
    <n v="1"/>
    <b v="0"/>
    <x v="31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x v="10"/>
    <n v="50"/>
    <x v="2"/>
    <s v="US"/>
    <s v="USD"/>
    <n v="1481473208"/>
    <x v="1989"/>
    <b v="0"/>
    <n v="1"/>
    <b v="0"/>
    <x v="31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x v="9"/>
    <n v="509"/>
    <x v="2"/>
    <s v="US"/>
    <s v="USD"/>
    <n v="1455338532"/>
    <x v="1990"/>
    <b v="0"/>
    <n v="5"/>
    <b v="0"/>
    <x v="31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x v="13"/>
    <n v="140"/>
    <x v="2"/>
    <s v="US"/>
    <s v="USD"/>
    <n v="1435958786"/>
    <x v="1991"/>
    <b v="0"/>
    <n v="3"/>
    <b v="0"/>
    <x v="31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x v="15"/>
    <n v="2"/>
    <x v="2"/>
    <s v="US"/>
    <s v="USD"/>
    <n v="1424229991"/>
    <x v="1992"/>
    <b v="0"/>
    <n v="2"/>
    <b v="0"/>
    <x v="31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s v="GB"/>
    <s v="GBP"/>
    <n v="1450706837"/>
    <x v="1993"/>
    <b v="0"/>
    <n v="0"/>
    <b v="0"/>
    <x v="31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s v="US"/>
    <s v="USD"/>
    <n v="1481072942"/>
    <x v="1994"/>
    <b v="0"/>
    <n v="0"/>
    <b v="0"/>
    <x v="31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x v="28"/>
    <n v="78"/>
    <x v="2"/>
    <s v="CA"/>
    <s v="CAD"/>
    <n v="1437082736"/>
    <x v="1995"/>
    <b v="0"/>
    <n v="3"/>
    <b v="0"/>
    <x v="31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s v="US"/>
    <s v="USD"/>
    <n v="1405021211"/>
    <x v="1996"/>
    <b v="0"/>
    <n v="0"/>
    <b v="0"/>
    <x v="31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s v="US"/>
    <s v="USD"/>
    <n v="1409091612"/>
    <x v="1997"/>
    <b v="0"/>
    <n v="0"/>
    <b v="0"/>
    <x v="31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x v="30"/>
    <n v="655"/>
    <x v="2"/>
    <s v="US"/>
    <s v="USD"/>
    <n v="1406861438"/>
    <x v="1998"/>
    <b v="0"/>
    <n v="3"/>
    <b v="0"/>
    <x v="31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x v="310"/>
    <n v="236"/>
    <x v="2"/>
    <s v="GB"/>
    <s v="GBP"/>
    <n v="1415882108"/>
    <x v="1999"/>
    <b v="0"/>
    <n v="7"/>
    <b v="0"/>
    <x v="31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x v="10"/>
    <n v="625"/>
    <x v="2"/>
    <s v="CA"/>
    <s v="CAD"/>
    <n v="1452120613"/>
    <x v="2000"/>
    <b v="0"/>
    <n v="25"/>
    <b v="0"/>
    <x v="31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x v="56"/>
    <n v="210171"/>
    <x v="0"/>
    <s v="DE"/>
    <s v="EUR"/>
    <n v="1434139200"/>
    <x v="2001"/>
    <b v="1"/>
    <n v="1637"/>
    <b v="1"/>
    <x v="30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s v="US"/>
    <s v="USD"/>
    <n v="1485191143"/>
    <x v="2002"/>
    <b v="1"/>
    <n v="1375"/>
    <b v="1"/>
    <x v="30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x v="2"/>
    <n v="1560"/>
    <x v="0"/>
    <s v="US"/>
    <s v="USD"/>
    <n v="1278111600"/>
    <x v="2003"/>
    <b v="1"/>
    <n v="17"/>
    <b v="1"/>
    <x v="30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s v="US"/>
    <s v="USD"/>
    <n v="1405002663"/>
    <x v="2004"/>
    <b v="1"/>
    <n v="354"/>
    <b v="1"/>
    <x v="30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x v="11"/>
    <n v="37104.03"/>
    <x v="0"/>
    <s v="US"/>
    <s v="USD"/>
    <n v="1381895940"/>
    <x v="2005"/>
    <b v="1"/>
    <n v="191"/>
    <b v="1"/>
    <x v="30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s v="US"/>
    <s v="USD"/>
    <n v="1417611645"/>
    <x v="2006"/>
    <b v="1"/>
    <n v="303"/>
    <b v="1"/>
    <x v="30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s v="US"/>
    <s v="USD"/>
    <n v="1282622400"/>
    <x v="2007"/>
    <b v="1"/>
    <n v="137"/>
    <b v="1"/>
    <x v="30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s v="US"/>
    <s v="USD"/>
    <n v="1316442622"/>
    <x v="2008"/>
    <b v="1"/>
    <n v="41"/>
    <b v="1"/>
    <x v="30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s v="DE"/>
    <s v="EUR"/>
    <n v="1479890743"/>
    <x v="2009"/>
    <b v="1"/>
    <n v="398"/>
    <b v="1"/>
    <x v="30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x v="11"/>
    <n v="96015.9"/>
    <x v="0"/>
    <s v="US"/>
    <s v="USD"/>
    <n v="1471564491"/>
    <x v="2010"/>
    <b v="1"/>
    <n v="1737"/>
    <b v="1"/>
    <x v="30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s v="AT"/>
    <s v="EUR"/>
    <n v="1452553200"/>
    <x v="2011"/>
    <b v="1"/>
    <n v="971"/>
    <b v="1"/>
    <x v="30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s v="US"/>
    <s v="USD"/>
    <n v="1423165441"/>
    <x v="2012"/>
    <b v="1"/>
    <n v="183"/>
    <b v="1"/>
    <x v="30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x v="292"/>
    <n v="791862"/>
    <x v="0"/>
    <s v="US"/>
    <s v="USD"/>
    <n v="1468019014"/>
    <x v="2013"/>
    <b v="1"/>
    <n v="4562"/>
    <b v="1"/>
    <x v="30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s v="US"/>
    <s v="USD"/>
    <n v="1364184539"/>
    <x v="2014"/>
    <b v="1"/>
    <n v="26457"/>
    <b v="1"/>
    <x v="30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x v="312"/>
    <n v="8136.01"/>
    <x v="0"/>
    <s v="US"/>
    <s v="USD"/>
    <n v="1315602163"/>
    <x v="2015"/>
    <b v="1"/>
    <n v="162"/>
    <b v="1"/>
    <x v="30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x v="3"/>
    <n v="92154.22"/>
    <x v="0"/>
    <s v="US"/>
    <s v="USD"/>
    <n v="1362863299"/>
    <x v="2016"/>
    <b v="1"/>
    <n v="479"/>
    <b v="1"/>
    <x v="30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s v="US"/>
    <s v="USD"/>
    <n v="1332561600"/>
    <x v="2017"/>
    <b v="1"/>
    <n v="426"/>
    <b v="1"/>
    <x v="30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s v="IE"/>
    <s v="EUR"/>
    <n v="1439455609"/>
    <x v="2018"/>
    <b v="1"/>
    <n v="450"/>
    <b v="1"/>
    <x v="30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s v="US"/>
    <s v="USD"/>
    <n v="1474563621"/>
    <x v="2019"/>
    <b v="1"/>
    <n v="1780"/>
    <b v="1"/>
    <x v="30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s v="US"/>
    <s v="USD"/>
    <n v="1400108640"/>
    <x v="2020"/>
    <b v="1"/>
    <n v="122"/>
    <b v="1"/>
    <x v="30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s v="US"/>
    <s v="USD"/>
    <n v="1411522897"/>
    <x v="2021"/>
    <b v="1"/>
    <n v="95"/>
    <b v="1"/>
    <x v="30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s v="US"/>
    <s v="USD"/>
    <n v="1465652372"/>
    <x v="2022"/>
    <b v="1"/>
    <n v="325"/>
    <b v="1"/>
    <x v="30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s v="US"/>
    <s v="USD"/>
    <n v="1434017153"/>
    <x v="2023"/>
    <b v="1"/>
    <n v="353"/>
    <b v="1"/>
    <x v="30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x v="23"/>
    <n v="23414"/>
    <x v="0"/>
    <s v="US"/>
    <s v="USD"/>
    <n v="1344826800"/>
    <x v="2024"/>
    <b v="1"/>
    <n v="105"/>
    <b v="1"/>
    <x v="30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s v="DE"/>
    <s v="EUR"/>
    <n v="1433996746"/>
    <x v="2025"/>
    <b v="1"/>
    <n v="729"/>
    <b v="1"/>
    <x v="30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x v="31"/>
    <n v="33370.769999999997"/>
    <x v="0"/>
    <s v="US"/>
    <s v="USD"/>
    <n v="1398052740"/>
    <x v="2026"/>
    <b v="1"/>
    <n v="454"/>
    <b v="1"/>
    <x v="30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s v="US"/>
    <s v="USD"/>
    <n v="1427740319"/>
    <x v="2027"/>
    <b v="1"/>
    <n v="539"/>
    <b v="1"/>
    <x v="30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x v="9"/>
    <n v="3785"/>
    <x v="0"/>
    <s v="US"/>
    <s v="USD"/>
    <n v="1268690100"/>
    <x v="2028"/>
    <b v="1"/>
    <n v="79"/>
    <b v="1"/>
    <x v="30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x v="30"/>
    <n v="9030"/>
    <x v="0"/>
    <s v="US"/>
    <s v="USD"/>
    <n v="1409099481"/>
    <x v="2029"/>
    <b v="1"/>
    <n v="94"/>
    <b v="1"/>
    <x v="30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s v="GB"/>
    <s v="GBP"/>
    <n v="1354233296"/>
    <x v="2030"/>
    <b v="1"/>
    <n v="625"/>
    <b v="1"/>
    <x v="30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x v="63"/>
    <n v="60175"/>
    <x v="0"/>
    <s v="NL"/>
    <s v="EUR"/>
    <n v="1420765200"/>
    <x v="2031"/>
    <b v="1"/>
    <n v="508"/>
    <b v="1"/>
    <x v="30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s v="US"/>
    <s v="USD"/>
    <n v="1481778000"/>
    <x v="2032"/>
    <b v="1"/>
    <n v="531"/>
    <b v="1"/>
    <x v="30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s v="US"/>
    <s v="USD"/>
    <n v="1398477518"/>
    <x v="2033"/>
    <b v="1"/>
    <n v="158"/>
    <b v="1"/>
    <x v="30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s v="US"/>
    <s v="USD"/>
    <n v="1430981880"/>
    <x v="2034"/>
    <b v="1"/>
    <n v="508"/>
    <b v="1"/>
    <x v="30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s v="US"/>
    <s v="USD"/>
    <n v="1450486800"/>
    <x v="2035"/>
    <b v="1"/>
    <n v="644"/>
    <b v="1"/>
    <x v="30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x v="11"/>
    <n v="39500.5"/>
    <x v="0"/>
    <s v="US"/>
    <s v="USD"/>
    <n v="1399668319"/>
    <x v="2036"/>
    <b v="1"/>
    <n v="848"/>
    <b v="1"/>
    <x v="30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s v="US"/>
    <s v="USD"/>
    <n v="1388383353"/>
    <x v="2037"/>
    <b v="1"/>
    <n v="429"/>
    <b v="1"/>
    <x v="30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x v="6"/>
    <n v="33641"/>
    <x v="0"/>
    <s v="GB"/>
    <s v="GBP"/>
    <n v="1372701600"/>
    <x v="2038"/>
    <b v="1"/>
    <n v="204"/>
    <b v="1"/>
    <x v="30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x v="152"/>
    <n v="170271"/>
    <x v="0"/>
    <s v="US"/>
    <s v="USD"/>
    <n v="1480568340"/>
    <x v="2039"/>
    <b v="1"/>
    <n v="379"/>
    <b v="1"/>
    <x v="30"/>
    <n v="136"/>
    <n v="449.26"/>
    <x v="2"/>
    <s v="hardware"/>
    <x v="2039"/>
    <d v="2016-12-01T04:59:00"/>
  </r>
  <r>
    <n v="2040"/>
    <s v="Programmable Capacitor"/>
    <s v="4.29 Billion+ Capacitor Combinations._x000a_No Coding Required."/>
    <x v="9"/>
    <n v="7445.14"/>
    <x v="0"/>
    <s v="US"/>
    <s v="USD"/>
    <n v="1384557303"/>
    <x v="2040"/>
    <b v="1"/>
    <n v="271"/>
    <b v="1"/>
    <x v="30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s v="US"/>
    <s v="USD"/>
    <n v="1478785027"/>
    <x v="2041"/>
    <b v="0"/>
    <n v="120"/>
    <b v="1"/>
    <x v="30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s v="US"/>
    <s v="USD"/>
    <n v="1453481974"/>
    <x v="2042"/>
    <b v="0"/>
    <n v="140"/>
    <b v="1"/>
    <x v="30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s v="US"/>
    <s v="USD"/>
    <n v="1481432340"/>
    <x v="2043"/>
    <b v="0"/>
    <n v="193"/>
    <b v="1"/>
    <x v="30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x v="36"/>
    <n v="16232"/>
    <x v="0"/>
    <s v="US"/>
    <s v="USD"/>
    <n v="1434212714"/>
    <x v="2044"/>
    <b v="0"/>
    <n v="180"/>
    <b v="1"/>
    <x v="30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s v="US"/>
    <s v="USD"/>
    <n v="1341799647"/>
    <x v="2045"/>
    <b v="0"/>
    <n v="263"/>
    <b v="1"/>
    <x v="30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s v="US"/>
    <s v="USD"/>
    <n v="1369282044"/>
    <x v="2046"/>
    <b v="0"/>
    <n v="217"/>
    <b v="1"/>
    <x v="30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s v="AU"/>
    <s v="AUD"/>
    <n v="1429228800"/>
    <x v="2047"/>
    <b v="0"/>
    <n v="443"/>
    <b v="1"/>
    <x v="30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s v="US"/>
    <s v="USD"/>
    <n v="1369323491"/>
    <x v="2048"/>
    <b v="0"/>
    <n v="1373"/>
    <b v="1"/>
    <x v="30"/>
    <n v="148"/>
    <n v="91.83"/>
    <x v="2"/>
    <s v="hardware"/>
    <x v="2048"/>
    <d v="2013-05-23T15:38:11"/>
  </r>
  <r>
    <n v="2049"/>
    <s v="LOCK8 - the World's First Smart Bike Lock"/>
    <s v="Keyless. Alarm secured. GPS tracking."/>
    <x v="63"/>
    <n v="60095.35"/>
    <x v="0"/>
    <s v="GB"/>
    <s v="GBP"/>
    <n v="1386025140"/>
    <x v="2049"/>
    <b v="0"/>
    <n v="742"/>
    <b v="1"/>
    <x v="30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s v="US"/>
    <s v="USD"/>
    <n v="1433036578"/>
    <x v="2050"/>
    <b v="0"/>
    <n v="170"/>
    <b v="1"/>
    <x v="30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s v="US"/>
    <s v="USD"/>
    <n v="1388017937"/>
    <x v="2051"/>
    <b v="0"/>
    <n v="242"/>
    <b v="1"/>
    <x v="30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s v="US"/>
    <s v="USD"/>
    <n v="1455933653"/>
    <x v="2052"/>
    <b v="0"/>
    <n v="541"/>
    <b v="1"/>
    <x v="30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s v="US"/>
    <s v="USD"/>
    <n v="1448466551"/>
    <x v="2053"/>
    <b v="0"/>
    <n v="121"/>
    <b v="1"/>
    <x v="30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s v="GB"/>
    <s v="GBP"/>
    <n v="1399033810"/>
    <x v="2054"/>
    <b v="0"/>
    <n v="621"/>
    <b v="1"/>
    <x v="30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x v="12"/>
    <n v="10045"/>
    <x v="0"/>
    <s v="US"/>
    <s v="USD"/>
    <n v="1417579200"/>
    <x v="2055"/>
    <b v="0"/>
    <n v="101"/>
    <b v="1"/>
    <x v="30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s v="US"/>
    <s v="USD"/>
    <n v="1366222542"/>
    <x v="2056"/>
    <b v="0"/>
    <n v="554"/>
    <b v="1"/>
    <x v="30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s v="GB"/>
    <s v="GBP"/>
    <n v="1456487532"/>
    <x v="2057"/>
    <b v="0"/>
    <n v="666"/>
    <b v="1"/>
    <x v="30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x v="317"/>
    <n v="4308"/>
    <x v="0"/>
    <s v="GB"/>
    <s v="GBP"/>
    <n v="1425326400"/>
    <x v="2058"/>
    <b v="0"/>
    <n v="410"/>
    <b v="1"/>
    <x v="30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s v="US"/>
    <s v="USD"/>
    <n v="1454277540"/>
    <x v="2059"/>
    <b v="0"/>
    <n v="375"/>
    <b v="1"/>
    <x v="30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s v="US"/>
    <s v="USD"/>
    <n v="1406129150"/>
    <x v="2060"/>
    <b v="0"/>
    <n v="1364"/>
    <b v="1"/>
    <x v="30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s v="US"/>
    <s v="USD"/>
    <n v="1483208454"/>
    <x v="2061"/>
    <b v="0"/>
    <n v="35"/>
    <b v="1"/>
    <x v="30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x v="57"/>
    <n v="114977"/>
    <x v="0"/>
    <s v="DK"/>
    <s v="DKK"/>
    <n v="1458807098"/>
    <x v="2062"/>
    <b v="0"/>
    <n v="203"/>
    <b v="1"/>
    <x v="30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x v="23"/>
    <n v="5922"/>
    <x v="0"/>
    <s v="DE"/>
    <s v="EUR"/>
    <n v="1463333701"/>
    <x v="2063"/>
    <b v="0"/>
    <n v="49"/>
    <b v="1"/>
    <x v="30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s v="US"/>
    <s v="USD"/>
    <n v="1370001600"/>
    <x v="2064"/>
    <b v="0"/>
    <n v="5812"/>
    <b v="1"/>
    <x v="30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s v="GB"/>
    <s v="GBP"/>
    <n v="1387958429"/>
    <x v="2065"/>
    <b v="0"/>
    <n v="1556"/>
    <b v="1"/>
    <x v="30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s v="US"/>
    <s v="USD"/>
    <n v="1408818683"/>
    <x v="2066"/>
    <b v="0"/>
    <n v="65"/>
    <b v="1"/>
    <x v="30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x v="319"/>
    <n v="628"/>
    <x v="0"/>
    <s v="GB"/>
    <s v="GBP"/>
    <n v="1432499376"/>
    <x v="2067"/>
    <b v="0"/>
    <n v="10"/>
    <b v="1"/>
    <x v="30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s v="US"/>
    <s v="USD"/>
    <n v="1476994315"/>
    <x v="2068"/>
    <b v="0"/>
    <n v="76"/>
    <b v="1"/>
    <x v="30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s v="US"/>
    <s v="USD"/>
    <n v="1451776791"/>
    <x v="2069"/>
    <b v="0"/>
    <n v="263"/>
    <b v="1"/>
    <x v="30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s v="DE"/>
    <s v="EUR"/>
    <n v="1467128723"/>
    <x v="2070"/>
    <b v="0"/>
    <n v="1530"/>
    <b v="1"/>
    <x v="30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s v="US"/>
    <s v="USD"/>
    <n v="1475390484"/>
    <x v="2071"/>
    <b v="0"/>
    <n v="278"/>
    <b v="1"/>
    <x v="30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s v="US"/>
    <s v="USD"/>
    <n v="1462629432"/>
    <x v="2072"/>
    <b v="0"/>
    <n v="350"/>
    <b v="1"/>
    <x v="30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s v="US"/>
    <s v="USD"/>
    <n v="1431100918"/>
    <x v="2073"/>
    <b v="0"/>
    <n v="470"/>
    <b v="1"/>
    <x v="30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x v="20"/>
    <n v="615"/>
    <x v="0"/>
    <s v="US"/>
    <s v="USD"/>
    <n v="1462564182"/>
    <x v="2074"/>
    <b v="0"/>
    <n v="3"/>
    <b v="1"/>
    <x v="30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x v="204"/>
    <n v="167820.6"/>
    <x v="0"/>
    <s v="US"/>
    <s v="USD"/>
    <n v="1374769288"/>
    <x v="2075"/>
    <b v="0"/>
    <n v="8200"/>
    <b v="1"/>
    <x v="30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x v="321"/>
    <n v="972594.99"/>
    <x v="0"/>
    <s v="GB"/>
    <s v="GBP"/>
    <n v="1406149689"/>
    <x v="2076"/>
    <b v="0"/>
    <n v="8359"/>
    <b v="1"/>
    <x v="30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s v="US"/>
    <s v="USD"/>
    <n v="1433538000"/>
    <x v="2077"/>
    <b v="0"/>
    <n v="188"/>
    <b v="1"/>
    <x v="30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s v="ES"/>
    <s v="EUR"/>
    <n v="1482085857"/>
    <x v="2078"/>
    <b v="0"/>
    <n v="48"/>
    <b v="1"/>
    <x v="30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s v="GB"/>
    <s v="GBP"/>
    <n v="1435258800"/>
    <x v="2079"/>
    <b v="0"/>
    <n v="607"/>
    <b v="1"/>
    <x v="30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s v="US"/>
    <s v="USD"/>
    <n v="1447286300"/>
    <x v="2080"/>
    <b v="0"/>
    <n v="50"/>
    <b v="1"/>
    <x v="30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s v="US"/>
    <s v="USD"/>
    <n v="1337144340"/>
    <x v="2081"/>
    <b v="0"/>
    <n v="55"/>
    <b v="1"/>
    <x v="14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x v="15"/>
    <n v="1661"/>
    <x v="0"/>
    <s v="US"/>
    <s v="USD"/>
    <n v="1322106796"/>
    <x v="2082"/>
    <b v="0"/>
    <n v="38"/>
    <b v="1"/>
    <x v="14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x v="47"/>
    <n v="850"/>
    <x v="0"/>
    <s v="US"/>
    <s v="USD"/>
    <n v="1338830395"/>
    <x v="2083"/>
    <b v="0"/>
    <n v="25"/>
    <b v="1"/>
    <x v="14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x v="9"/>
    <n v="3250"/>
    <x v="0"/>
    <s v="US"/>
    <s v="USD"/>
    <n v="1399186740"/>
    <x v="2084"/>
    <b v="0"/>
    <n v="46"/>
    <b v="1"/>
    <x v="14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s v="US"/>
    <s v="USD"/>
    <n v="1342382587"/>
    <x v="2085"/>
    <b v="0"/>
    <n v="83"/>
    <b v="1"/>
    <x v="14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x v="23"/>
    <n v="4028"/>
    <x v="0"/>
    <s v="US"/>
    <s v="USD"/>
    <n v="1323838740"/>
    <x v="2086"/>
    <b v="0"/>
    <n v="35"/>
    <b v="1"/>
    <x v="14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s v="US"/>
    <s v="USD"/>
    <n v="1315457658"/>
    <x v="2087"/>
    <b v="0"/>
    <n v="25"/>
    <b v="1"/>
    <x v="14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s v="US"/>
    <s v="USD"/>
    <n v="1284177540"/>
    <x v="2088"/>
    <b v="0"/>
    <n v="75"/>
    <b v="1"/>
    <x v="14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x v="30"/>
    <n v="3010.01"/>
    <x v="0"/>
    <s v="US"/>
    <s v="USD"/>
    <n v="1375408194"/>
    <x v="2089"/>
    <b v="0"/>
    <n v="62"/>
    <b v="1"/>
    <x v="14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s v="US"/>
    <s v="USD"/>
    <n v="1361696955"/>
    <x v="2090"/>
    <b v="0"/>
    <n v="160"/>
    <b v="1"/>
    <x v="14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s v="US"/>
    <s v="USD"/>
    <n v="1299009600"/>
    <x v="2091"/>
    <b v="0"/>
    <n v="246"/>
    <b v="1"/>
    <x v="14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s v="US"/>
    <s v="USD"/>
    <n v="1318006732"/>
    <x v="2092"/>
    <b v="0"/>
    <n v="55"/>
    <b v="1"/>
    <x v="14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x v="15"/>
    <n v="1537"/>
    <x v="0"/>
    <s v="US"/>
    <s v="USD"/>
    <n v="1356211832"/>
    <x v="2093"/>
    <b v="0"/>
    <n v="23"/>
    <b v="1"/>
    <x v="14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s v="US"/>
    <s v="USD"/>
    <n v="1330916400"/>
    <x v="2094"/>
    <b v="0"/>
    <n v="72"/>
    <b v="1"/>
    <x v="14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s v="US"/>
    <s v="USD"/>
    <n v="1317576973"/>
    <x v="2095"/>
    <b v="0"/>
    <n v="22"/>
    <b v="1"/>
    <x v="14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x v="20"/>
    <n v="610"/>
    <x v="0"/>
    <s v="US"/>
    <s v="USD"/>
    <n v="1351223940"/>
    <x v="2096"/>
    <b v="0"/>
    <n v="14"/>
    <b v="1"/>
    <x v="14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x v="9"/>
    <n v="3000"/>
    <x v="0"/>
    <s v="US"/>
    <s v="USD"/>
    <n v="1322751735"/>
    <x v="2097"/>
    <b v="0"/>
    <n v="38"/>
    <b v="1"/>
    <x v="14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x v="12"/>
    <n v="6020"/>
    <x v="0"/>
    <s v="US"/>
    <s v="USD"/>
    <n v="1331174635"/>
    <x v="2098"/>
    <b v="0"/>
    <n v="32"/>
    <b v="1"/>
    <x v="14"/>
    <n v="100"/>
    <n v="188.13"/>
    <x v="4"/>
    <s v="indie rock"/>
    <x v="2098"/>
    <d v="2012-03-08T02:43:55"/>
  </r>
  <r>
    <n v="2099"/>
    <s v="Roosevelt Died."/>
    <s v="Our tour van died, we need help!"/>
    <x v="9"/>
    <n v="3971"/>
    <x v="0"/>
    <s v="US"/>
    <s v="USD"/>
    <n v="1435808400"/>
    <x v="2099"/>
    <b v="0"/>
    <n v="63"/>
    <b v="1"/>
    <x v="14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s v="US"/>
    <s v="USD"/>
    <n v="1341028740"/>
    <x v="2100"/>
    <b v="0"/>
    <n v="27"/>
    <b v="1"/>
    <x v="14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s v="US"/>
    <s v="USD"/>
    <n v="1329104114"/>
    <x v="2101"/>
    <b v="0"/>
    <n v="44"/>
    <b v="1"/>
    <x v="14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s v="US"/>
    <s v="USD"/>
    <n v="1304628648"/>
    <x v="2102"/>
    <b v="0"/>
    <n v="38"/>
    <b v="1"/>
    <x v="14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x v="198"/>
    <n v="11364"/>
    <x v="0"/>
    <s v="US"/>
    <s v="USD"/>
    <n v="1352488027"/>
    <x v="2103"/>
    <b v="0"/>
    <n v="115"/>
    <b v="1"/>
    <x v="14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s v="US"/>
    <s v="USD"/>
    <n v="1369958400"/>
    <x v="2104"/>
    <b v="0"/>
    <n v="37"/>
    <b v="1"/>
    <x v="14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x v="13"/>
    <n v="5080"/>
    <x v="0"/>
    <s v="US"/>
    <s v="USD"/>
    <n v="1416542400"/>
    <x v="2105"/>
    <b v="0"/>
    <n v="99"/>
    <b v="1"/>
    <x v="14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s v="US"/>
    <s v="USD"/>
    <n v="1359176974"/>
    <x v="2106"/>
    <b v="0"/>
    <n v="44"/>
    <b v="1"/>
    <x v="14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s v="US"/>
    <s v="USD"/>
    <n v="1415815393"/>
    <x v="2107"/>
    <b v="0"/>
    <n v="58"/>
    <b v="1"/>
    <x v="14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s v="US"/>
    <s v="USD"/>
    <n v="1347249300"/>
    <x v="2108"/>
    <b v="0"/>
    <n v="191"/>
    <b v="1"/>
    <x v="14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x v="23"/>
    <n v="4261"/>
    <x v="0"/>
    <s v="US"/>
    <s v="USD"/>
    <n v="1436115617"/>
    <x v="2109"/>
    <b v="0"/>
    <n v="40"/>
    <b v="1"/>
    <x v="14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x v="13"/>
    <n v="2007"/>
    <x v="0"/>
    <s v="US"/>
    <s v="USD"/>
    <n v="1401253140"/>
    <x v="2110"/>
    <b v="0"/>
    <n v="38"/>
    <b v="1"/>
    <x v="14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s v="US"/>
    <s v="USD"/>
    <n v="1313370000"/>
    <x v="2111"/>
    <b v="0"/>
    <n v="39"/>
    <b v="1"/>
    <x v="14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x v="43"/>
    <n v="300"/>
    <x v="0"/>
    <s v="US"/>
    <s v="USD"/>
    <n v="1366064193"/>
    <x v="2112"/>
    <b v="0"/>
    <n v="11"/>
    <b v="1"/>
    <x v="14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x v="39"/>
    <n v="7340"/>
    <x v="0"/>
    <s v="US"/>
    <s v="USD"/>
    <n v="1411505176"/>
    <x v="2113"/>
    <b v="0"/>
    <n v="107"/>
    <b v="1"/>
    <x v="14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s v="US"/>
    <s v="USD"/>
    <n v="1291870740"/>
    <x v="2114"/>
    <b v="0"/>
    <n v="147"/>
    <b v="1"/>
    <x v="14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x v="15"/>
    <n v="3385"/>
    <x v="0"/>
    <s v="US"/>
    <s v="USD"/>
    <n v="1298167001"/>
    <x v="2115"/>
    <b v="0"/>
    <n v="36"/>
    <b v="1"/>
    <x v="14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s v="US"/>
    <s v="USD"/>
    <n v="1349203203"/>
    <x v="2116"/>
    <b v="0"/>
    <n v="92"/>
    <b v="1"/>
    <x v="14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s v="US"/>
    <s v="USD"/>
    <n v="1445921940"/>
    <x v="2117"/>
    <b v="0"/>
    <n v="35"/>
    <b v="1"/>
    <x v="14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x v="28"/>
    <n v="1346.11"/>
    <x v="0"/>
    <s v="US"/>
    <s v="USD"/>
    <n v="1311538136"/>
    <x v="2118"/>
    <b v="0"/>
    <n v="17"/>
    <b v="1"/>
    <x v="14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x v="13"/>
    <n v="2015"/>
    <x v="0"/>
    <s v="US"/>
    <s v="USD"/>
    <n v="1345086445"/>
    <x v="2119"/>
    <b v="0"/>
    <n v="22"/>
    <b v="1"/>
    <x v="14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x v="6"/>
    <n v="8070.43"/>
    <x v="0"/>
    <s v="US"/>
    <s v="USD"/>
    <n v="1388617736"/>
    <x v="2120"/>
    <b v="0"/>
    <n v="69"/>
    <b v="1"/>
    <x v="14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x v="63"/>
    <n v="284"/>
    <x v="2"/>
    <s v="CH"/>
    <s v="CHF"/>
    <n v="1484156948"/>
    <x v="2121"/>
    <b v="0"/>
    <n v="10"/>
    <b v="0"/>
    <x v="17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x v="58"/>
    <n v="310"/>
    <x v="2"/>
    <s v="MX"/>
    <s v="MXN"/>
    <n v="1483773169"/>
    <x v="2122"/>
    <b v="0"/>
    <n v="3"/>
    <b v="0"/>
    <x v="17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s v="US"/>
    <s v="USD"/>
    <n v="1268636340"/>
    <x v="2123"/>
    <b v="0"/>
    <n v="5"/>
    <b v="0"/>
    <x v="17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x v="184"/>
    <n v="115"/>
    <x v="2"/>
    <s v="US"/>
    <s v="USD"/>
    <n v="1291093200"/>
    <x v="2124"/>
    <b v="0"/>
    <n v="5"/>
    <b v="0"/>
    <x v="17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x v="127"/>
    <n v="852"/>
    <x v="2"/>
    <s v="US"/>
    <s v="USD"/>
    <n v="1438734833"/>
    <x v="2125"/>
    <b v="0"/>
    <n v="27"/>
    <b v="0"/>
    <x v="17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x v="22"/>
    <n v="10"/>
    <x v="2"/>
    <s v="US"/>
    <s v="USD"/>
    <n v="1418080887"/>
    <x v="2126"/>
    <b v="0"/>
    <n v="2"/>
    <b v="0"/>
    <x v="17"/>
    <n v="0"/>
    <n v="5"/>
    <x v="6"/>
    <s v="video games"/>
    <x v="2126"/>
    <d v="2014-12-08T23:21:27"/>
  </r>
  <r>
    <n v="2127"/>
    <s v="Three Monkeys - Part 1: Into the Abyss"/>
    <s v="Three Monkeys is an audio adventure game for PC."/>
    <x v="89"/>
    <n v="8076"/>
    <x v="2"/>
    <s v="GB"/>
    <s v="GBP"/>
    <n v="1426158463"/>
    <x v="2127"/>
    <b v="0"/>
    <n v="236"/>
    <b v="0"/>
    <x v="17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x v="36"/>
    <n v="25"/>
    <x v="2"/>
    <s v="CA"/>
    <s v="CAD"/>
    <n v="1411324369"/>
    <x v="2128"/>
    <b v="0"/>
    <n v="1"/>
    <b v="0"/>
    <x v="17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x v="13"/>
    <n v="236"/>
    <x v="2"/>
    <s v="US"/>
    <s v="USD"/>
    <n v="1457570100"/>
    <x v="2129"/>
    <b v="0"/>
    <n v="12"/>
    <b v="0"/>
    <x v="17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x v="247"/>
    <n v="85"/>
    <x v="2"/>
    <s v="US"/>
    <s v="USD"/>
    <n v="1408154663"/>
    <x v="2130"/>
    <b v="0"/>
    <n v="4"/>
    <b v="0"/>
    <x v="17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x v="2"/>
    <n v="25"/>
    <x v="2"/>
    <s v="US"/>
    <s v="USD"/>
    <n v="1436677091"/>
    <x v="2131"/>
    <b v="0"/>
    <n v="3"/>
    <b v="0"/>
    <x v="17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x v="57"/>
    <n v="2112.9899999999998"/>
    <x v="2"/>
    <s v="US"/>
    <s v="USD"/>
    <n v="1391427692"/>
    <x v="2132"/>
    <b v="0"/>
    <n v="99"/>
    <b v="0"/>
    <x v="17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s v="US"/>
    <s v="USD"/>
    <n v="1303628340"/>
    <x v="2133"/>
    <b v="0"/>
    <n v="3"/>
    <b v="0"/>
    <x v="17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x v="12"/>
    <n v="104"/>
    <x v="2"/>
    <s v="US"/>
    <s v="USD"/>
    <n v="1367097391"/>
    <x v="2134"/>
    <b v="0"/>
    <n v="3"/>
    <b v="0"/>
    <x v="17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x v="10"/>
    <n v="478"/>
    <x v="2"/>
    <s v="US"/>
    <s v="USD"/>
    <n v="1349392033"/>
    <x v="2135"/>
    <b v="0"/>
    <n v="22"/>
    <b v="0"/>
    <x v="17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x v="58"/>
    <n v="47.69"/>
    <x v="2"/>
    <s v="US"/>
    <s v="USD"/>
    <n v="1382184786"/>
    <x v="2136"/>
    <b v="0"/>
    <n v="4"/>
    <b v="0"/>
    <x v="17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s v="CA"/>
    <s v="CAD"/>
    <n v="1417804229"/>
    <x v="2137"/>
    <b v="0"/>
    <n v="534"/>
    <b v="0"/>
    <x v="17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x v="28"/>
    <n v="128"/>
    <x v="2"/>
    <s v="GB"/>
    <s v="GBP"/>
    <n v="1383959939"/>
    <x v="2138"/>
    <b v="0"/>
    <n v="12"/>
    <b v="0"/>
    <x v="17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x v="11"/>
    <n v="1626"/>
    <x v="2"/>
    <s v="US"/>
    <s v="USD"/>
    <n v="1478196008"/>
    <x v="2139"/>
    <b v="0"/>
    <n v="56"/>
    <b v="0"/>
    <x v="17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s v="US"/>
    <s v="USD"/>
    <n v="1357934424"/>
    <x v="2140"/>
    <b v="0"/>
    <n v="11"/>
    <b v="0"/>
    <x v="17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x v="36"/>
    <n v="0"/>
    <x v="2"/>
    <s v="US"/>
    <s v="USD"/>
    <n v="1415947159"/>
    <x v="2141"/>
    <b v="0"/>
    <n v="0"/>
    <b v="0"/>
    <x v="17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s v="DE"/>
    <s v="EUR"/>
    <n v="1451494210"/>
    <x v="2142"/>
    <b v="0"/>
    <n v="12"/>
    <b v="0"/>
    <x v="17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s v="US"/>
    <s v="USD"/>
    <n v="1279738800"/>
    <x v="2143"/>
    <b v="0"/>
    <n v="5"/>
    <b v="0"/>
    <x v="17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x v="322"/>
    <n v="607"/>
    <x v="2"/>
    <s v="US"/>
    <s v="USD"/>
    <n v="1379164040"/>
    <x v="2144"/>
    <b v="0"/>
    <n v="24"/>
    <b v="0"/>
    <x v="17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s v="US"/>
    <s v="USD"/>
    <n v="1385534514"/>
    <x v="2145"/>
    <b v="0"/>
    <n v="89"/>
    <b v="0"/>
    <x v="17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x v="10"/>
    <n v="1"/>
    <x v="2"/>
    <s v="US"/>
    <s v="USD"/>
    <n v="1455207510"/>
    <x v="2146"/>
    <b v="0"/>
    <n v="1"/>
    <b v="0"/>
    <x v="17"/>
    <n v="0"/>
    <n v="1"/>
    <x v="6"/>
    <s v="video games"/>
    <x v="2146"/>
    <d v="2016-02-11T16:18:30"/>
  </r>
  <r>
    <n v="2147"/>
    <s v="Johnny Rocketfingers 3"/>
    <s v="A Point and Click Adventure on Steroids."/>
    <x v="303"/>
    <n v="2716"/>
    <x v="2"/>
    <s v="US"/>
    <s v="USD"/>
    <n v="1416125148"/>
    <x v="2147"/>
    <b v="0"/>
    <n v="55"/>
    <b v="0"/>
    <x v="17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x v="213"/>
    <n v="2"/>
    <x v="2"/>
    <s v="GB"/>
    <s v="GBP"/>
    <n v="1427992582"/>
    <x v="2148"/>
    <b v="0"/>
    <n v="2"/>
    <b v="0"/>
    <x v="17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s v="US"/>
    <s v="USD"/>
    <n v="1280534400"/>
    <x v="2149"/>
    <b v="0"/>
    <n v="0"/>
    <b v="0"/>
    <x v="17"/>
    <n v="0"/>
    <n v="0"/>
    <x v="6"/>
    <s v="video games"/>
    <x v="2149"/>
    <d v="2010-07-31T00:00:00"/>
  </r>
  <r>
    <n v="2150"/>
    <s v="The Unknown Door"/>
    <s v="A pixel styled open world detective game."/>
    <x v="63"/>
    <n v="405"/>
    <x v="2"/>
    <s v="NO"/>
    <s v="NOK"/>
    <n v="1468392599"/>
    <x v="2150"/>
    <b v="0"/>
    <n v="4"/>
    <b v="0"/>
    <x v="17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x v="101"/>
    <n v="118"/>
    <x v="2"/>
    <s v="US"/>
    <s v="USD"/>
    <n v="1467231614"/>
    <x v="2151"/>
    <b v="0"/>
    <n v="6"/>
    <b v="0"/>
    <x v="17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x v="11"/>
    <n v="50"/>
    <x v="2"/>
    <s v="US"/>
    <s v="USD"/>
    <n v="1394909909"/>
    <x v="2152"/>
    <b v="0"/>
    <n v="4"/>
    <b v="0"/>
    <x v="17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x v="323"/>
    <n v="34"/>
    <x v="2"/>
    <s v="US"/>
    <s v="USD"/>
    <n v="1420876740"/>
    <x v="2153"/>
    <b v="0"/>
    <n v="4"/>
    <b v="0"/>
    <x v="17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x v="49"/>
    <n v="2"/>
    <x v="2"/>
    <s v="US"/>
    <s v="USD"/>
    <n v="1390921827"/>
    <x v="2154"/>
    <b v="0"/>
    <n v="2"/>
    <b v="0"/>
    <x v="17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x v="10"/>
    <n v="115"/>
    <x v="2"/>
    <s v="GB"/>
    <s v="GBP"/>
    <n v="1459443385"/>
    <x v="2155"/>
    <b v="0"/>
    <n v="5"/>
    <b v="0"/>
    <x v="17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x v="324"/>
    <n v="1493"/>
    <x v="2"/>
    <s v="US"/>
    <s v="USD"/>
    <n v="1379363406"/>
    <x v="2156"/>
    <b v="0"/>
    <n v="83"/>
    <b v="0"/>
    <x v="17"/>
    <n v="3"/>
    <n v="17.989999999999998"/>
    <x v="6"/>
    <s v="video games"/>
    <x v="2156"/>
    <d v="2013-09-16T20:30:06"/>
  </r>
  <r>
    <n v="2157"/>
    <s v="Nin"/>
    <s v="Gamers and 90's fans unite in this small tale of epic proportions!"/>
    <x v="96"/>
    <n v="21144"/>
    <x v="2"/>
    <s v="US"/>
    <s v="USD"/>
    <n v="1482479940"/>
    <x v="2157"/>
    <b v="0"/>
    <n v="57"/>
    <b v="0"/>
    <x v="17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x v="82"/>
    <n v="19770.11"/>
    <x v="2"/>
    <s v="US"/>
    <s v="USD"/>
    <n v="1360009774"/>
    <x v="2158"/>
    <b v="0"/>
    <n v="311"/>
    <b v="0"/>
    <x v="17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s v="US"/>
    <s v="USD"/>
    <n v="1310837574"/>
    <x v="2159"/>
    <b v="0"/>
    <n v="2"/>
    <b v="0"/>
    <x v="17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x v="3"/>
    <n v="85"/>
    <x v="2"/>
    <s v="US"/>
    <s v="USD"/>
    <n v="1337447105"/>
    <x v="2160"/>
    <b v="0"/>
    <n v="16"/>
    <b v="0"/>
    <x v="17"/>
    <n v="1"/>
    <n v="5.31"/>
    <x v="6"/>
    <s v="video games"/>
    <x v="2160"/>
    <d v="2012-05-19T17:05:05"/>
  </r>
  <r>
    <n v="2161"/>
    <s v="CallMeGhost DEBUT ALBUM preorder!"/>
    <s v="We're trying to fund hard copies of our debut album!"/>
    <x v="44"/>
    <n v="463"/>
    <x v="0"/>
    <s v="US"/>
    <s v="USD"/>
    <n v="1443040059"/>
    <x v="2161"/>
    <b v="0"/>
    <n v="13"/>
    <b v="1"/>
    <x v="11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x v="37"/>
    <n v="5052"/>
    <x v="0"/>
    <s v="US"/>
    <s v="USD"/>
    <n v="1406226191"/>
    <x v="2162"/>
    <b v="0"/>
    <n v="58"/>
    <b v="1"/>
    <x v="11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x v="30"/>
    <n v="3305"/>
    <x v="0"/>
    <s v="US"/>
    <s v="USD"/>
    <n v="1433735400"/>
    <x v="2163"/>
    <b v="0"/>
    <n v="44"/>
    <b v="1"/>
    <x v="11"/>
    <n v="132"/>
    <n v="75.11"/>
    <x v="4"/>
    <s v="rock"/>
    <x v="2163"/>
    <d v="2015-06-08T03:50:00"/>
  </r>
  <r>
    <n v="2164"/>
    <s v="Rosaline debut record"/>
    <s v="South Florida roots country/rock outfit's long awaited debut record"/>
    <x v="62"/>
    <n v="5645"/>
    <x v="0"/>
    <s v="US"/>
    <s v="USD"/>
    <n v="1466827140"/>
    <x v="2164"/>
    <b v="0"/>
    <n v="83"/>
    <b v="1"/>
    <x v="11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x v="30"/>
    <n v="3466"/>
    <x v="0"/>
    <s v="FR"/>
    <s v="EUR"/>
    <n v="1460127635"/>
    <x v="2165"/>
    <b v="0"/>
    <n v="117"/>
    <b v="1"/>
    <x v="11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s v="US"/>
    <s v="USD"/>
    <n v="1417813618"/>
    <x v="2166"/>
    <b v="0"/>
    <n v="32"/>
    <b v="1"/>
    <x v="11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x v="325"/>
    <n v="180"/>
    <x v="0"/>
    <s v="US"/>
    <s v="USD"/>
    <n v="1347672937"/>
    <x v="2167"/>
    <b v="0"/>
    <n v="8"/>
    <b v="1"/>
    <x v="11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x v="102"/>
    <n v="21884.69"/>
    <x v="0"/>
    <s v="US"/>
    <s v="USD"/>
    <n v="1486702800"/>
    <x v="2168"/>
    <b v="0"/>
    <n v="340"/>
    <b v="1"/>
    <x v="11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s v="US"/>
    <s v="USD"/>
    <n v="1488473351"/>
    <x v="2169"/>
    <b v="0"/>
    <n v="7"/>
    <b v="1"/>
    <x v="11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x v="18"/>
    <n v="633"/>
    <x v="0"/>
    <s v="US"/>
    <s v="USD"/>
    <n v="1440266422"/>
    <x v="2170"/>
    <b v="0"/>
    <n v="19"/>
    <b v="1"/>
    <x v="11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x v="23"/>
    <n v="4243"/>
    <x v="0"/>
    <s v="US"/>
    <s v="USD"/>
    <n v="1434949200"/>
    <x v="2171"/>
    <b v="0"/>
    <n v="47"/>
    <b v="1"/>
    <x v="11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x v="28"/>
    <n v="1000"/>
    <x v="0"/>
    <s v="US"/>
    <s v="USD"/>
    <n v="1429365320"/>
    <x v="2172"/>
    <b v="0"/>
    <n v="13"/>
    <b v="1"/>
    <x v="11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s v="US"/>
    <s v="USD"/>
    <n v="1378785540"/>
    <x v="2173"/>
    <b v="0"/>
    <n v="90"/>
    <b v="1"/>
    <x v="11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x v="23"/>
    <n v="4119"/>
    <x v="0"/>
    <s v="GB"/>
    <s v="GBP"/>
    <n v="1462453307"/>
    <x v="2174"/>
    <b v="0"/>
    <n v="63"/>
    <b v="1"/>
    <x v="11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s v="US"/>
    <s v="USD"/>
    <n v="1469059986"/>
    <x v="2175"/>
    <b v="0"/>
    <n v="26"/>
    <b v="1"/>
    <x v="11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x v="10"/>
    <n v="6301"/>
    <x v="0"/>
    <s v="US"/>
    <s v="USD"/>
    <n v="1430579509"/>
    <x v="2176"/>
    <b v="0"/>
    <n v="71"/>
    <b v="1"/>
    <x v="11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x v="30"/>
    <n v="2503"/>
    <x v="0"/>
    <s v="US"/>
    <s v="USD"/>
    <n v="1465192867"/>
    <x v="2177"/>
    <b v="0"/>
    <n v="38"/>
    <b v="1"/>
    <x v="11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x v="31"/>
    <n v="34660"/>
    <x v="0"/>
    <s v="US"/>
    <s v="USD"/>
    <n v="1484752597"/>
    <x v="2178"/>
    <b v="0"/>
    <n v="859"/>
    <b v="1"/>
    <x v="11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x v="28"/>
    <n v="1614"/>
    <x v="0"/>
    <s v="US"/>
    <s v="USD"/>
    <n v="1428725192"/>
    <x v="2179"/>
    <b v="0"/>
    <n v="21"/>
    <b v="1"/>
    <x v="11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x v="10"/>
    <n v="5359.21"/>
    <x v="0"/>
    <s v="US"/>
    <s v="USD"/>
    <n v="1447434268"/>
    <x v="2180"/>
    <b v="0"/>
    <n v="78"/>
    <b v="1"/>
    <x v="11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s v="US"/>
    <s v="USD"/>
    <n v="1487635653"/>
    <x v="2181"/>
    <b v="0"/>
    <n v="53"/>
    <b v="1"/>
    <x v="32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x v="9"/>
    <n v="15725"/>
    <x v="0"/>
    <s v="CA"/>
    <s v="CAD"/>
    <n v="1412285825"/>
    <x v="2182"/>
    <b v="0"/>
    <n v="356"/>
    <b v="1"/>
    <x v="32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s v="US"/>
    <s v="USD"/>
    <n v="1486616400"/>
    <x v="2183"/>
    <b v="0"/>
    <n v="279"/>
    <b v="1"/>
    <x v="32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x v="3"/>
    <n v="28474"/>
    <x v="0"/>
    <s v="US"/>
    <s v="USD"/>
    <n v="1453737600"/>
    <x v="2184"/>
    <b v="1"/>
    <n v="266"/>
    <b v="1"/>
    <x v="32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x v="10"/>
    <n v="92848.5"/>
    <x v="0"/>
    <s v="GB"/>
    <s v="GBP"/>
    <n v="1364286239"/>
    <x v="2185"/>
    <b v="0"/>
    <n v="623"/>
    <b v="1"/>
    <x v="32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x v="22"/>
    <n v="21935"/>
    <x v="0"/>
    <s v="US"/>
    <s v="USD"/>
    <n v="1473213600"/>
    <x v="2186"/>
    <b v="0"/>
    <n v="392"/>
    <b v="1"/>
    <x v="32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x v="22"/>
    <n v="202928.5"/>
    <x v="0"/>
    <s v="US"/>
    <s v="USD"/>
    <n v="1428033540"/>
    <x v="2187"/>
    <b v="1"/>
    <n v="3562"/>
    <b v="1"/>
    <x v="32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s v="AU"/>
    <s v="AUD"/>
    <n v="1477414800"/>
    <x v="2188"/>
    <b v="0"/>
    <n v="514"/>
    <b v="1"/>
    <x v="32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x v="38"/>
    <n v="6039"/>
    <x v="0"/>
    <s v="GB"/>
    <s v="GBP"/>
    <n v="1461276000"/>
    <x v="2189"/>
    <b v="0"/>
    <n v="88"/>
    <b v="1"/>
    <x v="32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s v="US"/>
    <s v="USD"/>
    <n v="1458716340"/>
    <x v="2190"/>
    <b v="0"/>
    <n v="537"/>
    <b v="1"/>
    <x v="32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s v="GB"/>
    <s v="GBP"/>
    <n v="1487102427"/>
    <x v="2191"/>
    <b v="0"/>
    <n v="25"/>
    <b v="1"/>
    <x v="32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s v="GB"/>
    <s v="GBP"/>
    <n v="1481842800"/>
    <x v="2192"/>
    <b v="0"/>
    <n v="3238"/>
    <b v="1"/>
    <x v="32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s v="US"/>
    <s v="USD"/>
    <n v="1479704340"/>
    <x v="2193"/>
    <b v="0"/>
    <n v="897"/>
    <b v="1"/>
    <x v="32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x v="3"/>
    <n v="53737"/>
    <x v="0"/>
    <s v="US"/>
    <s v="USD"/>
    <n v="1459012290"/>
    <x v="2194"/>
    <b v="0"/>
    <n v="878"/>
    <b v="1"/>
    <x v="32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x v="210"/>
    <n v="5535"/>
    <x v="0"/>
    <s v="US"/>
    <s v="USD"/>
    <n v="1439317900"/>
    <x v="2195"/>
    <b v="0"/>
    <n v="115"/>
    <b v="1"/>
    <x v="32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x v="32"/>
    <n v="15937"/>
    <x v="0"/>
    <s v="US"/>
    <s v="USD"/>
    <n v="1480662000"/>
    <x v="2196"/>
    <b v="0"/>
    <n v="234"/>
    <b v="1"/>
    <x v="32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x v="11"/>
    <n v="285309.33"/>
    <x v="0"/>
    <s v="US"/>
    <s v="USD"/>
    <n v="1425132059"/>
    <x v="2197"/>
    <b v="0"/>
    <n v="4330"/>
    <b v="1"/>
    <x v="32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x v="79"/>
    <n v="53157"/>
    <x v="0"/>
    <s v="US"/>
    <s v="USD"/>
    <n v="1447507200"/>
    <x v="2198"/>
    <b v="0"/>
    <n v="651"/>
    <b v="1"/>
    <x v="32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x v="7"/>
    <n v="13228"/>
    <x v="0"/>
    <s v="IE"/>
    <s v="EUR"/>
    <n v="1444903198"/>
    <x v="2199"/>
    <b v="1"/>
    <n v="251"/>
    <b v="1"/>
    <x v="32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s v="GB"/>
    <s v="GBP"/>
    <n v="1436151600"/>
    <x v="2200"/>
    <b v="0"/>
    <n v="263"/>
    <b v="1"/>
    <x v="32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s v="GB"/>
    <s v="GBP"/>
    <n v="1358367565"/>
    <x v="2201"/>
    <b v="0"/>
    <n v="28"/>
    <b v="1"/>
    <x v="15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x v="23"/>
    <n v="28167.25"/>
    <x v="0"/>
    <s v="US"/>
    <s v="USD"/>
    <n v="1351801368"/>
    <x v="2202"/>
    <b v="0"/>
    <n v="721"/>
    <b v="1"/>
    <x v="15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s v="CA"/>
    <s v="CAD"/>
    <n v="1443127082"/>
    <x v="2203"/>
    <b v="0"/>
    <n v="50"/>
    <b v="1"/>
    <x v="15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s v="US"/>
    <s v="USD"/>
    <n v="1362814119"/>
    <x v="2204"/>
    <b v="0"/>
    <n v="73"/>
    <b v="1"/>
    <x v="15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s v="US"/>
    <s v="USD"/>
    <n v="1338579789"/>
    <x v="2205"/>
    <b v="0"/>
    <n v="27"/>
    <b v="1"/>
    <x v="15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x v="184"/>
    <n v="1130"/>
    <x v="0"/>
    <s v="US"/>
    <s v="USD"/>
    <n v="1334556624"/>
    <x v="2206"/>
    <b v="0"/>
    <n v="34"/>
    <b v="1"/>
    <x v="15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x v="13"/>
    <n v="2000"/>
    <x v="0"/>
    <s v="US"/>
    <s v="USD"/>
    <n v="1384580373"/>
    <x v="2207"/>
    <b v="0"/>
    <n v="7"/>
    <b v="1"/>
    <x v="15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s v="US"/>
    <s v="USD"/>
    <n v="1333771200"/>
    <x v="2208"/>
    <b v="0"/>
    <n v="24"/>
    <b v="1"/>
    <x v="15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x v="2"/>
    <n v="754"/>
    <x v="0"/>
    <s v="GB"/>
    <s v="GBP"/>
    <n v="1397516400"/>
    <x v="2209"/>
    <b v="0"/>
    <n v="15"/>
    <b v="1"/>
    <x v="15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s v="US"/>
    <s v="USD"/>
    <n v="1334424960"/>
    <x v="2210"/>
    <b v="0"/>
    <n v="72"/>
    <b v="1"/>
    <x v="15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s v="US"/>
    <s v="USD"/>
    <n v="1397113140"/>
    <x v="2211"/>
    <b v="0"/>
    <n v="120"/>
    <b v="1"/>
    <x v="15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s v="US"/>
    <s v="USD"/>
    <n v="1383526800"/>
    <x v="2212"/>
    <b v="0"/>
    <n v="123"/>
    <b v="1"/>
    <x v="15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s v="US"/>
    <s v="USD"/>
    <n v="1431719379"/>
    <x v="2213"/>
    <b v="0"/>
    <n v="1"/>
    <b v="1"/>
    <x v="15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x v="20"/>
    <n v="1755.01"/>
    <x v="0"/>
    <s v="US"/>
    <s v="USD"/>
    <n v="1391713248"/>
    <x v="2214"/>
    <b v="0"/>
    <n v="24"/>
    <b v="1"/>
    <x v="15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x v="131"/>
    <n v="860"/>
    <x v="0"/>
    <s v="US"/>
    <s v="USD"/>
    <n v="1331621940"/>
    <x v="2215"/>
    <b v="0"/>
    <n v="33"/>
    <b v="1"/>
    <x v="15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s v="US"/>
    <s v="USD"/>
    <n v="1437674545"/>
    <x v="2216"/>
    <b v="0"/>
    <n v="14"/>
    <b v="1"/>
    <x v="15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s v="US"/>
    <s v="USD"/>
    <n v="1446451200"/>
    <x v="2217"/>
    <b v="0"/>
    <n v="9"/>
    <b v="1"/>
    <x v="15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s v="US"/>
    <s v="USD"/>
    <n v="1346198400"/>
    <x v="2218"/>
    <b v="0"/>
    <n v="76"/>
    <b v="1"/>
    <x v="15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x v="28"/>
    <n v="1015"/>
    <x v="0"/>
    <s v="US"/>
    <s v="USD"/>
    <n v="1440004512"/>
    <x v="2219"/>
    <b v="0"/>
    <n v="19"/>
    <b v="1"/>
    <x v="15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x v="8"/>
    <n v="3540"/>
    <x v="0"/>
    <s v="US"/>
    <s v="USD"/>
    <n v="1374888436"/>
    <x v="2220"/>
    <b v="0"/>
    <n v="69"/>
    <b v="1"/>
    <x v="15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s v="US"/>
    <s v="USD"/>
    <n v="1461369600"/>
    <x v="2221"/>
    <b v="0"/>
    <n v="218"/>
    <b v="1"/>
    <x v="32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s v="US"/>
    <s v="USD"/>
    <n v="1327776847"/>
    <x v="2222"/>
    <b v="0"/>
    <n v="30"/>
    <b v="1"/>
    <x v="32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s v="CA"/>
    <s v="CAD"/>
    <n v="1435418568"/>
    <x v="2223"/>
    <b v="0"/>
    <n v="100"/>
    <b v="1"/>
    <x v="32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s v="US"/>
    <s v="USD"/>
    <n v="1477767600"/>
    <x v="2224"/>
    <b v="0"/>
    <n v="296"/>
    <b v="1"/>
    <x v="32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s v="GB"/>
    <s v="GBP"/>
    <n v="1411326015"/>
    <x v="2225"/>
    <b v="0"/>
    <n v="1204"/>
    <b v="1"/>
    <x v="32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s v="US"/>
    <s v="USD"/>
    <n v="1455253140"/>
    <x v="2226"/>
    <b v="0"/>
    <n v="321"/>
    <b v="1"/>
    <x v="32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s v="GB"/>
    <s v="GBP"/>
    <n v="1384374155"/>
    <x v="2227"/>
    <b v="0"/>
    <n v="301"/>
    <b v="1"/>
    <x v="32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s v="DE"/>
    <s v="EUR"/>
    <n v="1439707236"/>
    <x v="2228"/>
    <b v="0"/>
    <n v="144"/>
    <b v="1"/>
    <x v="32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s v="US"/>
    <s v="USD"/>
    <n v="1378180800"/>
    <x v="2229"/>
    <b v="0"/>
    <n v="539"/>
    <b v="1"/>
    <x v="32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s v="US"/>
    <s v="USD"/>
    <n v="1398460127"/>
    <x v="2230"/>
    <b v="0"/>
    <n v="498"/>
    <b v="1"/>
    <x v="32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x v="30"/>
    <n v="30303.24"/>
    <x v="0"/>
    <s v="US"/>
    <s v="USD"/>
    <n v="1372136400"/>
    <x v="2231"/>
    <b v="0"/>
    <n v="1113"/>
    <b v="1"/>
    <x v="32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x v="10"/>
    <n v="24790"/>
    <x v="0"/>
    <s v="US"/>
    <s v="USD"/>
    <n v="1405738800"/>
    <x v="2232"/>
    <b v="0"/>
    <n v="988"/>
    <b v="1"/>
    <x v="32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x v="30"/>
    <n v="8301"/>
    <x v="0"/>
    <s v="GB"/>
    <s v="GBP"/>
    <n v="1450051200"/>
    <x v="2233"/>
    <b v="0"/>
    <n v="391"/>
    <b v="1"/>
    <x v="32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s v="US"/>
    <s v="USD"/>
    <n v="1483645647"/>
    <x v="2234"/>
    <b v="0"/>
    <n v="28"/>
    <b v="1"/>
    <x v="32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x v="93"/>
    <n v="19931"/>
    <x v="0"/>
    <s v="CA"/>
    <s v="CAD"/>
    <n v="1427585511"/>
    <x v="2235"/>
    <b v="0"/>
    <n v="147"/>
    <b v="1"/>
    <x v="32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x v="70"/>
    <n v="15039"/>
    <x v="0"/>
    <s v="US"/>
    <s v="USD"/>
    <n v="1454338123"/>
    <x v="2236"/>
    <b v="0"/>
    <n v="680"/>
    <b v="1"/>
    <x v="32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x v="102"/>
    <n v="63527"/>
    <x v="0"/>
    <s v="US"/>
    <s v="USD"/>
    <n v="1415779140"/>
    <x v="2237"/>
    <b v="0"/>
    <n v="983"/>
    <b v="1"/>
    <x v="32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x v="23"/>
    <n v="5496"/>
    <x v="0"/>
    <s v="DE"/>
    <s v="EUR"/>
    <n v="1489157716"/>
    <x v="2238"/>
    <b v="0"/>
    <n v="79"/>
    <b v="1"/>
    <x v="32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x v="31"/>
    <n v="32006.67"/>
    <x v="0"/>
    <s v="US"/>
    <s v="USD"/>
    <n v="1385870520"/>
    <x v="2239"/>
    <b v="0"/>
    <n v="426"/>
    <b v="1"/>
    <x v="32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s v="US"/>
    <s v="USD"/>
    <n v="1461354544"/>
    <x v="2240"/>
    <b v="0"/>
    <n v="96"/>
    <b v="1"/>
    <x v="32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x v="28"/>
    <n v="8064"/>
    <x v="0"/>
    <s v="GB"/>
    <s v="GBP"/>
    <n v="1488484300"/>
    <x v="2241"/>
    <b v="0"/>
    <n v="163"/>
    <b v="1"/>
    <x v="32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x v="3"/>
    <n v="136009.76"/>
    <x v="0"/>
    <s v="US"/>
    <s v="USD"/>
    <n v="1385521320"/>
    <x v="2242"/>
    <b v="0"/>
    <n v="2525"/>
    <b v="1"/>
    <x v="32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s v="US"/>
    <s v="USD"/>
    <n v="1489374000"/>
    <x v="2243"/>
    <b v="0"/>
    <n v="2035"/>
    <b v="1"/>
    <x v="32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x v="10"/>
    <n v="18851"/>
    <x v="0"/>
    <s v="US"/>
    <s v="USD"/>
    <n v="1476649800"/>
    <x v="2244"/>
    <b v="0"/>
    <n v="290"/>
    <b v="1"/>
    <x v="32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x v="23"/>
    <n v="105881"/>
    <x v="0"/>
    <s v="US"/>
    <s v="USD"/>
    <n v="1393005600"/>
    <x v="2245"/>
    <b v="0"/>
    <n v="1980"/>
    <b v="1"/>
    <x v="32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s v="GB"/>
    <s v="GBP"/>
    <n v="1441393210"/>
    <x v="2246"/>
    <b v="0"/>
    <n v="57"/>
    <b v="1"/>
    <x v="32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x v="17"/>
    <n v="19324"/>
    <x v="0"/>
    <s v="US"/>
    <s v="USD"/>
    <n v="1438185565"/>
    <x v="2247"/>
    <b v="0"/>
    <n v="380"/>
    <b v="1"/>
    <x v="32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s v="GB"/>
    <s v="GBP"/>
    <n v="1481749278"/>
    <x v="2248"/>
    <b v="0"/>
    <n v="128"/>
    <b v="1"/>
    <x v="32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x v="8"/>
    <n v="5907"/>
    <x v="0"/>
    <s v="US"/>
    <s v="USD"/>
    <n v="1364917965"/>
    <x v="2249"/>
    <b v="0"/>
    <n v="180"/>
    <b v="1"/>
    <x v="32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x v="31"/>
    <n v="243778"/>
    <x v="0"/>
    <s v="US"/>
    <s v="USD"/>
    <n v="1480727273"/>
    <x v="2250"/>
    <b v="0"/>
    <n v="571"/>
    <b v="1"/>
    <x v="32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x v="0"/>
    <n v="11428.19"/>
    <x v="0"/>
    <s v="US"/>
    <s v="USD"/>
    <n v="1408177077"/>
    <x v="2251"/>
    <b v="0"/>
    <n v="480"/>
    <b v="1"/>
    <x v="32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s v="ES"/>
    <s v="EUR"/>
    <n v="1470469938"/>
    <x v="2252"/>
    <b v="0"/>
    <n v="249"/>
    <b v="1"/>
    <x v="32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s v="US"/>
    <s v="USD"/>
    <n v="1447862947"/>
    <x v="2253"/>
    <b v="0"/>
    <n v="84"/>
    <b v="1"/>
    <x v="32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x v="2"/>
    <n v="2299"/>
    <x v="0"/>
    <s v="US"/>
    <s v="USD"/>
    <n v="1485271968"/>
    <x v="2254"/>
    <b v="0"/>
    <n v="197"/>
    <b v="1"/>
    <x v="32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x v="333"/>
    <n v="11323"/>
    <x v="0"/>
    <s v="US"/>
    <s v="USD"/>
    <n v="1462661451"/>
    <x v="2255"/>
    <b v="0"/>
    <n v="271"/>
    <b v="1"/>
    <x v="32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x v="334"/>
    <n v="1069"/>
    <x v="0"/>
    <s v="GB"/>
    <s v="GBP"/>
    <n v="1479811846"/>
    <x v="2256"/>
    <b v="0"/>
    <n v="50"/>
    <b v="1"/>
    <x v="32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s v="GB"/>
    <s v="GBP"/>
    <n v="1466377200"/>
    <x v="2257"/>
    <b v="0"/>
    <n v="169"/>
    <b v="1"/>
    <x v="32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x v="41"/>
    <n v="3223"/>
    <x v="0"/>
    <s v="US"/>
    <s v="USD"/>
    <n v="1434045687"/>
    <x v="2258"/>
    <b v="0"/>
    <n v="205"/>
    <b v="1"/>
    <x v="32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x v="28"/>
    <n v="18671"/>
    <x v="0"/>
    <s v="GB"/>
    <s v="GBP"/>
    <n v="1481224736"/>
    <x v="2259"/>
    <b v="0"/>
    <n v="206"/>
    <b v="1"/>
    <x v="32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x v="30"/>
    <n v="8173"/>
    <x v="0"/>
    <s v="US"/>
    <s v="USD"/>
    <n v="1395876250"/>
    <x v="2260"/>
    <b v="0"/>
    <n v="84"/>
    <b v="1"/>
    <x v="32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s v="AU"/>
    <s v="AUD"/>
    <n v="1487093020"/>
    <x v="2261"/>
    <b v="0"/>
    <n v="210"/>
    <b v="1"/>
    <x v="32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x v="126"/>
    <n v="5087"/>
    <x v="0"/>
    <s v="US"/>
    <s v="USD"/>
    <n v="1416268800"/>
    <x v="2262"/>
    <b v="0"/>
    <n v="181"/>
    <b v="1"/>
    <x v="32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x v="51"/>
    <n v="8666"/>
    <x v="0"/>
    <s v="SE"/>
    <s v="SEK"/>
    <n v="1422734313"/>
    <x v="2263"/>
    <b v="0"/>
    <n v="60"/>
    <b v="1"/>
    <x v="32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s v="US"/>
    <s v="USD"/>
    <n v="1463972400"/>
    <x v="2264"/>
    <b v="0"/>
    <n v="445"/>
    <b v="1"/>
    <x v="32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s v="GB"/>
    <s v="GBP"/>
    <n v="1479846507"/>
    <x v="2265"/>
    <b v="0"/>
    <n v="17"/>
    <b v="1"/>
    <x v="32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x v="15"/>
    <n v="4804"/>
    <x v="0"/>
    <s v="US"/>
    <s v="USD"/>
    <n v="1461722400"/>
    <x v="2266"/>
    <b v="0"/>
    <n v="194"/>
    <b v="1"/>
    <x v="32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s v="US"/>
    <s v="USD"/>
    <n v="1419123600"/>
    <x v="2267"/>
    <b v="0"/>
    <n v="404"/>
    <b v="1"/>
    <x v="32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x v="89"/>
    <n v="28728"/>
    <x v="0"/>
    <s v="US"/>
    <s v="USD"/>
    <n v="1489283915"/>
    <x v="2268"/>
    <b v="0"/>
    <n v="194"/>
    <b v="1"/>
    <x v="32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s v="US"/>
    <s v="USD"/>
    <n v="1488862800"/>
    <x v="2269"/>
    <b v="0"/>
    <n v="902"/>
    <b v="1"/>
    <x v="32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x v="31"/>
    <n v="180062"/>
    <x v="0"/>
    <s v="US"/>
    <s v="USD"/>
    <n v="1484085540"/>
    <x v="2270"/>
    <b v="0"/>
    <n v="1670"/>
    <b v="1"/>
    <x v="32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s v="US"/>
    <s v="USD"/>
    <n v="1481328004"/>
    <x v="2271"/>
    <b v="0"/>
    <n v="1328"/>
    <b v="1"/>
    <x v="32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x v="28"/>
    <n v="13566"/>
    <x v="0"/>
    <s v="US"/>
    <s v="USD"/>
    <n v="1449506836"/>
    <x v="2272"/>
    <b v="0"/>
    <n v="944"/>
    <b v="1"/>
    <x v="32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s v="CA"/>
    <s v="CAD"/>
    <n v="1489320642"/>
    <x v="2273"/>
    <b v="0"/>
    <n v="147"/>
    <b v="1"/>
    <x v="32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s v="US"/>
    <s v="USD"/>
    <n v="1393156857"/>
    <x v="2274"/>
    <b v="0"/>
    <n v="99"/>
    <b v="1"/>
    <x v="32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x v="81"/>
    <n v="2650.5"/>
    <x v="0"/>
    <s v="GB"/>
    <s v="GBP"/>
    <n v="1419259679"/>
    <x v="2275"/>
    <b v="0"/>
    <n v="79"/>
    <b v="1"/>
    <x v="32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s v="US"/>
    <s v="USD"/>
    <n v="1388936289"/>
    <x v="2276"/>
    <b v="0"/>
    <n v="75"/>
    <b v="1"/>
    <x v="32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x v="0"/>
    <n v="11992"/>
    <x v="0"/>
    <s v="US"/>
    <s v="USD"/>
    <n v="1330359423"/>
    <x v="2277"/>
    <b v="0"/>
    <n v="207"/>
    <b v="1"/>
    <x v="32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x v="13"/>
    <n v="5414"/>
    <x v="0"/>
    <s v="IT"/>
    <s v="EUR"/>
    <n v="1451861940"/>
    <x v="2278"/>
    <b v="0"/>
    <n v="102"/>
    <b v="1"/>
    <x v="32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x v="28"/>
    <n v="1538"/>
    <x v="0"/>
    <s v="US"/>
    <s v="USD"/>
    <n v="1423022400"/>
    <x v="2279"/>
    <b v="0"/>
    <n v="32"/>
    <b v="1"/>
    <x v="32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s v="US"/>
    <s v="USD"/>
    <n v="1442501991"/>
    <x v="2280"/>
    <b v="0"/>
    <n v="480"/>
    <b v="1"/>
    <x v="32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x v="43"/>
    <n v="555"/>
    <x v="0"/>
    <s v="US"/>
    <s v="USD"/>
    <n v="1311576600"/>
    <x v="2281"/>
    <b v="0"/>
    <n v="11"/>
    <b v="1"/>
    <x v="11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x v="47"/>
    <n v="1390"/>
    <x v="0"/>
    <s v="US"/>
    <s v="USD"/>
    <n v="1452744686"/>
    <x v="2282"/>
    <b v="0"/>
    <n v="12"/>
    <b v="1"/>
    <x v="11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s v="US"/>
    <s v="USD"/>
    <n v="1336528804"/>
    <x v="2283"/>
    <b v="0"/>
    <n v="48"/>
    <b v="1"/>
    <x v="11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x v="12"/>
    <n v="6373.27"/>
    <x v="0"/>
    <s v="US"/>
    <s v="USD"/>
    <n v="1299902400"/>
    <x v="2284"/>
    <b v="0"/>
    <n v="59"/>
    <b v="1"/>
    <x v="11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s v="US"/>
    <s v="USD"/>
    <n v="1340944043"/>
    <x v="2285"/>
    <b v="0"/>
    <n v="79"/>
    <b v="1"/>
    <x v="11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x v="15"/>
    <n v="1501"/>
    <x v="0"/>
    <s v="US"/>
    <s v="USD"/>
    <n v="1378439940"/>
    <x v="2286"/>
    <b v="0"/>
    <n v="14"/>
    <b v="1"/>
    <x v="11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s v="US"/>
    <s v="USD"/>
    <n v="1403539260"/>
    <x v="2287"/>
    <b v="0"/>
    <n v="106"/>
    <b v="1"/>
    <x v="11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s v="US"/>
    <s v="USD"/>
    <n v="1340733600"/>
    <x v="2288"/>
    <b v="0"/>
    <n v="25"/>
    <b v="1"/>
    <x v="11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x v="15"/>
    <n v="1611"/>
    <x v="0"/>
    <s v="US"/>
    <s v="USD"/>
    <n v="1386372120"/>
    <x v="2289"/>
    <b v="0"/>
    <n v="25"/>
    <b v="1"/>
    <x v="11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s v="US"/>
    <s v="USD"/>
    <n v="1259686800"/>
    <x v="2290"/>
    <b v="0"/>
    <n v="29"/>
    <b v="1"/>
    <x v="11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s v="US"/>
    <s v="USD"/>
    <n v="1335153600"/>
    <x v="2291"/>
    <b v="0"/>
    <n v="43"/>
    <b v="1"/>
    <x v="11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s v="US"/>
    <s v="USD"/>
    <n v="1334767476"/>
    <x v="2292"/>
    <b v="0"/>
    <n v="46"/>
    <b v="1"/>
    <x v="11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x v="16"/>
    <n v="920"/>
    <x v="0"/>
    <s v="US"/>
    <s v="USD"/>
    <n v="1348545540"/>
    <x v="2293"/>
    <b v="0"/>
    <n v="27"/>
    <b v="1"/>
    <x v="11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s v="US"/>
    <s v="USD"/>
    <n v="1358702480"/>
    <x v="2294"/>
    <b v="0"/>
    <n v="112"/>
    <b v="1"/>
    <x v="11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s v="US"/>
    <s v="USD"/>
    <n v="1359240856"/>
    <x v="2295"/>
    <b v="0"/>
    <n v="34"/>
    <b v="1"/>
    <x v="11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x v="39"/>
    <n v="10435"/>
    <x v="0"/>
    <s v="US"/>
    <s v="USD"/>
    <n v="1330018426"/>
    <x v="2296"/>
    <b v="0"/>
    <n v="145"/>
    <b v="1"/>
    <x v="11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x v="28"/>
    <n v="1006"/>
    <x v="0"/>
    <s v="US"/>
    <s v="USD"/>
    <n v="1331697540"/>
    <x v="2297"/>
    <b v="0"/>
    <n v="19"/>
    <b v="1"/>
    <x v="11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x v="11"/>
    <n v="31522"/>
    <x v="0"/>
    <s v="US"/>
    <s v="USD"/>
    <n v="1395861033"/>
    <x v="2298"/>
    <b v="0"/>
    <n v="288"/>
    <b v="1"/>
    <x v="11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x v="43"/>
    <n v="1050.5"/>
    <x v="0"/>
    <s v="US"/>
    <s v="USD"/>
    <n v="1296953209"/>
    <x v="2299"/>
    <b v="0"/>
    <n v="14"/>
    <b v="1"/>
    <x v="11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x v="134"/>
    <n v="810"/>
    <x v="0"/>
    <s v="US"/>
    <s v="USD"/>
    <n v="1340904416"/>
    <x v="2300"/>
    <b v="0"/>
    <n v="7"/>
    <b v="1"/>
    <x v="11"/>
    <n v="101"/>
    <n v="115.71"/>
    <x v="4"/>
    <s v="rock"/>
    <x v="2300"/>
    <d v="2012-06-28T17:26:56"/>
  </r>
  <r>
    <n v="2301"/>
    <s v="Time Crash"/>
    <s v="We are America's first trock band, and we're ready to bring you our first album!"/>
    <x v="10"/>
    <n v="6680.22"/>
    <x v="0"/>
    <s v="US"/>
    <s v="USD"/>
    <n v="1371785496"/>
    <x v="2301"/>
    <b v="1"/>
    <n v="211"/>
    <b v="1"/>
    <x v="14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s v="US"/>
    <s v="USD"/>
    <n v="1388473200"/>
    <x v="2302"/>
    <b v="1"/>
    <n v="85"/>
    <b v="1"/>
    <x v="14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s v="US"/>
    <s v="USD"/>
    <n v="1323747596"/>
    <x v="2303"/>
    <b v="1"/>
    <n v="103"/>
    <b v="1"/>
    <x v="14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s v="US"/>
    <s v="USD"/>
    <n v="1293857940"/>
    <x v="2304"/>
    <b v="1"/>
    <n v="113"/>
    <b v="1"/>
    <x v="14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s v="US"/>
    <s v="USD"/>
    <n v="1407520800"/>
    <x v="2305"/>
    <b v="1"/>
    <n v="167"/>
    <b v="1"/>
    <x v="14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x v="8"/>
    <n v="3736.55"/>
    <x v="0"/>
    <s v="US"/>
    <s v="USD"/>
    <n v="1331352129"/>
    <x v="2306"/>
    <b v="1"/>
    <n v="73"/>
    <b v="1"/>
    <x v="14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s v="US"/>
    <s v="USD"/>
    <n v="1336245328"/>
    <x v="2307"/>
    <b v="1"/>
    <n v="75"/>
    <b v="1"/>
    <x v="14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s v="US"/>
    <s v="USD"/>
    <n v="1409274000"/>
    <x v="2308"/>
    <b v="1"/>
    <n v="614"/>
    <b v="1"/>
    <x v="14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x v="12"/>
    <n v="6400.47"/>
    <x v="0"/>
    <s v="US"/>
    <s v="USD"/>
    <n v="1362872537"/>
    <x v="2309"/>
    <b v="1"/>
    <n v="107"/>
    <b v="1"/>
    <x v="14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s v="US"/>
    <s v="USD"/>
    <n v="1363889015"/>
    <x v="2310"/>
    <b v="1"/>
    <n v="1224"/>
    <b v="1"/>
    <x v="14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x v="7"/>
    <n v="9370"/>
    <x v="0"/>
    <s v="US"/>
    <s v="USD"/>
    <n v="1399421189"/>
    <x v="2311"/>
    <b v="1"/>
    <n v="104"/>
    <b v="1"/>
    <x v="14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x v="9"/>
    <n v="3236"/>
    <x v="0"/>
    <s v="US"/>
    <s v="USD"/>
    <n v="1397862000"/>
    <x v="2312"/>
    <b v="1"/>
    <n v="79"/>
    <b v="1"/>
    <x v="14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x v="10"/>
    <n v="8792.02"/>
    <x v="0"/>
    <s v="US"/>
    <s v="USD"/>
    <n v="1336086026"/>
    <x v="2313"/>
    <b v="1"/>
    <n v="157"/>
    <b v="1"/>
    <x v="14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s v="US"/>
    <s v="USD"/>
    <n v="1339074857"/>
    <x v="2314"/>
    <b v="1"/>
    <n v="50"/>
    <b v="1"/>
    <x v="14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x v="30"/>
    <n v="2565"/>
    <x v="0"/>
    <s v="US"/>
    <s v="USD"/>
    <n v="1336238743"/>
    <x v="2315"/>
    <b v="1"/>
    <n v="64"/>
    <b v="1"/>
    <x v="14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s v="US"/>
    <s v="USD"/>
    <n v="1260383040"/>
    <x v="2316"/>
    <b v="1"/>
    <n v="200"/>
    <b v="1"/>
    <x v="14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x v="44"/>
    <n v="416"/>
    <x v="0"/>
    <s v="US"/>
    <s v="USD"/>
    <n v="1266210000"/>
    <x v="2317"/>
    <b v="1"/>
    <n v="22"/>
    <b v="1"/>
    <x v="14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s v="US"/>
    <s v="USD"/>
    <n v="1253937540"/>
    <x v="2318"/>
    <b v="1"/>
    <n v="163"/>
    <b v="1"/>
    <x v="14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s v="US"/>
    <s v="USD"/>
    <n v="1387072685"/>
    <x v="2319"/>
    <b v="1"/>
    <n v="77"/>
    <b v="1"/>
    <x v="14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s v="US"/>
    <s v="USD"/>
    <n v="1396463800"/>
    <x v="2320"/>
    <b v="1"/>
    <n v="89"/>
    <b v="1"/>
    <x v="14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x v="339"/>
    <n v="4130"/>
    <x v="3"/>
    <s v="AT"/>
    <s v="EUR"/>
    <n v="1491282901"/>
    <x v="2321"/>
    <b v="0"/>
    <n v="64"/>
    <b v="0"/>
    <x v="33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x v="200"/>
    <n v="85"/>
    <x v="3"/>
    <s v="US"/>
    <s v="USD"/>
    <n v="1491769769"/>
    <x v="2322"/>
    <b v="0"/>
    <n v="4"/>
    <b v="0"/>
    <x v="33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x v="49"/>
    <n v="120"/>
    <x v="3"/>
    <s v="US"/>
    <s v="USD"/>
    <n v="1490033247"/>
    <x v="2323"/>
    <b v="0"/>
    <n v="4"/>
    <b v="0"/>
    <x v="33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x v="51"/>
    <n v="1555"/>
    <x v="3"/>
    <s v="GB"/>
    <s v="GBP"/>
    <n v="1490559285"/>
    <x v="2324"/>
    <b v="0"/>
    <n v="61"/>
    <b v="0"/>
    <x v="33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x v="28"/>
    <n v="80"/>
    <x v="3"/>
    <s v="US"/>
    <s v="USD"/>
    <n v="1490830331"/>
    <x v="2325"/>
    <b v="0"/>
    <n v="7"/>
    <b v="0"/>
    <x v="33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s v="US"/>
    <s v="USD"/>
    <n v="1493571600"/>
    <x v="2326"/>
    <b v="0"/>
    <n v="1"/>
    <b v="0"/>
    <x v="33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x v="19"/>
    <n v="184133.01"/>
    <x v="0"/>
    <s v="US"/>
    <s v="USD"/>
    <n v="1409090440"/>
    <x v="2327"/>
    <b v="1"/>
    <n v="3355"/>
    <b v="1"/>
    <x v="33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s v="US"/>
    <s v="USD"/>
    <n v="1434307537"/>
    <x v="2328"/>
    <b v="1"/>
    <n v="537"/>
    <b v="1"/>
    <x v="33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x v="31"/>
    <n v="26480"/>
    <x v="0"/>
    <s v="US"/>
    <s v="USD"/>
    <n v="1405609146"/>
    <x v="2329"/>
    <b v="1"/>
    <n v="125"/>
    <b v="1"/>
    <x v="33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s v="US"/>
    <s v="USD"/>
    <n v="1451001600"/>
    <x v="2330"/>
    <b v="1"/>
    <n v="163"/>
    <b v="1"/>
    <x v="33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x v="6"/>
    <n v="11545.1"/>
    <x v="0"/>
    <s v="US"/>
    <s v="USD"/>
    <n v="1408320490"/>
    <x v="2331"/>
    <b v="1"/>
    <n v="283"/>
    <b v="1"/>
    <x v="33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s v="US"/>
    <s v="USD"/>
    <n v="1423235071"/>
    <x v="2332"/>
    <b v="1"/>
    <n v="352"/>
    <b v="1"/>
    <x v="33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x v="20"/>
    <n v="1273"/>
    <x v="0"/>
    <s v="US"/>
    <s v="USD"/>
    <n v="1401385800"/>
    <x v="2333"/>
    <b v="1"/>
    <n v="94"/>
    <b v="1"/>
    <x v="33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x v="23"/>
    <n v="4078"/>
    <x v="0"/>
    <s v="US"/>
    <s v="USD"/>
    <n v="1415208840"/>
    <x v="2334"/>
    <b v="1"/>
    <n v="67"/>
    <b v="1"/>
    <x v="33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s v="US"/>
    <s v="USD"/>
    <n v="1402494243"/>
    <x v="2335"/>
    <b v="1"/>
    <n v="221"/>
    <b v="1"/>
    <x v="33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x v="22"/>
    <n v="104146.51"/>
    <x v="0"/>
    <s v="US"/>
    <s v="USD"/>
    <n v="1394316695"/>
    <x v="2336"/>
    <b v="1"/>
    <n v="2165"/>
    <b v="1"/>
    <x v="33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x v="14"/>
    <n v="13279"/>
    <x v="0"/>
    <s v="US"/>
    <s v="USD"/>
    <n v="1403796143"/>
    <x v="2337"/>
    <b v="1"/>
    <n v="179"/>
    <b v="1"/>
    <x v="33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s v="US"/>
    <s v="USD"/>
    <n v="1404077484"/>
    <x v="2338"/>
    <b v="1"/>
    <n v="123"/>
    <b v="1"/>
    <x v="33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s v="US"/>
    <s v="USD"/>
    <n v="1482134340"/>
    <x v="2339"/>
    <b v="1"/>
    <n v="1104"/>
    <b v="1"/>
    <x v="33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x v="79"/>
    <n v="42311"/>
    <x v="0"/>
    <s v="US"/>
    <s v="USD"/>
    <n v="1477841138"/>
    <x v="2340"/>
    <b v="1"/>
    <n v="403"/>
    <b v="1"/>
    <x v="33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x v="10"/>
    <n v="0"/>
    <x v="1"/>
    <s v="US"/>
    <s v="USD"/>
    <n v="1436729504"/>
    <x v="2341"/>
    <b v="0"/>
    <n v="0"/>
    <b v="0"/>
    <x v="7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s v="US"/>
    <s v="USD"/>
    <n v="1412571600"/>
    <x v="2342"/>
    <b v="0"/>
    <n v="0"/>
    <b v="0"/>
    <x v="7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x v="3"/>
    <n v="300"/>
    <x v="1"/>
    <s v="US"/>
    <s v="USD"/>
    <n v="1452282420"/>
    <x v="2343"/>
    <b v="0"/>
    <n v="1"/>
    <b v="0"/>
    <x v="7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s v="CA"/>
    <s v="CAD"/>
    <n v="1466789269"/>
    <x v="2344"/>
    <b v="0"/>
    <n v="1"/>
    <b v="0"/>
    <x v="7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x v="9"/>
    <n v="0"/>
    <x v="1"/>
    <s v="US"/>
    <s v="USD"/>
    <n v="1427845140"/>
    <x v="2345"/>
    <b v="0"/>
    <n v="0"/>
    <b v="0"/>
    <x v="7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x v="127"/>
    <n v="39"/>
    <x v="1"/>
    <s v="US"/>
    <s v="USD"/>
    <n v="1476731431"/>
    <x v="2346"/>
    <b v="0"/>
    <n v="3"/>
    <b v="0"/>
    <x v="7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x v="28"/>
    <n v="15"/>
    <x v="1"/>
    <s v="US"/>
    <s v="USD"/>
    <n v="1472135676"/>
    <x v="2347"/>
    <b v="0"/>
    <n v="1"/>
    <b v="0"/>
    <x v="7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s v="US"/>
    <s v="USD"/>
    <n v="1456006938"/>
    <x v="2348"/>
    <b v="0"/>
    <n v="5"/>
    <b v="0"/>
    <x v="7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s v="SE"/>
    <s v="SEK"/>
    <n v="1439318228"/>
    <x v="2349"/>
    <b v="0"/>
    <n v="0"/>
    <b v="0"/>
    <x v="7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x v="63"/>
    <n v="0"/>
    <x v="1"/>
    <s v="IE"/>
    <s v="EUR"/>
    <n v="1483474370"/>
    <x v="2350"/>
    <b v="0"/>
    <n v="0"/>
    <b v="0"/>
    <x v="7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x v="341"/>
    <n v="108"/>
    <x v="1"/>
    <s v="NZ"/>
    <s v="NZD"/>
    <n v="1430360739"/>
    <x v="2351"/>
    <b v="0"/>
    <n v="7"/>
    <b v="0"/>
    <x v="7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s v="US"/>
    <s v="USD"/>
    <n v="1433603552"/>
    <x v="2352"/>
    <b v="0"/>
    <n v="0"/>
    <b v="0"/>
    <x v="7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s v="US"/>
    <s v="USD"/>
    <n v="1429632822"/>
    <x v="2353"/>
    <b v="0"/>
    <n v="0"/>
    <b v="0"/>
    <x v="7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x v="19"/>
    <n v="25"/>
    <x v="1"/>
    <s v="US"/>
    <s v="USD"/>
    <n v="1420910460"/>
    <x v="2354"/>
    <b v="0"/>
    <n v="1"/>
    <b v="0"/>
    <x v="7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x v="6"/>
    <n v="55"/>
    <x v="1"/>
    <s v="AU"/>
    <s v="AUD"/>
    <n v="1430604136"/>
    <x v="2355"/>
    <b v="0"/>
    <n v="2"/>
    <b v="0"/>
    <x v="7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x v="3"/>
    <n v="0"/>
    <x v="1"/>
    <s v="NL"/>
    <s v="EUR"/>
    <n v="1433530104"/>
    <x v="2356"/>
    <b v="0"/>
    <n v="0"/>
    <b v="0"/>
    <x v="7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x v="100"/>
    <n v="0"/>
    <x v="1"/>
    <s v="GB"/>
    <s v="GBP"/>
    <n v="1445093578"/>
    <x v="2357"/>
    <b v="0"/>
    <n v="0"/>
    <b v="0"/>
    <x v="7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x v="15"/>
    <n v="0"/>
    <x v="1"/>
    <s v="GB"/>
    <s v="GBP"/>
    <n v="1422664740"/>
    <x v="2358"/>
    <b v="0"/>
    <n v="0"/>
    <b v="0"/>
    <x v="7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s v="US"/>
    <s v="USD"/>
    <n v="1438616124"/>
    <x v="2359"/>
    <b v="0"/>
    <n v="3"/>
    <b v="0"/>
    <x v="7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x v="10"/>
    <n v="2"/>
    <x v="1"/>
    <s v="CA"/>
    <s v="CAD"/>
    <n v="1454864280"/>
    <x v="2360"/>
    <b v="0"/>
    <n v="1"/>
    <b v="0"/>
    <x v="7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x v="48"/>
    <n v="0"/>
    <x v="1"/>
    <s v="CA"/>
    <s v="CAD"/>
    <n v="1462053600"/>
    <x v="2361"/>
    <b v="0"/>
    <n v="0"/>
    <b v="0"/>
    <x v="7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x v="329"/>
    <n v="120"/>
    <x v="1"/>
    <s v="US"/>
    <s v="USD"/>
    <n v="1418315470"/>
    <x v="2362"/>
    <b v="0"/>
    <n v="2"/>
    <b v="0"/>
    <x v="7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s v="US"/>
    <s v="USD"/>
    <n v="1451348200"/>
    <x v="2363"/>
    <b v="0"/>
    <n v="0"/>
    <b v="0"/>
    <x v="7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x v="342"/>
    <n v="0"/>
    <x v="1"/>
    <s v="US"/>
    <s v="USD"/>
    <n v="1445898356"/>
    <x v="2364"/>
    <b v="0"/>
    <n v="0"/>
    <b v="0"/>
    <x v="7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x v="28"/>
    <n v="0"/>
    <x v="1"/>
    <s v="IT"/>
    <s v="EUR"/>
    <n v="1453071600"/>
    <x v="2365"/>
    <b v="0"/>
    <n v="0"/>
    <b v="0"/>
    <x v="7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s v="GB"/>
    <s v="GBP"/>
    <n v="1445431533"/>
    <x v="2366"/>
    <b v="0"/>
    <n v="27"/>
    <b v="0"/>
    <x v="7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s v="US"/>
    <s v="USD"/>
    <n v="1461622616"/>
    <x v="2367"/>
    <b v="0"/>
    <n v="14"/>
    <b v="0"/>
    <x v="7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s v="US"/>
    <s v="USD"/>
    <n v="1429028365"/>
    <x v="2368"/>
    <b v="0"/>
    <n v="2"/>
    <b v="0"/>
    <x v="7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s v="US"/>
    <s v="USD"/>
    <n v="1455132611"/>
    <x v="2369"/>
    <b v="0"/>
    <n v="0"/>
    <b v="0"/>
    <x v="7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s v="US"/>
    <s v="USD"/>
    <n v="1418877141"/>
    <x v="2370"/>
    <b v="0"/>
    <n v="4"/>
    <b v="0"/>
    <x v="7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x v="13"/>
    <n v="0"/>
    <x v="1"/>
    <s v="US"/>
    <s v="USD"/>
    <n v="1435257596"/>
    <x v="2371"/>
    <b v="0"/>
    <n v="0"/>
    <b v="0"/>
    <x v="7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s v="AU"/>
    <s v="AUD"/>
    <n v="1429839571"/>
    <x v="2372"/>
    <b v="0"/>
    <n v="6"/>
    <b v="0"/>
    <x v="7"/>
    <n v="3"/>
    <n v="30"/>
    <x v="2"/>
    <s v="web"/>
    <x v="2372"/>
    <d v="2015-04-24T01:39:31"/>
  </r>
  <r>
    <n v="2373"/>
    <s v="Cykelauktion.com (Canceled)"/>
    <s v="We want to create a safe marketplace for buying and selling bicycles."/>
    <x v="343"/>
    <n v="50"/>
    <x v="1"/>
    <s v="SE"/>
    <s v="SEK"/>
    <n v="1440863624"/>
    <x v="2373"/>
    <b v="0"/>
    <n v="1"/>
    <b v="0"/>
    <x v="7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x v="29"/>
    <n v="10"/>
    <x v="1"/>
    <s v="US"/>
    <s v="USD"/>
    <n v="1423772060"/>
    <x v="2374"/>
    <b v="0"/>
    <n v="1"/>
    <b v="0"/>
    <x v="7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s v="US"/>
    <s v="USD"/>
    <n v="1473451437"/>
    <x v="2375"/>
    <b v="0"/>
    <n v="0"/>
    <b v="0"/>
    <x v="7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x v="9"/>
    <n v="326.33"/>
    <x v="1"/>
    <s v="US"/>
    <s v="USD"/>
    <n v="1449785566"/>
    <x v="2376"/>
    <b v="0"/>
    <n v="4"/>
    <b v="0"/>
    <x v="7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s v="CA"/>
    <s v="CAD"/>
    <n v="1480110783"/>
    <x v="2377"/>
    <b v="0"/>
    <n v="0"/>
    <b v="0"/>
    <x v="7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x v="74"/>
    <n v="0"/>
    <x v="1"/>
    <s v="US"/>
    <s v="USD"/>
    <n v="1440548330"/>
    <x v="2378"/>
    <b v="0"/>
    <n v="0"/>
    <b v="0"/>
    <x v="7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x v="11"/>
    <n v="0"/>
    <x v="1"/>
    <s v="US"/>
    <s v="USD"/>
    <n v="1444004616"/>
    <x v="2379"/>
    <b v="0"/>
    <n v="0"/>
    <b v="0"/>
    <x v="7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x v="36"/>
    <n v="55"/>
    <x v="1"/>
    <s v="US"/>
    <s v="USD"/>
    <n v="1443726142"/>
    <x v="2380"/>
    <b v="0"/>
    <n v="3"/>
    <b v="0"/>
    <x v="7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x v="344"/>
    <n v="1571"/>
    <x v="1"/>
    <s v="US"/>
    <s v="USD"/>
    <n v="1428704848"/>
    <x v="2381"/>
    <b v="0"/>
    <n v="7"/>
    <b v="0"/>
    <x v="7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x v="9"/>
    <n v="75"/>
    <x v="1"/>
    <s v="US"/>
    <s v="USD"/>
    <n v="1438662603"/>
    <x v="2382"/>
    <b v="0"/>
    <n v="2"/>
    <b v="0"/>
    <x v="7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s v="NZ"/>
    <s v="NZD"/>
    <n v="1424568107"/>
    <x v="2383"/>
    <b v="0"/>
    <n v="3"/>
    <b v="0"/>
    <x v="7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s v="US"/>
    <s v="USD"/>
    <n v="1415932643"/>
    <x v="2384"/>
    <b v="0"/>
    <n v="8"/>
    <b v="0"/>
    <x v="7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s v="US"/>
    <s v="USD"/>
    <n v="1438793432"/>
    <x v="2385"/>
    <b v="0"/>
    <n v="7"/>
    <b v="0"/>
    <x v="7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x v="11"/>
    <n v="0"/>
    <x v="1"/>
    <s v="CA"/>
    <s v="CAD"/>
    <n v="1420920424"/>
    <x v="2386"/>
    <b v="0"/>
    <n v="0"/>
    <b v="0"/>
    <x v="7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s v="US"/>
    <s v="USD"/>
    <n v="1469199740"/>
    <x v="2387"/>
    <b v="0"/>
    <n v="3"/>
    <b v="0"/>
    <x v="7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s v="US"/>
    <s v="USD"/>
    <n v="1421350140"/>
    <x v="2388"/>
    <b v="0"/>
    <n v="8"/>
    <b v="0"/>
    <x v="7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s v="FR"/>
    <s v="EUR"/>
    <n v="1437861540"/>
    <x v="2389"/>
    <b v="0"/>
    <n v="1"/>
    <b v="0"/>
    <x v="7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s v="AU"/>
    <s v="AUD"/>
    <n v="1420352264"/>
    <x v="2390"/>
    <b v="0"/>
    <n v="0"/>
    <b v="0"/>
    <x v="7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x v="22"/>
    <n v="25"/>
    <x v="1"/>
    <s v="US"/>
    <s v="USD"/>
    <n v="1427825044"/>
    <x v="2391"/>
    <b v="0"/>
    <n v="1"/>
    <b v="0"/>
    <x v="7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s v="US"/>
    <s v="USD"/>
    <n v="1446087223"/>
    <x v="2392"/>
    <b v="0"/>
    <n v="0"/>
    <b v="0"/>
    <x v="7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x v="57"/>
    <n v="50"/>
    <x v="1"/>
    <s v="US"/>
    <s v="USD"/>
    <n v="1439048017"/>
    <x v="2393"/>
    <b v="0"/>
    <n v="1"/>
    <b v="0"/>
    <x v="7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s v="IE"/>
    <s v="EUR"/>
    <n v="1424940093"/>
    <x v="2394"/>
    <b v="0"/>
    <n v="2"/>
    <b v="0"/>
    <x v="7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x v="287"/>
    <n v="0"/>
    <x v="1"/>
    <s v="US"/>
    <s v="USD"/>
    <n v="1484038620"/>
    <x v="2395"/>
    <b v="0"/>
    <n v="0"/>
    <b v="0"/>
    <x v="7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x v="10"/>
    <n v="10"/>
    <x v="1"/>
    <s v="CH"/>
    <s v="CHF"/>
    <n v="1444940558"/>
    <x v="2396"/>
    <b v="0"/>
    <n v="1"/>
    <b v="0"/>
    <x v="7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s v="US"/>
    <s v="USD"/>
    <n v="1420233256"/>
    <x v="2397"/>
    <b v="0"/>
    <n v="0"/>
    <b v="0"/>
    <x v="7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x v="23"/>
    <n v="0"/>
    <x v="1"/>
    <s v="US"/>
    <s v="USD"/>
    <n v="1435874384"/>
    <x v="2398"/>
    <b v="0"/>
    <n v="0"/>
    <b v="0"/>
    <x v="7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s v="SE"/>
    <s v="SEK"/>
    <n v="1418934506"/>
    <x v="2399"/>
    <b v="0"/>
    <n v="0"/>
    <b v="0"/>
    <x v="7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s v="AU"/>
    <s v="AUD"/>
    <n v="1460615164"/>
    <x v="2400"/>
    <b v="0"/>
    <n v="0"/>
    <b v="0"/>
    <x v="7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s v="US"/>
    <s v="USD"/>
    <n v="1457207096"/>
    <x v="2401"/>
    <b v="0"/>
    <n v="9"/>
    <b v="0"/>
    <x v="19"/>
    <n v="1"/>
    <n v="22.33"/>
    <x v="7"/>
    <s v="food trucks"/>
    <x v="2401"/>
    <d v="2016-03-05T19:44:56"/>
  </r>
  <r>
    <n v="2402"/>
    <s v="Cupcake Truck Unite"/>
    <s v="Small town, delicious treats, and a mobile truck"/>
    <x v="14"/>
    <n v="52"/>
    <x v="2"/>
    <s v="US"/>
    <s v="USD"/>
    <n v="1431533931"/>
    <x v="2402"/>
    <b v="0"/>
    <n v="1"/>
    <b v="0"/>
    <x v="19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s v="GB"/>
    <s v="GBP"/>
    <n v="1459368658"/>
    <x v="2403"/>
    <b v="0"/>
    <n v="12"/>
    <b v="0"/>
    <x v="19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x v="36"/>
    <n v="0"/>
    <x v="2"/>
    <s v="US"/>
    <s v="USD"/>
    <n v="1451782607"/>
    <x v="2404"/>
    <b v="0"/>
    <n v="0"/>
    <b v="0"/>
    <x v="19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x v="10"/>
    <n v="1126"/>
    <x v="2"/>
    <s v="US"/>
    <s v="USD"/>
    <n v="1472911375"/>
    <x v="2405"/>
    <b v="0"/>
    <n v="20"/>
    <b v="0"/>
    <x v="19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s v="US"/>
    <s v="USD"/>
    <n v="1421635190"/>
    <x v="2406"/>
    <b v="0"/>
    <n v="16"/>
    <b v="0"/>
    <x v="19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s v="US"/>
    <s v="USD"/>
    <n v="1428732000"/>
    <x v="2407"/>
    <b v="0"/>
    <n v="33"/>
    <b v="0"/>
    <x v="19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x v="36"/>
    <n v="30"/>
    <x v="2"/>
    <s v="US"/>
    <s v="USD"/>
    <n v="1415247757"/>
    <x v="2408"/>
    <b v="0"/>
    <n v="2"/>
    <b v="0"/>
    <x v="19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x v="31"/>
    <n v="460"/>
    <x v="2"/>
    <s v="US"/>
    <s v="USD"/>
    <n v="1439931675"/>
    <x v="2409"/>
    <b v="0"/>
    <n v="6"/>
    <b v="0"/>
    <x v="19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s v="AU"/>
    <s v="AUD"/>
    <n v="1441619275"/>
    <x v="2410"/>
    <b v="0"/>
    <n v="0"/>
    <b v="0"/>
    <x v="19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x v="31"/>
    <n v="151"/>
    <x v="2"/>
    <s v="US"/>
    <s v="USD"/>
    <n v="1440524082"/>
    <x v="2411"/>
    <b v="0"/>
    <n v="3"/>
    <b v="0"/>
    <x v="19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s v="FR"/>
    <s v="EUR"/>
    <n v="1480185673"/>
    <x v="2412"/>
    <b v="0"/>
    <n v="0"/>
    <b v="0"/>
    <x v="19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x v="9"/>
    <n v="25"/>
    <x v="2"/>
    <s v="US"/>
    <s v="USD"/>
    <n v="1401579000"/>
    <x v="2413"/>
    <b v="0"/>
    <n v="3"/>
    <b v="0"/>
    <x v="19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s v="US"/>
    <s v="USD"/>
    <n v="1440215940"/>
    <x v="2414"/>
    <b v="0"/>
    <n v="13"/>
    <b v="0"/>
    <x v="19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x v="127"/>
    <n v="335"/>
    <x v="2"/>
    <s v="US"/>
    <s v="USD"/>
    <n v="1468615346"/>
    <x v="2415"/>
    <b v="0"/>
    <n v="6"/>
    <b v="0"/>
    <x v="19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s v="US"/>
    <s v="USD"/>
    <n v="1426345200"/>
    <x v="2416"/>
    <b v="0"/>
    <n v="1"/>
    <b v="0"/>
    <x v="19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s v="US"/>
    <s v="USD"/>
    <n v="1407705187"/>
    <x v="2417"/>
    <b v="0"/>
    <n v="0"/>
    <b v="0"/>
    <x v="19"/>
    <n v="0"/>
    <n v="0"/>
    <x v="7"/>
    <s v="food trucks"/>
    <x v="2417"/>
    <d v="2014-08-10T21:13:07"/>
  </r>
  <r>
    <n v="2418"/>
    <s v="Mexican food truck"/>
    <s v="I want to start my food truck business."/>
    <x v="31"/>
    <n v="5"/>
    <x v="2"/>
    <s v="US"/>
    <s v="USD"/>
    <n v="1427225644"/>
    <x v="2418"/>
    <b v="0"/>
    <n v="5"/>
    <b v="0"/>
    <x v="19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s v="US"/>
    <s v="USD"/>
    <n v="1424281389"/>
    <x v="2419"/>
    <b v="0"/>
    <n v="0"/>
    <b v="0"/>
    <x v="19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s v="US"/>
    <s v="USD"/>
    <n v="1415583695"/>
    <x v="2420"/>
    <b v="0"/>
    <n v="36"/>
    <b v="0"/>
    <x v="19"/>
    <n v="15"/>
    <n v="69.47"/>
    <x v="7"/>
    <s v="food trucks"/>
    <x v="2420"/>
    <d v="2014-11-10T01:41:35"/>
  </r>
  <r>
    <n v="2421"/>
    <s v="hot dog cart"/>
    <s v="help me start Merrill's first hot dog cart in this empty lot"/>
    <x v="12"/>
    <n v="1"/>
    <x v="2"/>
    <s v="US"/>
    <s v="USD"/>
    <n v="1424536196"/>
    <x v="2421"/>
    <b v="0"/>
    <n v="1"/>
    <b v="0"/>
    <x v="19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x v="2"/>
    <n v="1"/>
    <x v="2"/>
    <s v="US"/>
    <s v="USD"/>
    <n v="1426091036"/>
    <x v="2422"/>
    <b v="0"/>
    <n v="1"/>
    <b v="0"/>
    <x v="19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x v="127"/>
    <n v="8"/>
    <x v="2"/>
    <s v="US"/>
    <s v="USD"/>
    <n v="1420044890"/>
    <x v="2423"/>
    <b v="0"/>
    <n v="1"/>
    <b v="0"/>
    <x v="19"/>
    <n v="0"/>
    <n v="8"/>
    <x v="7"/>
    <s v="food trucks"/>
    <x v="2423"/>
    <d v="2014-12-31T16:54:50"/>
  </r>
  <r>
    <n v="2424"/>
    <s v="Lily and Memphs"/>
    <s v="Great and creative food from the heart in the form of a sweet food truck!"/>
    <x v="31"/>
    <n v="310"/>
    <x v="2"/>
    <s v="US"/>
    <s v="USD"/>
    <n v="1414445108"/>
    <x v="2424"/>
    <b v="0"/>
    <n v="9"/>
    <b v="0"/>
    <x v="19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s v="US"/>
    <s v="USD"/>
    <n v="1464386640"/>
    <x v="2425"/>
    <b v="0"/>
    <n v="1"/>
    <b v="0"/>
    <x v="19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x v="22"/>
    <n v="0"/>
    <x v="2"/>
    <s v="US"/>
    <s v="USD"/>
    <n v="1439006692"/>
    <x v="2426"/>
    <b v="0"/>
    <n v="0"/>
    <b v="0"/>
    <x v="19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x v="63"/>
    <n v="1"/>
    <x v="2"/>
    <s v="US"/>
    <s v="USD"/>
    <n v="1458715133"/>
    <x v="2427"/>
    <b v="0"/>
    <n v="1"/>
    <b v="0"/>
    <x v="19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x v="19"/>
    <n v="1"/>
    <x v="2"/>
    <s v="US"/>
    <s v="USD"/>
    <n v="1426182551"/>
    <x v="2428"/>
    <b v="0"/>
    <n v="1"/>
    <b v="0"/>
    <x v="19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s v="NO"/>
    <s v="NOK"/>
    <n v="1486313040"/>
    <x v="2429"/>
    <b v="0"/>
    <n v="4"/>
    <b v="0"/>
    <x v="19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x v="9"/>
    <n v="21"/>
    <x v="2"/>
    <s v="US"/>
    <s v="USD"/>
    <n v="1455246504"/>
    <x v="2430"/>
    <b v="0"/>
    <n v="2"/>
    <b v="0"/>
    <x v="19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x v="57"/>
    <n v="2"/>
    <x v="2"/>
    <s v="US"/>
    <s v="USD"/>
    <n v="1467080613"/>
    <x v="2431"/>
    <b v="0"/>
    <n v="2"/>
    <b v="0"/>
    <x v="19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x v="32"/>
    <n v="2"/>
    <x v="2"/>
    <s v="US"/>
    <s v="USD"/>
    <n v="1425791697"/>
    <x v="2432"/>
    <b v="0"/>
    <n v="2"/>
    <b v="0"/>
    <x v="19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x v="3"/>
    <n v="0"/>
    <x v="2"/>
    <s v="US"/>
    <s v="USD"/>
    <n v="1456608943"/>
    <x v="2433"/>
    <b v="0"/>
    <n v="0"/>
    <b v="0"/>
    <x v="19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s v="US"/>
    <s v="USD"/>
    <n v="1438662474"/>
    <x v="2434"/>
    <b v="0"/>
    <n v="2"/>
    <b v="0"/>
    <x v="19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s v="SE"/>
    <s v="SEK"/>
    <n v="1444027186"/>
    <x v="2435"/>
    <b v="0"/>
    <n v="4"/>
    <b v="0"/>
    <x v="19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s v="CA"/>
    <s v="CAD"/>
    <n v="1454078770"/>
    <x v="2436"/>
    <b v="0"/>
    <n v="2"/>
    <b v="0"/>
    <x v="19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x v="6"/>
    <n v="0"/>
    <x v="2"/>
    <s v="US"/>
    <s v="USD"/>
    <n v="1426615200"/>
    <x v="2437"/>
    <b v="0"/>
    <n v="0"/>
    <b v="0"/>
    <x v="19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x v="36"/>
    <n v="50"/>
    <x v="2"/>
    <s v="US"/>
    <s v="USD"/>
    <n v="1449529062"/>
    <x v="2438"/>
    <b v="0"/>
    <n v="1"/>
    <b v="0"/>
    <x v="19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x v="3"/>
    <n v="0"/>
    <x v="2"/>
    <s v="US"/>
    <s v="USD"/>
    <n v="1445197129"/>
    <x v="2439"/>
    <b v="0"/>
    <n v="0"/>
    <b v="0"/>
    <x v="19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x v="10"/>
    <n v="10"/>
    <x v="2"/>
    <s v="BE"/>
    <s v="EUR"/>
    <n v="1455399313"/>
    <x v="2440"/>
    <b v="0"/>
    <n v="2"/>
    <b v="0"/>
    <x v="19"/>
    <n v="0"/>
    <n v="5"/>
    <x v="7"/>
    <s v="food trucks"/>
    <x v="2440"/>
    <d v="2016-02-13T21:35:13"/>
  </r>
  <r>
    <n v="2441"/>
    <s v="Bring Alchemy Pops to the People!"/>
    <s v="YOU can help Alchemy Pops POP up on a street near you!"/>
    <x v="51"/>
    <n v="8091"/>
    <x v="0"/>
    <s v="US"/>
    <s v="USD"/>
    <n v="1437627540"/>
    <x v="2441"/>
    <b v="0"/>
    <n v="109"/>
    <b v="1"/>
    <x v="33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x v="95"/>
    <n v="30226"/>
    <x v="0"/>
    <s v="US"/>
    <s v="USD"/>
    <n v="1426777228"/>
    <x v="2442"/>
    <b v="0"/>
    <n v="372"/>
    <b v="1"/>
    <x v="33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s v="US"/>
    <s v="USD"/>
    <n v="1408114822"/>
    <x v="2443"/>
    <b v="0"/>
    <n v="311"/>
    <b v="1"/>
    <x v="33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s v="US"/>
    <s v="USD"/>
    <n v="1464199591"/>
    <x v="2444"/>
    <b v="0"/>
    <n v="61"/>
    <b v="1"/>
    <x v="33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s v="US"/>
    <s v="USD"/>
    <n v="1443242021"/>
    <x v="2445"/>
    <b v="0"/>
    <n v="115"/>
    <b v="1"/>
    <x v="33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s v="US"/>
    <s v="USD"/>
    <n v="1480174071"/>
    <x v="2446"/>
    <b v="0"/>
    <n v="111"/>
    <b v="1"/>
    <x v="33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s v="US"/>
    <s v="USD"/>
    <n v="1478923200"/>
    <x v="2447"/>
    <b v="0"/>
    <n v="337"/>
    <b v="1"/>
    <x v="33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s v="US"/>
    <s v="USD"/>
    <n v="1472621760"/>
    <x v="2448"/>
    <b v="0"/>
    <n v="9"/>
    <b v="1"/>
    <x v="33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s v="US"/>
    <s v="USD"/>
    <n v="1417321515"/>
    <x v="2449"/>
    <b v="0"/>
    <n v="120"/>
    <b v="1"/>
    <x v="33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s v="US"/>
    <s v="USD"/>
    <n v="1414465860"/>
    <x v="2450"/>
    <b v="0"/>
    <n v="102"/>
    <b v="1"/>
    <x v="33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x v="3"/>
    <n v="11545"/>
    <x v="0"/>
    <s v="US"/>
    <s v="USD"/>
    <n v="1488750490"/>
    <x v="2451"/>
    <b v="0"/>
    <n v="186"/>
    <b v="1"/>
    <x v="33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s v="US"/>
    <s v="USD"/>
    <n v="1451430000"/>
    <x v="2452"/>
    <b v="0"/>
    <n v="15"/>
    <b v="1"/>
    <x v="33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s v="US"/>
    <s v="USD"/>
    <n v="1486053409"/>
    <x v="2453"/>
    <b v="0"/>
    <n v="67"/>
    <b v="1"/>
    <x v="33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s v="US"/>
    <s v="USD"/>
    <n v="1489207808"/>
    <x v="2454"/>
    <b v="0"/>
    <n v="130"/>
    <b v="1"/>
    <x v="33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x v="43"/>
    <n v="546"/>
    <x v="0"/>
    <s v="US"/>
    <s v="USD"/>
    <n v="1461177950"/>
    <x v="2455"/>
    <b v="0"/>
    <n v="16"/>
    <b v="1"/>
    <x v="33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x v="15"/>
    <n v="2713"/>
    <x v="0"/>
    <s v="US"/>
    <s v="USD"/>
    <n v="1488063839"/>
    <x v="2456"/>
    <b v="0"/>
    <n v="67"/>
    <b v="1"/>
    <x v="33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x v="165"/>
    <n v="23530"/>
    <x v="0"/>
    <s v="US"/>
    <s v="USD"/>
    <n v="1458826056"/>
    <x v="2457"/>
    <b v="0"/>
    <n v="124"/>
    <b v="1"/>
    <x v="33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x v="10"/>
    <n v="5509"/>
    <x v="0"/>
    <s v="US"/>
    <s v="USD"/>
    <n v="1465498800"/>
    <x v="2458"/>
    <b v="0"/>
    <n v="80"/>
    <b v="1"/>
    <x v="33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s v="US"/>
    <s v="USD"/>
    <n v="1458742685"/>
    <x v="2459"/>
    <b v="0"/>
    <n v="282"/>
    <b v="1"/>
    <x v="33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s v="US"/>
    <s v="USD"/>
    <n v="1483417020"/>
    <x v="2460"/>
    <b v="0"/>
    <n v="68"/>
    <b v="1"/>
    <x v="33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x v="51"/>
    <n v="7785"/>
    <x v="0"/>
    <s v="US"/>
    <s v="USD"/>
    <n v="1317438000"/>
    <x v="2461"/>
    <b v="0"/>
    <n v="86"/>
    <b v="1"/>
    <x v="14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s v="US"/>
    <s v="USD"/>
    <n v="1342672096"/>
    <x v="2462"/>
    <b v="0"/>
    <n v="115"/>
    <b v="1"/>
    <x v="14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x v="13"/>
    <n v="2325"/>
    <x v="0"/>
    <s v="US"/>
    <s v="USD"/>
    <n v="1366138800"/>
    <x v="2463"/>
    <b v="0"/>
    <n v="75"/>
    <b v="1"/>
    <x v="14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x v="13"/>
    <n v="2222"/>
    <x v="0"/>
    <s v="CA"/>
    <s v="CAD"/>
    <n v="1443641340"/>
    <x v="2464"/>
    <b v="0"/>
    <n v="43"/>
    <b v="1"/>
    <x v="14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x v="176"/>
    <n v="1261"/>
    <x v="0"/>
    <s v="US"/>
    <s v="USD"/>
    <n v="1348420548"/>
    <x v="2465"/>
    <b v="0"/>
    <n v="48"/>
    <b v="1"/>
    <x v="14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s v="US"/>
    <s v="USD"/>
    <n v="1368066453"/>
    <x v="2466"/>
    <b v="0"/>
    <n v="52"/>
    <b v="1"/>
    <x v="14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x v="28"/>
    <n v="1185"/>
    <x v="0"/>
    <s v="US"/>
    <s v="USD"/>
    <n v="1336669200"/>
    <x v="2467"/>
    <b v="0"/>
    <n v="43"/>
    <b v="1"/>
    <x v="14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x v="13"/>
    <n v="2144.34"/>
    <x v="0"/>
    <s v="US"/>
    <s v="USD"/>
    <n v="1351400400"/>
    <x v="2468"/>
    <b v="0"/>
    <n v="58"/>
    <b v="1"/>
    <x v="14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s v="US"/>
    <s v="USD"/>
    <n v="1297160329"/>
    <x v="2469"/>
    <b v="0"/>
    <n v="47"/>
    <b v="1"/>
    <x v="14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s v="US"/>
    <s v="USD"/>
    <n v="1337824055"/>
    <x v="2470"/>
    <b v="0"/>
    <n v="36"/>
    <b v="1"/>
    <x v="14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s v="US"/>
    <s v="USD"/>
    <n v="1327535392"/>
    <x v="2471"/>
    <b v="0"/>
    <n v="17"/>
    <b v="1"/>
    <x v="14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s v="US"/>
    <s v="USD"/>
    <n v="1283562180"/>
    <x v="2472"/>
    <b v="0"/>
    <n v="104"/>
    <b v="1"/>
    <x v="14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s v="US"/>
    <s v="USD"/>
    <n v="1352573869"/>
    <x v="2473"/>
    <b v="0"/>
    <n v="47"/>
    <b v="1"/>
    <x v="14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s v="US"/>
    <s v="USD"/>
    <n v="1286756176"/>
    <x v="2474"/>
    <b v="0"/>
    <n v="38"/>
    <b v="1"/>
    <x v="14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x v="30"/>
    <n v="2618"/>
    <x v="0"/>
    <s v="US"/>
    <s v="USD"/>
    <n v="1278799200"/>
    <x v="2475"/>
    <b v="0"/>
    <n v="81"/>
    <b v="1"/>
    <x v="14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x v="50"/>
    <n v="3360.72"/>
    <x v="0"/>
    <s v="US"/>
    <s v="USD"/>
    <n v="1415004770"/>
    <x v="2476"/>
    <b v="0"/>
    <n v="55"/>
    <b v="1"/>
    <x v="14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x v="47"/>
    <n v="1285"/>
    <x v="0"/>
    <s v="US"/>
    <s v="USD"/>
    <n v="1344789345"/>
    <x v="2477"/>
    <b v="0"/>
    <n v="41"/>
    <b v="1"/>
    <x v="14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s v="US"/>
    <s v="USD"/>
    <n v="1358117313"/>
    <x v="2478"/>
    <b v="0"/>
    <n v="79"/>
    <b v="1"/>
    <x v="14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x v="43"/>
    <n v="400.33"/>
    <x v="0"/>
    <s v="US"/>
    <s v="USD"/>
    <n v="1343440800"/>
    <x v="2479"/>
    <b v="0"/>
    <n v="16"/>
    <b v="1"/>
    <x v="14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x v="13"/>
    <n v="2000"/>
    <x v="0"/>
    <s v="US"/>
    <s v="USD"/>
    <n v="1444516084"/>
    <x v="2480"/>
    <b v="0"/>
    <n v="8"/>
    <b v="1"/>
    <x v="14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s v="US"/>
    <s v="USD"/>
    <n v="1335799808"/>
    <x v="2481"/>
    <b v="0"/>
    <n v="95"/>
    <b v="1"/>
    <x v="14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x v="28"/>
    <n v="1001"/>
    <x v="0"/>
    <s v="US"/>
    <s v="USD"/>
    <n v="1312224383"/>
    <x v="2482"/>
    <b v="0"/>
    <n v="25"/>
    <b v="1"/>
    <x v="14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x v="184"/>
    <n v="1251"/>
    <x v="0"/>
    <s v="US"/>
    <s v="USD"/>
    <n v="1335891603"/>
    <x v="2483"/>
    <b v="0"/>
    <n v="19"/>
    <b v="1"/>
    <x v="14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s v="US"/>
    <s v="USD"/>
    <n v="1316124003"/>
    <x v="2484"/>
    <b v="0"/>
    <n v="90"/>
    <b v="1"/>
    <x v="14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s v="US"/>
    <s v="USD"/>
    <n v="1318463879"/>
    <x v="2485"/>
    <b v="0"/>
    <n v="41"/>
    <b v="1"/>
    <x v="14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s v="US"/>
    <s v="USD"/>
    <n v="1335113976"/>
    <x v="2486"/>
    <b v="0"/>
    <n v="30"/>
    <b v="1"/>
    <x v="14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x v="15"/>
    <n v="1500.76"/>
    <x v="0"/>
    <s v="US"/>
    <s v="USD"/>
    <n v="1338083997"/>
    <x v="2487"/>
    <b v="0"/>
    <n v="38"/>
    <b v="1"/>
    <x v="14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s v="US"/>
    <s v="USD"/>
    <n v="1321459908"/>
    <x v="2488"/>
    <b v="0"/>
    <n v="65"/>
    <b v="1"/>
    <x v="14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s v="US"/>
    <s v="USD"/>
    <n v="1368117239"/>
    <x v="2489"/>
    <b v="0"/>
    <n v="75"/>
    <b v="1"/>
    <x v="14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x v="2"/>
    <n v="607"/>
    <x v="0"/>
    <s v="US"/>
    <s v="USD"/>
    <n v="1340429276"/>
    <x v="2490"/>
    <b v="0"/>
    <n v="16"/>
    <b v="1"/>
    <x v="14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s v="US"/>
    <s v="USD"/>
    <n v="1295142660"/>
    <x v="2491"/>
    <b v="0"/>
    <n v="10"/>
    <b v="1"/>
    <x v="14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x v="20"/>
    <n v="750"/>
    <x v="0"/>
    <s v="US"/>
    <s v="USD"/>
    <n v="1339840740"/>
    <x v="2492"/>
    <b v="0"/>
    <n v="27"/>
    <b v="1"/>
    <x v="14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x v="22"/>
    <n v="25740"/>
    <x v="0"/>
    <s v="US"/>
    <s v="USD"/>
    <n v="1367208140"/>
    <x v="2493"/>
    <b v="0"/>
    <n v="259"/>
    <b v="1"/>
    <x v="14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s v="US"/>
    <s v="USD"/>
    <n v="1337786944"/>
    <x v="2494"/>
    <b v="0"/>
    <n v="39"/>
    <b v="1"/>
    <x v="14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s v="US"/>
    <s v="USD"/>
    <n v="1339022575"/>
    <x v="2495"/>
    <b v="0"/>
    <n v="42"/>
    <b v="1"/>
    <x v="14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x v="12"/>
    <n v="6000"/>
    <x v="0"/>
    <s v="US"/>
    <s v="USD"/>
    <n v="1364597692"/>
    <x v="2496"/>
    <b v="0"/>
    <n v="10"/>
    <b v="1"/>
    <x v="14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s v="US"/>
    <s v="USD"/>
    <n v="1312578338"/>
    <x v="2497"/>
    <b v="0"/>
    <n v="56"/>
    <b v="1"/>
    <x v="14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x v="28"/>
    <n v="1056"/>
    <x v="0"/>
    <s v="US"/>
    <s v="USD"/>
    <n v="1422400387"/>
    <x v="2498"/>
    <b v="0"/>
    <n v="20"/>
    <b v="1"/>
    <x v="14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s v="US"/>
    <s v="USD"/>
    <n v="1356976800"/>
    <x v="2499"/>
    <b v="0"/>
    <n v="170"/>
    <b v="1"/>
    <x v="14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x v="20"/>
    <n v="680"/>
    <x v="0"/>
    <s v="US"/>
    <s v="USD"/>
    <n v="1340476375"/>
    <x v="2500"/>
    <b v="0"/>
    <n v="29"/>
    <b v="1"/>
    <x v="14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s v="CA"/>
    <s v="CAD"/>
    <n v="1443379104"/>
    <x v="2501"/>
    <b v="0"/>
    <n v="7"/>
    <b v="0"/>
    <x v="34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x v="74"/>
    <n v="86"/>
    <x v="2"/>
    <s v="US"/>
    <s v="USD"/>
    <n v="1411328918"/>
    <x v="2502"/>
    <b v="0"/>
    <n v="5"/>
    <b v="0"/>
    <x v="34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x v="3"/>
    <n v="0"/>
    <x v="2"/>
    <s v="US"/>
    <s v="USD"/>
    <n v="1465333560"/>
    <x v="2503"/>
    <b v="0"/>
    <n v="0"/>
    <b v="0"/>
    <x v="34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x v="19"/>
    <n v="0"/>
    <x v="2"/>
    <s v="US"/>
    <s v="USD"/>
    <n v="1416014534"/>
    <x v="2504"/>
    <b v="0"/>
    <n v="0"/>
    <b v="0"/>
    <x v="34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x v="39"/>
    <n v="0"/>
    <x v="2"/>
    <s v="US"/>
    <s v="USD"/>
    <n v="1426292416"/>
    <x v="2505"/>
    <b v="0"/>
    <n v="0"/>
    <b v="0"/>
    <x v="34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x v="10"/>
    <n v="30"/>
    <x v="2"/>
    <s v="GB"/>
    <s v="GBP"/>
    <n v="1443906000"/>
    <x v="2506"/>
    <b v="0"/>
    <n v="2"/>
    <b v="0"/>
    <x v="34"/>
    <n v="1"/>
    <n v="15"/>
    <x v="7"/>
    <s v="restaurants"/>
    <x v="2506"/>
    <d v="2015-10-03T21:00:00"/>
  </r>
  <r>
    <n v="2507"/>
    <s v="Help Cafe Talavera get a New Kitchen!"/>
    <s v="Unique dishes for a unique city!."/>
    <x v="350"/>
    <n v="0"/>
    <x v="2"/>
    <s v="US"/>
    <s v="USD"/>
    <n v="1431308704"/>
    <x v="2507"/>
    <b v="0"/>
    <n v="0"/>
    <b v="0"/>
    <x v="34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x v="22"/>
    <n v="0"/>
    <x v="2"/>
    <s v="US"/>
    <s v="USD"/>
    <n v="1408056634"/>
    <x v="2508"/>
    <b v="0"/>
    <n v="0"/>
    <b v="0"/>
    <x v="34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s v="GB"/>
    <s v="GBP"/>
    <n v="1429554349"/>
    <x v="2509"/>
    <b v="0"/>
    <n v="28"/>
    <b v="0"/>
    <x v="34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s v="US"/>
    <s v="USD"/>
    <n v="1431647772"/>
    <x v="2510"/>
    <b v="0"/>
    <n v="2"/>
    <b v="0"/>
    <x v="34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x v="57"/>
    <n v="0"/>
    <x v="2"/>
    <s v="GB"/>
    <s v="GBP"/>
    <n v="1454323413"/>
    <x v="2511"/>
    <b v="0"/>
    <n v="0"/>
    <b v="0"/>
    <x v="34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x v="146"/>
    <n v="0"/>
    <x v="2"/>
    <s v="US"/>
    <s v="USD"/>
    <n v="1418504561"/>
    <x v="2512"/>
    <b v="0"/>
    <n v="0"/>
    <b v="0"/>
    <x v="34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x v="237"/>
    <n v="0"/>
    <x v="2"/>
    <s v="DE"/>
    <s v="EUR"/>
    <n v="1488067789"/>
    <x v="2513"/>
    <b v="0"/>
    <n v="0"/>
    <b v="0"/>
    <x v="34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x v="14"/>
    <n v="210"/>
    <x v="2"/>
    <s v="US"/>
    <s v="USD"/>
    <n v="1408526477"/>
    <x v="2514"/>
    <b v="0"/>
    <n v="4"/>
    <b v="0"/>
    <x v="34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s v="US"/>
    <s v="USD"/>
    <n v="1424635753"/>
    <x v="2515"/>
    <b v="0"/>
    <n v="12"/>
    <b v="0"/>
    <x v="34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x v="29"/>
    <n v="0"/>
    <x v="2"/>
    <s v="US"/>
    <s v="USD"/>
    <n v="1417279252"/>
    <x v="2516"/>
    <b v="0"/>
    <n v="0"/>
    <b v="0"/>
    <x v="34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x v="102"/>
    <n v="1767"/>
    <x v="2"/>
    <s v="CA"/>
    <s v="CAD"/>
    <n v="1426788930"/>
    <x v="2517"/>
    <b v="0"/>
    <n v="33"/>
    <b v="0"/>
    <x v="34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x v="10"/>
    <n v="0"/>
    <x v="2"/>
    <s v="US"/>
    <s v="USD"/>
    <n v="1415899228"/>
    <x v="2518"/>
    <b v="0"/>
    <n v="0"/>
    <b v="0"/>
    <x v="34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x v="60"/>
    <n v="65"/>
    <x v="2"/>
    <s v="US"/>
    <s v="USD"/>
    <n v="1405741404"/>
    <x v="2519"/>
    <b v="0"/>
    <n v="4"/>
    <b v="0"/>
    <x v="34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s v="US"/>
    <s v="USD"/>
    <n v="1476559260"/>
    <x v="2520"/>
    <b v="0"/>
    <n v="0"/>
    <b v="0"/>
    <x v="34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s v="US"/>
    <s v="USD"/>
    <n v="1444778021"/>
    <x v="2521"/>
    <b v="0"/>
    <n v="132"/>
    <b v="1"/>
    <x v="35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s v="US"/>
    <s v="USD"/>
    <n v="1461336720"/>
    <x v="2522"/>
    <b v="0"/>
    <n v="27"/>
    <b v="1"/>
    <x v="35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x v="42"/>
    <n v="1408"/>
    <x v="0"/>
    <s v="US"/>
    <s v="USD"/>
    <n v="1416270292"/>
    <x v="2523"/>
    <b v="0"/>
    <n v="26"/>
    <b v="1"/>
    <x v="35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x v="51"/>
    <n v="7620"/>
    <x v="0"/>
    <s v="US"/>
    <s v="USD"/>
    <n v="1419136200"/>
    <x v="2524"/>
    <b v="0"/>
    <n v="43"/>
    <b v="1"/>
    <x v="35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x v="6"/>
    <n v="8026"/>
    <x v="0"/>
    <s v="US"/>
    <s v="USD"/>
    <n v="1340914571"/>
    <x v="2525"/>
    <b v="0"/>
    <n v="80"/>
    <b v="1"/>
    <x v="35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s v="US"/>
    <s v="USD"/>
    <n v="1418014740"/>
    <x v="2526"/>
    <b v="0"/>
    <n v="33"/>
    <b v="1"/>
    <x v="35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x v="23"/>
    <n v="4085"/>
    <x v="0"/>
    <s v="US"/>
    <s v="USD"/>
    <n v="1382068740"/>
    <x v="2527"/>
    <b v="0"/>
    <n v="71"/>
    <b v="1"/>
    <x v="35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x v="23"/>
    <n v="4289.99"/>
    <x v="0"/>
    <s v="GB"/>
    <s v="GBP"/>
    <n v="1440068400"/>
    <x v="2528"/>
    <b v="0"/>
    <n v="81"/>
    <b v="1"/>
    <x v="35"/>
    <n v="107"/>
    <n v="52.96"/>
    <x v="4"/>
    <s v="classical music"/>
    <x v="2528"/>
    <d v="2015-08-20T11:00:00"/>
  </r>
  <r>
    <n v="2529"/>
    <s v="UrbanArias is DC's Contemporary Opera Company"/>
    <s v="Opera. Short. New."/>
    <x v="12"/>
    <n v="6257"/>
    <x v="0"/>
    <s v="US"/>
    <s v="USD"/>
    <n v="1332636975"/>
    <x v="2529"/>
    <b v="0"/>
    <n v="76"/>
    <b v="1"/>
    <x v="35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s v="US"/>
    <s v="USD"/>
    <n v="1429505400"/>
    <x v="2530"/>
    <b v="0"/>
    <n v="48"/>
    <b v="1"/>
    <x v="35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x v="37"/>
    <n v="4518"/>
    <x v="0"/>
    <s v="US"/>
    <s v="USD"/>
    <n v="1439611140"/>
    <x v="2531"/>
    <b v="0"/>
    <n v="61"/>
    <b v="1"/>
    <x v="35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s v="US"/>
    <s v="USD"/>
    <n v="1345148566"/>
    <x v="2532"/>
    <b v="0"/>
    <n v="60"/>
    <b v="1"/>
    <x v="35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s v="US"/>
    <s v="USD"/>
    <n v="1362160868"/>
    <x v="2533"/>
    <b v="0"/>
    <n v="136"/>
    <b v="1"/>
    <x v="35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s v="US"/>
    <s v="USD"/>
    <n v="1262325600"/>
    <x v="2534"/>
    <b v="0"/>
    <n v="14"/>
    <b v="1"/>
    <x v="35"/>
    <n v="105"/>
    <n v="150"/>
    <x v="4"/>
    <s v="classical music"/>
    <x v="2534"/>
    <d v="2010-01-01T06:00:00"/>
  </r>
  <r>
    <n v="2535"/>
    <s v="Mark Hayes Requiem Recording"/>
    <s v="Mark Hayes: Requiem Recording"/>
    <x v="22"/>
    <n v="20755"/>
    <x v="0"/>
    <s v="US"/>
    <s v="USD"/>
    <n v="1417463945"/>
    <x v="2535"/>
    <b v="0"/>
    <n v="78"/>
    <b v="1"/>
    <x v="35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s v="US"/>
    <s v="USD"/>
    <n v="1375151566"/>
    <x v="2536"/>
    <b v="0"/>
    <n v="4"/>
    <b v="1"/>
    <x v="35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s v="US"/>
    <s v="USD"/>
    <n v="1312212855"/>
    <x v="2537"/>
    <b v="0"/>
    <n v="11"/>
    <b v="1"/>
    <x v="35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x v="102"/>
    <n v="20343.169999999998"/>
    <x v="0"/>
    <s v="US"/>
    <s v="USD"/>
    <n v="1361681940"/>
    <x v="2538"/>
    <b v="0"/>
    <n v="185"/>
    <b v="1"/>
    <x v="35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x v="3"/>
    <n v="10025"/>
    <x v="0"/>
    <s v="US"/>
    <s v="USD"/>
    <n v="1422913152"/>
    <x v="2539"/>
    <b v="0"/>
    <n v="59"/>
    <b v="1"/>
    <x v="35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s v="US"/>
    <s v="USD"/>
    <n v="1319904721"/>
    <x v="2540"/>
    <b v="0"/>
    <n v="27"/>
    <b v="1"/>
    <x v="35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s v="GB"/>
    <s v="GBP"/>
    <n v="1380192418"/>
    <x v="2541"/>
    <b v="0"/>
    <n v="63"/>
    <b v="1"/>
    <x v="35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x v="176"/>
    <n v="725"/>
    <x v="0"/>
    <s v="US"/>
    <s v="USD"/>
    <n v="1380599940"/>
    <x v="2542"/>
    <b v="0"/>
    <n v="13"/>
    <b v="1"/>
    <x v="35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s v="US"/>
    <s v="USD"/>
    <n v="1293937200"/>
    <x v="2543"/>
    <b v="0"/>
    <n v="13"/>
    <b v="1"/>
    <x v="35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x v="10"/>
    <n v="5041"/>
    <x v="0"/>
    <s v="US"/>
    <s v="USD"/>
    <n v="1341750569"/>
    <x v="2544"/>
    <b v="0"/>
    <n v="57"/>
    <b v="1"/>
    <x v="35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s v="US"/>
    <s v="USD"/>
    <n v="1424997000"/>
    <x v="2545"/>
    <b v="0"/>
    <n v="61"/>
    <b v="1"/>
    <x v="35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x v="8"/>
    <n v="3910"/>
    <x v="0"/>
    <s v="US"/>
    <s v="USD"/>
    <n v="1380949200"/>
    <x v="2546"/>
    <b v="0"/>
    <n v="65"/>
    <b v="1"/>
    <x v="35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s v="US"/>
    <s v="USD"/>
    <n v="1333560803"/>
    <x v="2547"/>
    <b v="0"/>
    <n v="134"/>
    <b v="1"/>
    <x v="35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s v="FR"/>
    <s v="EUR"/>
    <n v="1475209620"/>
    <x v="2548"/>
    <b v="0"/>
    <n v="37"/>
    <b v="1"/>
    <x v="35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x v="351"/>
    <n v="1614"/>
    <x v="0"/>
    <s v="GB"/>
    <s v="GBP"/>
    <n v="1370019600"/>
    <x v="2549"/>
    <b v="0"/>
    <n v="37"/>
    <b v="1"/>
    <x v="35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s v="US"/>
    <s v="USD"/>
    <n v="1444276740"/>
    <x v="2550"/>
    <b v="0"/>
    <n v="150"/>
    <b v="1"/>
    <x v="35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s v="US"/>
    <s v="USD"/>
    <n v="1332362880"/>
    <x v="2551"/>
    <b v="0"/>
    <n v="56"/>
    <b v="1"/>
    <x v="35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x v="9"/>
    <n v="3195"/>
    <x v="0"/>
    <s v="US"/>
    <s v="USD"/>
    <n v="1488741981"/>
    <x v="2552"/>
    <b v="0"/>
    <n v="18"/>
    <b v="1"/>
    <x v="35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s v="US"/>
    <s v="USD"/>
    <n v="1348202807"/>
    <x v="2553"/>
    <b v="0"/>
    <n v="60"/>
    <b v="1"/>
    <x v="35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s v="US"/>
    <s v="USD"/>
    <n v="1433131140"/>
    <x v="2554"/>
    <b v="0"/>
    <n v="67"/>
    <b v="1"/>
    <x v="35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s v="US"/>
    <s v="USD"/>
    <n v="1338219793"/>
    <x v="2555"/>
    <b v="0"/>
    <n v="35"/>
    <b v="1"/>
    <x v="35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s v="US"/>
    <s v="USD"/>
    <n v="1356392857"/>
    <x v="2556"/>
    <b v="0"/>
    <n v="34"/>
    <b v="1"/>
    <x v="35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x v="42"/>
    <n v="1066"/>
    <x v="0"/>
    <s v="GB"/>
    <s v="GBP"/>
    <n v="1400176386"/>
    <x v="2557"/>
    <b v="0"/>
    <n v="36"/>
    <b v="1"/>
    <x v="35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x v="21"/>
    <n v="1361"/>
    <x v="0"/>
    <s v="AU"/>
    <s v="AUD"/>
    <n v="1430488740"/>
    <x v="2558"/>
    <b v="0"/>
    <n v="18"/>
    <b v="1"/>
    <x v="35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x v="134"/>
    <n v="890"/>
    <x v="0"/>
    <s v="US"/>
    <s v="USD"/>
    <n v="1321385820"/>
    <x v="2559"/>
    <b v="0"/>
    <n v="25"/>
    <b v="1"/>
    <x v="35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x v="9"/>
    <n v="3003"/>
    <x v="0"/>
    <s v="GB"/>
    <s v="GBP"/>
    <n v="1425682174"/>
    <x v="2560"/>
    <b v="0"/>
    <n v="21"/>
    <b v="1"/>
    <x v="35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x v="57"/>
    <n v="0"/>
    <x v="1"/>
    <s v="CA"/>
    <s v="CAD"/>
    <n v="1444740089"/>
    <x v="2561"/>
    <b v="0"/>
    <n v="0"/>
    <b v="0"/>
    <x v="19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s v="DE"/>
    <s v="EUR"/>
    <n v="1476189339"/>
    <x v="2562"/>
    <b v="0"/>
    <n v="3"/>
    <b v="0"/>
    <x v="19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x v="22"/>
    <n v="0"/>
    <x v="1"/>
    <s v="US"/>
    <s v="USD"/>
    <n v="1438226451"/>
    <x v="2563"/>
    <b v="0"/>
    <n v="0"/>
    <b v="0"/>
    <x v="19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s v="CA"/>
    <s v="CAD"/>
    <n v="1406854699"/>
    <x v="2564"/>
    <b v="0"/>
    <n v="0"/>
    <b v="0"/>
    <x v="19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x v="3"/>
    <n v="100"/>
    <x v="1"/>
    <s v="US"/>
    <s v="USD"/>
    <n v="1462827000"/>
    <x v="2565"/>
    <b v="0"/>
    <n v="1"/>
    <b v="0"/>
    <x v="19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x v="19"/>
    <n v="0"/>
    <x v="1"/>
    <s v="US"/>
    <s v="USD"/>
    <n v="1408663948"/>
    <x v="2566"/>
    <b v="0"/>
    <n v="0"/>
    <b v="0"/>
    <x v="19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s v="US"/>
    <s v="USD"/>
    <n v="1429823138"/>
    <x v="2567"/>
    <b v="0"/>
    <n v="2"/>
    <b v="0"/>
    <x v="19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s v="GB"/>
    <s v="GBP"/>
    <n v="1472745594"/>
    <x v="2568"/>
    <b v="0"/>
    <n v="1"/>
    <b v="0"/>
    <x v="19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x v="115"/>
    <n v="145"/>
    <x v="1"/>
    <s v="US"/>
    <s v="USD"/>
    <n v="1442457112"/>
    <x v="2569"/>
    <b v="0"/>
    <n v="2"/>
    <b v="0"/>
    <x v="19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s v="US"/>
    <s v="USD"/>
    <n v="1486590035"/>
    <x v="2570"/>
    <b v="0"/>
    <n v="2"/>
    <b v="0"/>
    <x v="19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x v="57"/>
    <n v="250"/>
    <x v="1"/>
    <s v="AU"/>
    <s v="AUD"/>
    <n v="1463645521"/>
    <x v="2571"/>
    <b v="0"/>
    <n v="4"/>
    <b v="0"/>
    <x v="19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x v="11"/>
    <n v="0"/>
    <x v="1"/>
    <s v="US"/>
    <s v="USD"/>
    <n v="1428893517"/>
    <x v="2572"/>
    <b v="0"/>
    <n v="0"/>
    <b v="0"/>
    <x v="19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s v="US"/>
    <s v="USD"/>
    <n v="1408803149"/>
    <x v="2573"/>
    <b v="0"/>
    <n v="0"/>
    <b v="0"/>
    <x v="19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s v="US"/>
    <s v="USD"/>
    <n v="1463600945"/>
    <x v="2574"/>
    <b v="0"/>
    <n v="0"/>
    <b v="0"/>
    <x v="19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x v="94"/>
    <n v="0"/>
    <x v="1"/>
    <s v="US"/>
    <s v="USD"/>
    <n v="1421030194"/>
    <x v="2575"/>
    <b v="0"/>
    <n v="0"/>
    <b v="0"/>
    <x v="19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x v="3"/>
    <n v="0"/>
    <x v="1"/>
    <s v="US"/>
    <s v="USD"/>
    <n v="1428707647"/>
    <x v="2576"/>
    <b v="0"/>
    <n v="0"/>
    <b v="0"/>
    <x v="19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x v="36"/>
    <n v="0"/>
    <x v="1"/>
    <s v="US"/>
    <s v="USD"/>
    <n v="1407181297"/>
    <x v="2577"/>
    <b v="0"/>
    <n v="0"/>
    <b v="0"/>
    <x v="19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s v="US"/>
    <s v="USD"/>
    <n v="1444410000"/>
    <x v="2578"/>
    <b v="0"/>
    <n v="0"/>
    <b v="0"/>
    <x v="19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s v="US"/>
    <s v="USD"/>
    <n v="1410810903"/>
    <x v="2579"/>
    <b v="0"/>
    <n v="12"/>
    <b v="0"/>
    <x v="19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x v="0"/>
    <n v="51"/>
    <x v="1"/>
    <s v="US"/>
    <s v="USD"/>
    <n v="1431745200"/>
    <x v="2580"/>
    <b v="0"/>
    <n v="2"/>
    <b v="0"/>
    <x v="19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x v="10"/>
    <n v="530"/>
    <x v="2"/>
    <s v="US"/>
    <s v="USD"/>
    <n v="1447689898"/>
    <x v="2581"/>
    <b v="0"/>
    <n v="11"/>
    <b v="0"/>
    <x v="19"/>
    <n v="11"/>
    <n v="48.18"/>
    <x v="7"/>
    <s v="food trucks"/>
    <x v="2581"/>
    <d v="2015-11-16T16:04:58"/>
  </r>
  <r>
    <n v="2582"/>
    <s v="Drunken Wings"/>
    <s v="The place where chicken meets liquor for the first time!"/>
    <x v="161"/>
    <n v="1"/>
    <x v="2"/>
    <s v="US"/>
    <s v="USD"/>
    <n v="1477784634"/>
    <x v="2582"/>
    <b v="0"/>
    <n v="1"/>
    <b v="0"/>
    <x v="19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x v="28"/>
    <n v="5"/>
    <x v="2"/>
    <s v="US"/>
    <s v="USD"/>
    <n v="1426526880"/>
    <x v="2583"/>
    <b v="0"/>
    <n v="5"/>
    <b v="0"/>
    <x v="19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x v="3"/>
    <n v="0"/>
    <x v="2"/>
    <s v="US"/>
    <s v="USD"/>
    <n v="1434341369"/>
    <x v="2584"/>
    <b v="0"/>
    <n v="0"/>
    <b v="0"/>
    <x v="19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s v="US"/>
    <s v="USD"/>
    <n v="1404601632"/>
    <x v="2585"/>
    <b v="0"/>
    <n v="1"/>
    <b v="0"/>
    <x v="19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x v="9"/>
    <n v="5"/>
    <x v="2"/>
    <s v="GB"/>
    <s v="GBP"/>
    <n v="1451030136"/>
    <x v="2586"/>
    <b v="0"/>
    <n v="1"/>
    <b v="0"/>
    <x v="19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s v="US"/>
    <s v="USD"/>
    <n v="1451491953"/>
    <x v="2587"/>
    <b v="0"/>
    <n v="6"/>
    <b v="0"/>
    <x v="19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s v="US"/>
    <s v="USD"/>
    <n v="1427807640"/>
    <x v="2588"/>
    <b v="0"/>
    <n v="8"/>
    <b v="0"/>
    <x v="19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s v="DK"/>
    <s v="DKK"/>
    <n v="1458733927"/>
    <x v="2589"/>
    <b v="0"/>
    <n v="1"/>
    <b v="0"/>
    <x v="19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s v="AU"/>
    <s v="AUD"/>
    <n v="1453817297"/>
    <x v="2590"/>
    <b v="0"/>
    <n v="0"/>
    <b v="0"/>
    <x v="19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x v="15"/>
    <n v="26"/>
    <x v="2"/>
    <s v="US"/>
    <s v="USD"/>
    <n v="1457901924"/>
    <x v="2591"/>
    <b v="0"/>
    <n v="2"/>
    <b v="0"/>
    <x v="19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x v="11"/>
    <n v="50"/>
    <x v="2"/>
    <s v="US"/>
    <s v="USD"/>
    <n v="1412536421"/>
    <x v="2592"/>
    <b v="0"/>
    <n v="1"/>
    <b v="0"/>
    <x v="19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x v="3"/>
    <n v="0"/>
    <x v="2"/>
    <s v="US"/>
    <s v="USD"/>
    <n v="1429993026"/>
    <x v="2593"/>
    <b v="0"/>
    <n v="0"/>
    <b v="0"/>
    <x v="19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s v="US"/>
    <s v="USD"/>
    <n v="1407453228"/>
    <x v="2594"/>
    <b v="0"/>
    <n v="1"/>
    <b v="0"/>
    <x v="19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x v="36"/>
    <n v="1825"/>
    <x v="2"/>
    <s v="US"/>
    <s v="USD"/>
    <n v="1487915500"/>
    <x v="2595"/>
    <b v="0"/>
    <n v="19"/>
    <b v="0"/>
    <x v="19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x v="19"/>
    <n v="8256"/>
    <x v="2"/>
    <s v="CA"/>
    <s v="CAD"/>
    <n v="1407427009"/>
    <x v="2596"/>
    <b v="0"/>
    <n v="27"/>
    <b v="0"/>
    <x v="19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s v="GB"/>
    <s v="GBP"/>
    <n v="1466323917"/>
    <x v="2597"/>
    <b v="0"/>
    <n v="7"/>
    <b v="0"/>
    <x v="19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x v="9"/>
    <n v="1170"/>
    <x v="2"/>
    <s v="US"/>
    <s v="USD"/>
    <n v="1443039001"/>
    <x v="2598"/>
    <b v="0"/>
    <n v="14"/>
    <b v="0"/>
    <x v="19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x v="354"/>
    <n v="90"/>
    <x v="2"/>
    <s v="US"/>
    <s v="USD"/>
    <n v="1407089147"/>
    <x v="2599"/>
    <b v="0"/>
    <n v="5"/>
    <b v="0"/>
    <x v="19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x v="63"/>
    <n v="3466"/>
    <x v="2"/>
    <s v="US"/>
    <s v="USD"/>
    <n v="1458938200"/>
    <x v="2600"/>
    <b v="0"/>
    <n v="30"/>
    <b v="0"/>
    <x v="19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x v="2"/>
    <n v="3307"/>
    <x v="0"/>
    <s v="US"/>
    <s v="USD"/>
    <n v="1347508740"/>
    <x v="2601"/>
    <b v="1"/>
    <n v="151"/>
    <b v="1"/>
    <x v="36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x v="14"/>
    <n v="39131"/>
    <x v="0"/>
    <s v="US"/>
    <s v="USD"/>
    <n v="1415827200"/>
    <x v="2602"/>
    <b v="1"/>
    <n v="489"/>
    <b v="1"/>
    <x v="36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x v="257"/>
    <n v="1776"/>
    <x v="0"/>
    <s v="US"/>
    <s v="USD"/>
    <n v="1387835654"/>
    <x v="2603"/>
    <b v="1"/>
    <n v="50"/>
    <b v="1"/>
    <x v="36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x v="22"/>
    <n v="20843.599999999999"/>
    <x v="0"/>
    <s v="US"/>
    <s v="USD"/>
    <n v="1335662023"/>
    <x v="2604"/>
    <b v="1"/>
    <n v="321"/>
    <b v="1"/>
    <x v="36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s v="US"/>
    <s v="USD"/>
    <n v="1466168390"/>
    <x v="2605"/>
    <b v="1"/>
    <n v="1762"/>
    <b v="1"/>
    <x v="36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x v="34"/>
    <n v="12106"/>
    <x v="0"/>
    <s v="US"/>
    <s v="USD"/>
    <n v="1398791182"/>
    <x v="2606"/>
    <b v="1"/>
    <n v="385"/>
    <b v="1"/>
    <x v="36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s v="US"/>
    <s v="USD"/>
    <n v="1439344800"/>
    <x v="2607"/>
    <b v="1"/>
    <n v="398"/>
    <b v="1"/>
    <x v="36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x v="6"/>
    <n v="17914"/>
    <x v="0"/>
    <s v="US"/>
    <s v="USD"/>
    <n v="1489536000"/>
    <x v="2608"/>
    <b v="1"/>
    <n v="304"/>
    <b v="1"/>
    <x v="36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s v="US"/>
    <s v="USD"/>
    <n v="1342330951"/>
    <x v="2609"/>
    <b v="1"/>
    <n v="676"/>
    <b v="1"/>
    <x v="36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x v="355"/>
    <n v="32172.66"/>
    <x v="0"/>
    <s v="US"/>
    <s v="USD"/>
    <n v="1471849140"/>
    <x v="2610"/>
    <b v="1"/>
    <n v="577"/>
    <b v="1"/>
    <x v="36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s v="DE"/>
    <s v="EUR"/>
    <n v="1483397940"/>
    <x v="2611"/>
    <b v="1"/>
    <n v="3663"/>
    <b v="1"/>
    <x v="36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s v="US"/>
    <s v="USD"/>
    <n v="1420773970"/>
    <x v="2612"/>
    <b v="1"/>
    <n v="294"/>
    <b v="1"/>
    <x v="36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x v="51"/>
    <n v="7576"/>
    <x v="0"/>
    <s v="US"/>
    <s v="USD"/>
    <n v="1348256294"/>
    <x v="2613"/>
    <b v="1"/>
    <n v="28"/>
    <b v="1"/>
    <x v="36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s v="US"/>
    <s v="USD"/>
    <n v="1398834000"/>
    <x v="2614"/>
    <b v="1"/>
    <n v="100"/>
    <b v="1"/>
    <x v="36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s v="GB"/>
    <s v="GBP"/>
    <n v="1462017600"/>
    <x v="2615"/>
    <b v="0"/>
    <n v="72"/>
    <b v="1"/>
    <x v="36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x v="31"/>
    <n v="28633.5"/>
    <x v="0"/>
    <s v="US"/>
    <s v="USD"/>
    <n v="1440546729"/>
    <x v="2616"/>
    <b v="1"/>
    <n v="238"/>
    <b v="1"/>
    <x v="36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s v="US"/>
    <s v="USD"/>
    <n v="1413838751"/>
    <x v="2617"/>
    <b v="1"/>
    <n v="159"/>
    <b v="1"/>
    <x v="36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x v="36"/>
    <n v="15808"/>
    <x v="0"/>
    <s v="US"/>
    <s v="USD"/>
    <n v="1449000061"/>
    <x v="2618"/>
    <b v="1"/>
    <n v="77"/>
    <b v="1"/>
    <x v="36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s v="US"/>
    <s v="USD"/>
    <n v="1445598000"/>
    <x v="2619"/>
    <b v="1"/>
    <n v="53"/>
    <b v="1"/>
    <x v="36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s v="AU"/>
    <s v="AUD"/>
    <n v="1444525200"/>
    <x v="2620"/>
    <b v="1"/>
    <n v="1251"/>
    <b v="1"/>
    <x v="36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s v="US"/>
    <s v="USD"/>
    <n v="1432230988"/>
    <x v="2621"/>
    <b v="1"/>
    <n v="465"/>
    <b v="1"/>
    <x v="36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s v="IT"/>
    <s v="EUR"/>
    <n v="1483120216"/>
    <x v="2622"/>
    <b v="0"/>
    <n v="74"/>
    <b v="1"/>
    <x v="36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x v="13"/>
    <n v="2280"/>
    <x v="0"/>
    <s v="US"/>
    <s v="USD"/>
    <n v="1480658966"/>
    <x v="2623"/>
    <b v="0"/>
    <n v="62"/>
    <b v="1"/>
    <x v="36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s v="US"/>
    <s v="USD"/>
    <n v="1347530822"/>
    <x v="2624"/>
    <b v="0"/>
    <n v="3468"/>
    <b v="1"/>
    <x v="36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s v="DE"/>
    <s v="EUR"/>
    <n v="1478723208"/>
    <x v="2625"/>
    <b v="0"/>
    <n v="52"/>
    <b v="1"/>
    <x v="36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x v="30"/>
    <n v="2800"/>
    <x v="0"/>
    <s v="US"/>
    <s v="USD"/>
    <n v="1433343869"/>
    <x v="2626"/>
    <b v="0"/>
    <n v="50"/>
    <b v="1"/>
    <x v="36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s v="US"/>
    <s v="USD"/>
    <n v="1448571261"/>
    <x v="2627"/>
    <b v="0"/>
    <n v="45"/>
    <b v="1"/>
    <x v="36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x v="357"/>
    <n v="926"/>
    <x v="0"/>
    <s v="US"/>
    <s v="USD"/>
    <n v="1417389067"/>
    <x v="2628"/>
    <b v="0"/>
    <n v="21"/>
    <b v="1"/>
    <x v="36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x v="10"/>
    <n v="6387"/>
    <x v="0"/>
    <s v="GB"/>
    <s v="GBP"/>
    <n v="1431608122"/>
    <x v="2629"/>
    <b v="0"/>
    <n v="100"/>
    <b v="1"/>
    <x v="36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s v="AU"/>
    <s v="AUD"/>
    <n v="1467280800"/>
    <x v="2630"/>
    <b v="0"/>
    <n v="81"/>
    <b v="1"/>
    <x v="36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x v="22"/>
    <n v="22933.05"/>
    <x v="0"/>
    <s v="US"/>
    <s v="USD"/>
    <n v="1440907427"/>
    <x v="2631"/>
    <b v="0"/>
    <n v="286"/>
    <b v="1"/>
    <x v="36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x v="358"/>
    <n v="1466"/>
    <x v="0"/>
    <s v="US"/>
    <s v="USD"/>
    <n v="1464485339"/>
    <x v="2632"/>
    <b v="0"/>
    <n v="42"/>
    <b v="1"/>
    <x v="36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x v="10"/>
    <n v="17731"/>
    <x v="0"/>
    <s v="US"/>
    <s v="USD"/>
    <n v="1393542000"/>
    <x v="2633"/>
    <b v="0"/>
    <n v="199"/>
    <b v="1"/>
    <x v="36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x v="359"/>
    <n v="986"/>
    <x v="0"/>
    <s v="US"/>
    <s v="USD"/>
    <n v="1475163921"/>
    <x v="2634"/>
    <b v="0"/>
    <n v="25"/>
    <b v="1"/>
    <x v="36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s v="CA"/>
    <s v="CAD"/>
    <n v="1425937761"/>
    <x v="2635"/>
    <b v="0"/>
    <n v="84"/>
    <b v="1"/>
    <x v="36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s v="US"/>
    <s v="USD"/>
    <n v="1476579600"/>
    <x v="2636"/>
    <b v="0"/>
    <n v="50"/>
    <b v="1"/>
    <x v="36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x v="2"/>
    <n v="831"/>
    <x v="0"/>
    <s v="US"/>
    <s v="USD"/>
    <n v="1476277875"/>
    <x v="2637"/>
    <b v="0"/>
    <n v="26"/>
    <b v="1"/>
    <x v="36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x v="360"/>
    <n v="353"/>
    <x v="0"/>
    <s v="US"/>
    <s v="USD"/>
    <n v="1421358895"/>
    <x v="2638"/>
    <b v="0"/>
    <n v="14"/>
    <b v="1"/>
    <x v="36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x v="43"/>
    <n v="492"/>
    <x v="0"/>
    <s v="GB"/>
    <s v="GBP"/>
    <n v="1424378748"/>
    <x v="2639"/>
    <b v="0"/>
    <n v="49"/>
    <b v="1"/>
    <x v="36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x v="9"/>
    <n v="3170"/>
    <x v="0"/>
    <s v="US"/>
    <s v="USD"/>
    <n v="1433735474"/>
    <x v="2640"/>
    <b v="0"/>
    <n v="69"/>
    <b v="1"/>
    <x v="36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x v="15"/>
    <n v="15"/>
    <x v="2"/>
    <s v="US"/>
    <s v="USD"/>
    <n v="1410811740"/>
    <x v="2641"/>
    <b v="0"/>
    <n v="1"/>
    <b v="0"/>
    <x v="36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s v="DE"/>
    <s v="EUR"/>
    <n v="1468565820"/>
    <x v="2642"/>
    <b v="0"/>
    <n v="0"/>
    <b v="0"/>
    <x v="36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s v="US"/>
    <s v="USD"/>
    <n v="1482307140"/>
    <x v="2643"/>
    <b v="1"/>
    <n v="1501"/>
    <b v="0"/>
    <x v="36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s v="US"/>
    <s v="USD"/>
    <n v="1489172435"/>
    <x v="2644"/>
    <b v="1"/>
    <n v="52"/>
    <b v="0"/>
    <x v="36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s v="AU"/>
    <s v="AUD"/>
    <n v="1415481203"/>
    <x v="2645"/>
    <b v="1"/>
    <n v="23"/>
    <b v="0"/>
    <x v="36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s v="US"/>
    <s v="USD"/>
    <n v="1441783869"/>
    <x v="2646"/>
    <b v="1"/>
    <n v="535"/>
    <b v="0"/>
    <x v="36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s v="CA"/>
    <s v="CAD"/>
    <n v="1439533019"/>
    <x v="2647"/>
    <b v="0"/>
    <n v="3"/>
    <b v="0"/>
    <x v="36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s v="US"/>
    <s v="USD"/>
    <n v="1457543360"/>
    <x v="2648"/>
    <b v="0"/>
    <n v="6"/>
    <b v="0"/>
    <x v="36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x v="152"/>
    <n v="124"/>
    <x v="1"/>
    <s v="US"/>
    <s v="USD"/>
    <n v="1454370941"/>
    <x v="2649"/>
    <b v="0"/>
    <n v="3"/>
    <b v="0"/>
    <x v="36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s v="US"/>
    <s v="USD"/>
    <n v="1482332343"/>
    <x v="2650"/>
    <b v="0"/>
    <n v="5"/>
    <b v="0"/>
    <x v="36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s v="US"/>
    <s v="USD"/>
    <n v="1450380009"/>
    <x v="2651"/>
    <b v="0"/>
    <n v="17"/>
    <b v="0"/>
    <x v="36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s v="AU"/>
    <s v="AUD"/>
    <n v="1418183325"/>
    <x v="2652"/>
    <b v="0"/>
    <n v="11"/>
    <b v="0"/>
    <x v="36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x v="362"/>
    <n v="5876"/>
    <x v="1"/>
    <s v="US"/>
    <s v="USD"/>
    <n v="1402632000"/>
    <x v="2653"/>
    <b v="0"/>
    <n v="70"/>
    <b v="0"/>
    <x v="36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s v="US"/>
    <s v="USD"/>
    <n v="1429622726"/>
    <x v="2654"/>
    <b v="0"/>
    <n v="6"/>
    <b v="0"/>
    <x v="36"/>
    <n v="0"/>
    <n v="8.5"/>
    <x v="2"/>
    <s v="space exploration"/>
    <x v="2654"/>
    <d v="2015-04-21T13:25:26"/>
  </r>
  <r>
    <n v="2655"/>
    <s v="Balloons (Canceled)"/>
    <s v="Thank you for your support!"/>
    <x v="36"/>
    <n v="3155"/>
    <x v="1"/>
    <s v="US"/>
    <s v="USD"/>
    <n v="1455048000"/>
    <x v="2655"/>
    <b v="0"/>
    <n v="43"/>
    <b v="0"/>
    <x v="36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x v="60"/>
    <n v="17155"/>
    <x v="1"/>
    <s v="US"/>
    <s v="USD"/>
    <n v="1489345200"/>
    <x v="2656"/>
    <b v="0"/>
    <n v="152"/>
    <b v="0"/>
    <x v="36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s v="US"/>
    <s v="USD"/>
    <n v="1470187800"/>
    <x v="2657"/>
    <b v="0"/>
    <n v="59"/>
    <b v="0"/>
    <x v="36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s v="US"/>
    <s v="USD"/>
    <n v="1469913194"/>
    <x v="2658"/>
    <b v="0"/>
    <n v="4"/>
    <b v="0"/>
    <x v="36"/>
    <n v="0"/>
    <n v="22.75"/>
    <x v="2"/>
    <s v="space exploration"/>
    <x v="2658"/>
    <d v="2016-07-30T21:13:14"/>
  </r>
  <r>
    <n v="2659"/>
    <s v="test (Canceled)"/>
    <s v="test"/>
    <x v="197"/>
    <n v="1333"/>
    <x v="1"/>
    <s v="US"/>
    <s v="USD"/>
    <n v="1429321210"/>
    <x v="2659"/>
    <b v="0"/>
    <n v="10"/>
    <b v="0"/>
    <x v="36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s v="US"/>
    <s v="USD"/>
    <n v="1448388418"/>
    <x v="2660"/>
    <b v="0"/>
    <n v="5"/>
    <b v="0"/>
    <x v="36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s v="US"/>
    <s v="USD"/>
    <n v="1382742010"/>
    <x v="2661"/>
    <b v="0"/>
    <n v="60"/>
    <b v="1"/>
    <x v="37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s v="US"/>
    <s v="USD"/>
    <n v="1440179713"/>
    <x v="2662"/>
    <b v="0"/>
    <n v="80"/>
    <b v="1"/>
    <x v="37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x v="22"/>
    <n v="20919.25"/>
    <x v="0"/>
    <s v="CA"/>
    <s v="CAD"/>
    <n v="1441378800"/>
    <x v="2663"/>
    <b v="0"/>
    <n v="56"/>
    <b v="1"/>
    <x v="37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s v="US"/>
    <s v="USD"/>
    <n v="1449644340"/>
    <x v="2664"/>
    <b v="0"/>
    <n v="104"/>
    <b v="1"/>
    <x v="37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s v="US"/>
    <s v="USD"/>
    <n v="1430774974"/>
    <x v="2665"/>
    <b v="0"/>
    <n v="46"/>
    <b v="1"/>
    <x v="37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s v="US"/>
    <s v="USD"/>
    <n v="1443214800"/>
    <x v="2666"/>
    <b v="0"/>
    <n v="206"/>
    <b v="1"/>
    <x v="37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s v="US"/>
    <s v="USD"/>
    <n v="1455142416"/>
    <x v="2667"/>
    <b v="0"/>
    <n v="18"/>
    <b v="1"/>
    <x v="37"/>
    <n v="111"/>
    <n v="92.22"/>
    <x v="2"/>
    <s v="makerspaces"/>
    <x v="2667"/>
    <d v="2016-02-10T22:13:36"/>
  </r>
  <r>
    <n v="2668"/>
    <s v="UOttawa Makermobile"/>
    <s v="Creativity on the go! |_x000a_CrÃ©ativitÃ© en mouvement !"/>
    <x v="28"/>
    <n v="1707"/>
    <x v="0"/>
    <s v="CA"/>
    <s v="CAD"/>
    <n v="1447079520"/>
    <x v="2668"/>
    <b v="0"/>
    <n v="28"/>
    <b v="1"/>
    <x v="37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s v="US"/>
    <s v="USD"/>
    <n v="1452387096"/>
    <x v="2669"/>
    <b v="0"/>
    <n v="11"/>
    <b v="1"/>
    <x v="37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s v="AU"/>
    <s v="AUD"/>
    <n v="1406593780"/>
    <x v="2670"/>
    <b v="1"/>
    <n v="60"/>
    <b v="0"/>
    <x v="37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s v="US"/>
    <s v="USD"/>
    <n v="1419017880"/>
    <x v="2671"/>
    <b v="1"/>
    <n v="84"/>
    <b v="0"/>
    <x v="37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s v="US"/>
    <s v="USD"/>
    <n v="1451282400"/>
    <x v="2672"/>
    <b v="1"/>
    <n v="47"/>
    <b v="0"/>
    <x v="37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s v="US"/>
    <s v="USD"/>
    <n v="1414622700"/>
    <x v="2673"/>
    <b v="1"/>
    <n v="66"/>
    <b v="0"/>
    <x v="37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s v="US"/>
    <s v="USD"/>
    <n v="1467694740"/>
    <x v="2674"/>
    <b v="1"/>
    <n v="171"/>
    <b v="0"/>
    <x v="37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s v="US"/>
    <s v="USD"/>
    <n v="1415655289"/>
    <x v="2675"/>
    <b v="1"/>
    <n v="29"/>
    <b v="0"/>
    <x v="37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x v="190"/>
    <n v="1058"/>
    <x v="2"/>
    <s v="CA"/>
    <s v="CAD"/>
    <n v="1463929174"/>
    <x v="2676"/>
    <b v="0"/>
    <n v="9"/>
    <b v="0"/>
    <x v="37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x v="330"/>
    <n v="3415"/>
    <x v="2"/>
    <s v="US"/>
    <s v="USD"/>
    <n v="1404348143"/>
    <x v="2677"/>
    <b v="0"/>
    <n v="27"/>
    <b v="0"/>
    <x v="37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s v="ES"/>
    <s v="EUR"/>
    <n v="1443121765"/>
    <x v="2678"/>
    <b v="0"/>
    <n v="2"/>
    <b v="0"/>
    <x v="37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x v="79"/>
    <n v="132"/>
    <x v="2"/>
    <s v="US"/>
    <s v="USD"/>
    <n v="1425081694"/>
    <x v="2679"/>
    <b v="0"/>
    <n v="3"/>
    <b v="0"/>
    <x v="37"/>
    <n v="0"/>
    <n v="44"/>
    <x v="2"/>
    <s v="makerspaces"/>
    <x v="2679"/>
    <d v="2015-02-28T00:01:34"/>
  </r>
  <r>
    <n v="2680"/>
    <s v="iHeart Pillow"/>
    <s v="iHeartPillow, Connecting loved ones"/>
    <x v="261"/>
    <n v="276"/>
    <x v="2"/>
    <s v="ES"/>
    <s v="EUR"/>
    <n v="1459915491"/>
    <x v="2680"/>
    <b v="0"/>
    <n v="4"/>
    <b v="0"/>
    <x v="37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x v="6"/>
    <n v="55"/>
    <x v="2"/>
    <s v="US"/>
    <s v="USD"/>
    <n v="1405027750"/>
    <x v="2681"/>
    <b v="0"/>
    <n v="2"/>
    <b v="0"/>
    <x v="19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x v="12"/>
    <n v="1698"/>
    <x v="2"/>
    <s v="US"/>
    <s v="USD"/>
    <n v="1416635940"/>
    <x v="2682"/>
    <b v="0"/>
    <n v="20"/>
    <b v="0"/>
    <x v="19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x v="36"/>
    <n v="36"/>
    <x v="2"/>
    <s v="US"/>
    <s v="USD"/>
    <n v="1425233240"/>
    <x v="2683"/>
    <b v="0"/>
    <n v="3"/>
    <b v="0"/>
    <x v="19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x v="54"/>
    <n v="800"/>
    <x v="2"/>
    <s v="US"/>
    <s v="USD"/>
    <n v="1407621425"/>
    <x v="2684"/>
    <b v="0"/>
    <n v="4"/>
    <b v="0"/>
    <x v="19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x v="63"/>
    <n v="10"/>
    <x v="2"/>
    <s v="US"/>
    <s v="USD"/>
    <n v="1430149330"/>
    <x v="2685"/>
    <b v="0"/>
    <n v="1"/>
    <b v="0"/>
    <x v="19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s v="US"/>
    <s v="USD"/>
    <n v="1412119423"/>
    <x v="2686"/>
    <b v="0"/>
    <n v="0"/>
    <b v="0"/>
    <x v="19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x v="36"/>
    <n v="0"/>
    <x v="2"/>
    <s v="US"/>
    <s v="USD"/>
    <n v="1435591318"/>
    <x v="2687"/>
    <b v="0"/>
    <n v="0"/>
    <b v="0"/>
    <x v="19"/>
    <n v="0"/>
    <n v="0"/>
    <x v="7"/>
    <s v="food trucks"/>
    <x v="2687"/>
    <d v="2015-06-29T15:21:58"/>
  </r>
  <r>
    <n v="2688"/>
    <s v="Mac N Cheez Food Truck"/>
    <s v="The amazing gourmet Mac N Cheez Food Truck Campaigne!"/>
    <x v="63"/>
    <n v="74"/>
    <x v="2"/>
    <s v="US"/>
    <s v="USD"/>
    <n v="1424746800"/>
    <x v="2688"/>
    <b v="0"/>
    <n v="14"/>
    <b v="0"/>
    <x v="19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s v="US"/>
    <s v="USD"/>
    <n v="1469919890"/>
    <x v="2689"/>
    <b v="0"/>
    <n v="1"/>
    <b v="0"/>
    <x v="19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s v="US"/>
    <s v="USD"/>
    <n v="1433298676"/>
    <x v="2690"/>
    <b v="0"/>
    <n v="118"/>
    <b v="0"/>
    <x v="19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x v="99"/>
    <n v="35"/>
    <x v="2"/>
    <s v="CA"/>
    <s v="CAD"/>
    <n v="1431278557"/>
    <x v="2691"/>
    <b v="0"/>
    <n v="2"/>
    <b v="0"/>
    <x v="19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s v="US"/>
    <s v="USD"/>
    <n v="1427266860"/>
    <x v="2692"/>
    <b v="0"/>
    <n v="1"/>
    <b v="0"/>
    <x v="19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x v="10"/>
    <n v="40"/>
    <x v="2"/>
    <s v="US"/>
    <s v="USD"/>
    <n v="1407899966"/>
    <x v="2693"/>
    <b v="0"/>
    <n v="3"/>
    <b v="0"/>
    <x v="19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s v="US"/>
    <s v="USD"/>
    <n v="1411701739"/>
    <x v="2694"/>
    <b v="0"/>
    <n v="1"/>
    <b v="0"/>
    <x v="19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x v="36"/>
    <n v="71"/>
    <x v="2"/>
    <s v="US"/>
    <s v="USD"/>
    <n v="1428981718"/>
    <x v="2695"/>
    <b v="0"/>
    <n v="3"/>
    <b v="0"/>
    <x v="19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x v="127"/>
    <n v="3390"/>
    <x v="2"/>
    <s v="US"/>
    <s v="USD"/>
    <n v="1419538560"/>
    <x v="2696"/>
    <b v="0"/>
    <n v="38"/>
    <b v="0"/>
    <x v="19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x v="165"/>
    <n v="6061"/>
    <x v="2"/>
    <s v="US"/>
    <s v="USD"/>
    <n v="1438552800"/>
    <x v="2697"/>
    <b v="0"/>
    <n v="52"/>
    <b v="0"/>
    <x v="19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s v="US"/>
    <s v="USD"/>
    <n v="1403904808"/>
    <x v="2698"/>
    <b v="0"/>
    <n v="2"/>
    <b v="0"/>
    <x v="19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x v="365"/>
    <n v="0"/>
    <x v="2"/>
    <s v="CA"/>
    <s v="CAD"/>
    <n v="1407533463"/>
    <x v="2699"/>
    <b v="0"/>
    <n v="0"/>
    <b v="0"/>
    <x v="19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x v="204"/>
    <n v="70"/>
    <x v="2"/>
    <s v="US"/>
    <s v="USD"/>
    <n v="1411073972"/>
    <x v="2700"/>
    <b v="0"/>
    <n v="4"/>
    <b v="0"/>
    <x v="19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s v="IE"/>
    <s v="EUR"/>
    <n v="1491586534"/>
    <x v="2701"/>
    <b v="0"/>
    <n v="46"/>
    <b v="0"/>
    <x v="38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s v="US"/>
    <s v="USD"/>
    <n v="1491416077"/>
    <x v="2702"/>
    <b v="1"/>
    <n v="26"/>
    <b v="0"/>
    <x v="38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x v="79"/>
    <n v="41500"/>
    <x v="3"/>
    <s v="MX"/>
    <s v="MXN"/>
    <n v="1490196830"/>
    <x v="2703"/>
    <b v="0"/>
    <n v="45"/>
    <b v="0"/>
    <x v="38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x v="266"/>
    <n v="1145"/>
    <x v="3"/>
    <s v="US"/>
    <s v="USD"/>
    <n v="1491421314"/>
    <x v="2704"/>
    <b v="0"/>
    <n v="7"/>
    <b v="0"/>
    <x v="38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x v="281"/>
    <n v="1739"/>
    <x v="3"/>
    <s v="US"/>
    <s v="USD"/>
    <n v="1490389158"/>
    <x v="2705"/>
    <b v="0"/>
    <n v="8"/>
    <b v="0"/>
    <x v="38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x v="19"/>
    <n v="39304"/>
    <x v="0"/>
    <s v="US"/>
    <s v="USD"/>
    <n v="1413442740"/>
    <x v="2706"/>
    <b v="1"/>
    <n v="263"/>
    <b v="1"/>
    <x v="38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s v="US"/>
    <s v="USD"/>
    <n v="1369637940"/>
    <x v="2707"/>
    <b v="1"/>
    <n v="394"/>
    <b v="1"/>
    <x v="38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x v="22"/>
    <n v="46643.07"/>
    <x v="0"/>
    <s v="GB"/>
    <s v="GBP"/>
    <n v="1469119526"/>
    <x v="2708"/>
    <b v="1"/>
    <n v="1049"/>
    <b v="1"/>
    <x v="38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s v="US"/>
    <s v="USD"/>
    <n v="1475553540"/>
    <x v="2709"/>
    <b v="1"/>
    <n v="308"/>
    <b v="1"/>
    <x v="38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x v="127"/>
    <n v="92340.21"/>
    <x v="0"/>
    <s v="US"/>
    <s v="USD"/>
    <n v="1407549600"/>
    <x v="2710"/>
    <b v="1"/>
    <n v="1088"/>
    <b v="1"/>
    <x v="38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x v="366"/>
    <n v="3938"/>
    <x v="0"/>
    <s v="GB"/>
    <s v="GBP"/>
    <n v="1403301660"/>
    <x v="2711"/>
    <b v="1"/>
    <n v="73"/>
    <b v="1"/>
    <x v="38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s v="US"/>
    <s v="USD"/>
    <n v="1373738400"/>
    <x v="2712"/>
    <b v="1"/>
    <n v="143"/>
    <b v="1"/>
    <x v="38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s v="US"/>
    <s v="USD"/>
    <n v="1450971684"/>
    <x v="2713"/>
    <b v="1"/>
    <n v="1420"/>
    <b v="1"/>
    <x v="38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x v="31"/>
    <n v="29089"/>
    <x v="0"/>
    <s v="US"/>
    <s v="USD"/>
    <n v="1476486000"/>
    <x v="2714"/>
    <b v="1"/>
    <n v="305"/>
    <b v="1"/>
    <x v="38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s v="US"/>
    <s v="USD"/>
    <n v="1456047228"/>
    <x v="2715"/>
    <b v="1"/>
    <n v="551"/>
    <b v="1"/>
    <x v="38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s v="DE"/>
    <s v="EUR"/>
    <n v="1444291193"/>
    <x v="2716"/>
    <b v="1"/>
    <n v="187"/>
    <b v="1"/>
    <x v="38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x v="31"/>
    <n v="30026"/>
    <x v="0"/>
    <s v="US"/>
    <s v="USD"/>
    <n v="1417906649"/>
    <x v="2717"/>
    <b v="1"/>
    <n v="325"/>
    <b v="1"/>
    <x v="38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x v="102"/>
    <n v="18645"/>
    <x v="0"/>
    <s v="US"/>
    <s v="USD"/>
    <n v="1462316400"/>
    <x v="2718"/>
    <b v="1"/>
    <n v="148"/>
    <b v="1"/>
    <x v="38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s v="US"/>
    <s v="USD"/>
    <n v="1460936694"/>
    <x v="2719"/>
    <b v="0"/>
    <n v="69"/>
    <b v="1"/>
    <x v="38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x v="31"/>
    <n v="29531"/>
    <x v="0"/>
    <s v="US"/>
    <s v="USD"/>
    <n v="1478866253"/>
    <x v="2720"/>
    <b v="0"/>
    <n v="173"/>
    <b v="1"/>
    <x v="38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s v="GB"/>
    <s v="GBP"/>
    <n v="1378494000"/>
    <x v="2721"/>
    <b v="0"/>
    <n v="269"/>
    <b v="1"/>
    <x v="30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s v="US"/>
    <s v="USD"/>
    <n v="1485722053"/>
    <x v="2722"/>
    <b v="0"/>
    <n v="185"/>
    <b v="1"/>
    <x v="30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s v="US"/>
    <s v="USD"/>
    <n v="1420060088"/>
    <x v="2723"/>
    <b v="0"/>
    <n v="176"/>
    <b v="1"/>
    <x v="30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s v="GB"/>
    <s v="GBP"/>
    <n v="1439625059"/>
    <x v="2724"/>
    <b v="0"/>
    <n v="1019"/>
    <b v="1"/>
    <x v="30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x v="79"/>
    <n v="57817"/>
    <x v="0"/>
    <s v="CA"/>
    <s v="CAD"/>
    <n v="1488390735"/>
    <x v="2725"/>
    <b v="0"/>
    <n v="113"/>
    <b v="1"/>
    <x v="30"/>
    <n v="145"/>
    <n v="511.65"/>
    <x v="2"/>
    <s v="hardware"/>
    <x v="2725"/>
    <d v="2017-03-01T17:52:15"/>
  </r>
  <r>
    <n v="2726"/>
    <s v="Krimston TWO - Dual SIM case for iPhone"/>
    <s v="Krimston TWO: iPhone Dual SIM Case"/>
    <x v="57"/>
    <n v="105745"/>
    <x v="0"/>
    <s v="US"/>
    <s v="USD"/>
    <n v="1461333311"/>
    <x v="2726"/>
    <b v="0"/>
    <n v="404"/>
    <b v="1"/>
    <x v="30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s v="US"/>
    <s v="USD"/>
    <n v="1438964063"/>
    <x v="2727"/>
    <b v="0"/>
    <n v="707"/>
    <b v="1"/>
    <x v="30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x v="36"/>
    <n v="30274"/>
    <x v="0"/>
    <s v="US"/>
    <s v="USD"/>
    <n v="1451485434"/>
    <x v="2728"/>
    <b v="0"/>
    <n v="392"/>
    <b v="1"/>
    <x v="30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x v="51"/>
    <n v="7833"/>
    <x v="0"/>
    <s v="US"/>
    <s v="USD"/>
    <n v="1430459197"/>
    <x v="2729"/>
    <b v="0"/>
    <n v="23"/>
    <b v="1"/>
    <x v="30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x v="100"/>
    <n v="45979.01"/>
    <x v="0"/>
    <s v="US"/>
    <s v="USD"/>
    <n v="1366635575"/>
    <x v="2730"/>
    <b v="0"/>
    <n v="682"/>
    <b v="1"/>
    <x v="30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s v="US"/>
    <s v="USD"/>
    <n v="1413604800"/>
    <x v="2731"/>
    <b v="0"/>
    <n v="37"/>
    <b v="1"/>
    <x v="30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s v="US"/>
    <s v="USD"/>
    <n v="1369699200"/>
    <x v="2732"/>
    <b v="0"/>
    <n v="146"/>
    <b v="1"/>
    <x v="30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s v="US"/>
    <s v="USD"/>
    <n v="1428643974"/>
    <x v="2733"/>
    <b v="0"/>
    <n v="119"/>
    <b v="1"/>
    <x v="30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s v="US"/>
    <s v="USD"/>
    <n v="1476395940"/>
    <x v="2734"/>
    <b v="0"/>
    <n v="163"/>
    <b v="1"/>
    <x v="30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s v="GB"/>
    <s v="GBP"/>
    <n v="1363204800"/>
    <x v="2735"/>
    <b v="0"/>
    <n v="339"/>
    <b v="1"/>
    <x v="30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s v="CA"/>
    <s v="CAD"/>
    <n v="1398268773"/>
    <x v="2736"/>
    <b v="0"/>
    <n v="58"/>
    <b v="1"/>
    <x v="30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s v="US"/>
    <s v="USD"/>
    <n v="1389812400"/>
    <x v="2737"/>
    <b v="0"/>
    <n v="456"/>
    <b v="1"/>
    <x v="30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s v="US"/>
    <s v="USD"/>
    <n v="1478402804"/>
    <x v="2738"/>
    <b v="0"/>
    <n v="15"/>
    <b v="1"/>
    <x v="30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s v="GB"/>
    <s v="GBP"/>
    <n v="1399324717"/>
    <x v="2739"/>
    <b v="0"/>
    <n v="191"/>
    <b v="1"/>
    <x v="30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x v="43"/>
    <n v="310"/>
    <x v="0"/>
    <s v="US"/>
    <s v="USD"/>
    <n v="1426117552"/>
    <x v="2740"/>
    <b v="0"/>
    <n v="17"/>
    <b v="1"/>
    <x v="30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x v="6"/>
    <n v="35"/>
    <x v="2"/>
    <s v="US"/>
    <s v="USD"/>
    <n v="1413770820"/>
    <x v="2741"/>
    <b v="0"/>
    <n v="4"/>
    <b v="0"/>
    <x v="39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x v="30"/>
    <n v="731"/>
    <x v="2"/>
    <s v="US"/>
    <s v="USD"/>
    <n v="1337102187"/>
    <x v="2742"/>
    <b v="0"/>
    <n v="18"/>
    <b v="0"/>
    <x v="39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x v="368"/>
    <n v="0"/>
    <x v="2"/>
    <s v="US"/>
    <s v="USD"/>
    <n v="1476863607"/>
    <x v="2743"/>
    <b v="0"/>
    <n v="0"/>
    <b v="0"/>
    <x v="39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s v="US"/>
    <s v="USD"/>
    <n v="1330478998"/>
    <x v="2744"/>
    <b v="0"/>
    <n v="22"/>
    <b v="0"/>
    <x v="39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s v="US"/>
    <s v="USD"/>
    <n v="1342309368"/>
    <x v="2745"/>
    <b v="0"/>
    <n v="49"/>
    <b v="0"/>
    <x v="39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x v="9"/>
    <n v="801"/>
    <x v="2"/>
    <s v="US"/>
    <s v="USD"/>
    <n v="1409337911"/>
    <x v="2746"/>
    <b v="0"/>
    <n v="19"/>
    <b v="0"/>
    <x v="39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s v="US"/>
    <s v="USD"/>
    <n v="1339816200"/>
    <x v="2747"/>
    <b v="0"/>
    <n v="4"/>
    <b v="0"/>
    <x v="39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x v="10"/>
    <n v="53"/>
    <x v="2"/>
    <s v="US"/>
    <s v="USD"/>
    <n v="1472835802"/>
    <x v="2748"/>
    <b v="0"/>
    <n v="4"/>
    <b v="0"/>
    <x v="39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x v="3"/>
    <n v="110"/>
    <x v="2"/>
    <s v="US"/>
    <s v="USD"/>
    <n v="1428171037"/>
    <x v="2749"/>
    <b v="0"/>
    <n v="2"/>
    <b v="0"/>
    <x v="39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x v="369"/>
    <n v="0"/>
    <x v="2"/>
    <s v="US"/>
    <s v="USD"/>
    <n v="1341086400"/>
    <x v="2750"/>
    <b v="0"/>
    <n v="0"/>
    <b v="0"/>
    <x v="39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s v="US"/>
    <s v="USD"/>
    <n v="1403039842"/>
    <x v="2751"/>
    <b v="0"/>
    <n v="0"/>
    <b v="0"/>
    <x v="39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s v="US"/>
    <s v="USD"/>
    <n v="1324232504"/>
    <x v="2752"/>
    <b v="0"/>
    <n v="14"/>
    <b v="0"/>
    <x v="39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x v="13"/>
    <n v="380"/>
    <x v="2"/>
    <s v="US"/>
    <s v="USD"/>
    <n v="1346017023"/>
    <x v="2753"/>
    <b v="0"/>
    <n v="8"/>
    <b v="0"/>
    <x v="39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x v="3"/>
    <n v="0"/>
    <x v="2"/>
    <s v="US"/>
    <s v="USD"/>
    <n v="1410448551"/>
    <x v="2754"/>
    <b v="0"/>
    <n v="0"/>
    <b v="0"/>
    <x v="39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x v="2"/>
    <n v="260"/>
    <x v="2"/>
    <s v="IE"/>
    <s v="EUR"/>
    <n v="1428519527"/>
    <x v="2755"/>
    <b v="0"/>
    <n v="15"/>
    <b v="0"/>
    <x v="39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x v="3"/>
    <n v="1048"/>
    <x v="2"/>
    <s v="US"/>
    <s v="USD"/>
    <n v="1389476201"/>
    <x v="2756"/>
    <b v="0"/>
    <n v="33"/>
    <b v="0"/>
    <x v="39"/>
    <n v="10"/>
    <n v="31.76"/>
    <x v="3"/>
    <s v="children's books"/>
    <x v="2756"/>
    <d v="2014-01-11T21:36:41"/>
  </r>
  <r>
    <n v="2757"/>
    <s v="C is for Crooked"/>
    <s v="A children's letter book that Lampoons Hillary Clinton"/>
    <x v="15"/>
    <n v="10"/>
    <x v="2"/>
    <s v="US"/>
    <s v="USD"/>
    <n v="1470498332"/>
    <x v="2757"/>
    <b v="0"/>
    <n v="2"/>
    <b v="0"/>
    <x v="39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s v="AU"/>
    <s v="AUD"/>
    <n v="1476095783"/>
    <x v="2758"/>
    <b v="0"/>
    <n v="6"/>
    <b v="0"/>
    <x v="39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s v="AU"/>
    <s v="AUD"/>
    <n v="1468658866"/>
    <x v="2759"/>
    <b v="0"/>
    <n v="2"/>
    <b v="0"/>
    <x v="39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s v="GB"/>
    <s v="GBP"/>
    <n v="1371726258"/>
    <x v="2760"/>
    <b v="0"/>
    <n v="0"/>
    <b v="0"/>
    <x v="39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x v="10"/>
    <n v="36"/>
    <x v="2"/>
    <s v="US"/>
    <s v="USD"/>
    <n v="1357176693"/>
    <x v="2761"/>
    <b v="0"/>
    <n v="4"/>
    <b v="0"/>
    <x v="39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x v="53"/>
    <n v="25"/>
    <x v="2"/>
    <s v="US"/>
    <s v="USD"/>
    <n v="1332114795"/>
    <x v="2762"/>
    <b v="0"/>
    <n v="1"/>
    <b v="0"/>
    <x v="39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x v="371"/>
    <n v="90"/>
    <x v="2"/>
    <s v="US"/>
    <s v="USD"/>
    <n v="1369403684"/>
    <x v="2763"/>
    <b v="0"/>
    <n v="3"/>
    <b v="0"/>
    <x v="39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x v="23"/>
    <n v="45"/>
    <x v="2"/>
    <s v="US"/>
    <s v="USD"/>
    <n v="1338404400"/>
    <x v="2764"/>
    <b v="0"/>
    <n v="4"/>
    <b v="0"/>
    <x v="39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x v="23"/>
    <n v="0"/>
    <x v="2"/>
    <s v="US"/>
    <s v="USD"/>
    <n v="1351432428"/>
    <x v="2765"/>
    <b v="0"/>
    <n v="0"/>
    <b v="0"/>
    <x v="39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x v="10"/>
    <n v="100"/>
    <x v="2"/>
    <s v="US"/>
    <s v="USD"/>
    <n v="1313078518"/>
    <x v="2766"/>
    <b v="0"/>
    <n v="4"/>
    <b v="0"/>
    <x v="39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x v="23"/>
    <n v="34"/>
    <x v="2"/>
    <s v="CA"/>
    <s v="CAD"/>
    <n v="1439766050"/>
    <x v="2767"/>
    <b v="0"/>
    <n v="3"/>
    <b v="0"/>
    <x v="39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s v="US"/>
    <s v="USD"/>
    <n v="1333028723"/>
    <x v="2768"/>
    <b v="0"/>
    <n v="34"/>
    <b v="0"/>
    <x v="39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x v="134"/>
    <n v="2"/>
    <x v="2"/>
    <s v="GB"/>
    <s v="GBP"/>
    <n v="1401997790"/>
    <x v="2769"/>
    <b v="0"/>
    <n v="2"/>
    <b v="0"/>
    <x v="39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x v="22"/>
    <n v="2082.25"/>
    <x v="2"/>
    <s v="US"/>
    <s v="USD"/>
    <n v="1395158130"/>
    <x v="2770"/>
    <b v="0"/>
    <n v="33"/>
    <b v="0"/>
    <x v="39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s v="US"/>
    <s v="USD"/>
    <n v="1359738000"/>
    <x v="2771"/>
    <b v="0"/>
    <n v="0"/>
    <b v="0"/>
    <x v="39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s v="US"/>
    <s v="USD"/>
    <n v="1381006294"/>
    <x v="2772"/>
    <b v="0"/>
    <n v="0"/>
    <b v="0"/>
    <x v="39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x v="373"/>
    <n v="1"/>
    <x v="2"/>
    <s v="CA"/>
    <s v="CAD"/>
    <n v="1461530721"/>
    <x v="2773"/>
    <b v="0"/>
    <n v="1"/>
    <b v="0"/>
    <x v="39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s v="US"/>
    <s v="USD"/>
    <n v="1362711728"/>
    <x v="2774"/>
    <b v="0"/>
    <n v="13"/>
    <b v="0"/>
    <x v="39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s v="US"/>
    <s v="USD"/>
    <n v="1323994754"/>
    <x v="2775"/>
    <b v="0"/>
    <n v="2"/>
    <b v="0"/>
    <x v="39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s v="US"/>
    <s v="USD"/>
    <n v="1434092876"/>
    <x v="2776"/>
    <b v="0"/>
    <n v="36"/>
    <b v="0"/>
    <x v="39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s v="US"/>
    <s v="USD"/>
    <n v="1437149004"/>
    <x v="2777"/>
    <b v="0"/>
    <n v="1"/>
    <b v="0"/>
    <x v="39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s v="US"/>
    <s v="USD"/>
    <n v="1409009306"/>
    <x v="2778"/>
    <b v="0"/>
    <n v="15"/>
    <b v="0"/>
    <x v="39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s v="US"/>
    <s v="USD"/>
    <n v="1448204621"/>
    <x v="2779"/>
    <b v="0"/>
    <n v="1"/>
    <b v="0"/>
    <x v="39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x v="57"/>
    <n v="0"/>
    <x v="2"/>
    <s v="IT"/>
    <s v="EUR"/>
    <n v="1489142688"/>
    <x v="2780"/>
    <b v="0"/>
    <n v="0"/>
    <b v="0"/>
    <x v="39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x v="21"/>
    <n v="1316"/>
    <x v="0"/>
    <s v="US"/>
    <s v="USD"/>
    <n v="1423724400"/>
    <x v="2781"/>
    <b v="0"/>
    <n v="28"/>
    <b v="1"/>
    <x v="6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x v="28"/>
    <n v="1200"/>
    <x v="0"/>
    <s v="US"/>
    <s v="USD"/>
    <n v="1424149140"/>
    <x v="2782"/>
    <b v="0"/>
    <n v="18"/>
    <b v="1"/>
    <x v="6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s v="GB"/>
    <s v="GBP"/>
    <n v="1429793446"/>
    <x v="2783"/>
    <b v="0"/>
    <n v="61"/>
    <b v="1"/>
    <x v="6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s v="US"/>
    <s v="USD"/>
    <n v="1414608843"/>
    <x v="2784"/>
    <b v="0"/>
    <n v="108"/>
    <b v="1"/>
    <x v="6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x v="10"/>
    <n v="5234"/>
    <x v="0"/>
    <s v="US"/>
    <s v="USD"/>
    <n v="1470430800"/>
    <x v="2785"/>
    <b v="0"/>
    <n v="142"/>
    <b v="1"/>
    <x v="6"/>
    <n v="105"/>
    <n v="36.86"/>
    <x v="1"/>
    <s v="plays"/>
    <x v="2785"/>
    <d v="2016-08-05T21:00:00"/>
  </r>
  <r>
    <n v="2786"/>
    <s v="Fierce"/>
    <s v="A heart-melting farce about sex, art and the lovelorn lay-abouts of London-town."/>
    <x v="30"/>
    <n v="2946"/>
    <x v="0"/>
    <s v="GB"/>
    <s v="GBP"/>
    <n v="1404913180"/>
    <x v="2786"/>
    <b v="0"/>
    <n v="74"/>
    <b v="1"/>
    <x v="6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s v="US"/>
    <s v="USD"/>
    <n v="1405658752"/>
    <x v="2787"/>
    <b v="0"/>
    <n v="38"/>
    <b v="1"/>
    <x v="6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x v="13"/>
    <n v="2050"/>
    <x v="0"/>
    <s v="US"/>
    <s v="USD"/>
    <n v="1469811043"/>
    <x v="2788"/>
    <b v="0"/>
    <n v="20"/>
    <b v="1"/>
    <x v="6"/>
    <n v="103"/>
    <n v="102.5"/>
    <x v="1"/>
    <s v="plays"/>
    <x v="2788"/>
    <d v="2016-07-29T16:50:43"/>
  </r>
  <r>
    <n v="2789"/>
    <s v="The Adventurers Club"/>
    <s v="BNT's Biggest Adventure So Far: Our 2015 full length production!"/>
    <x v="9"/>
    <n v="3035"/>
    <x v="0"/>
    <s v="US"/>
    <s v="USD"/>
    <n v="1426132800"/>
    <x v="2789"/>
    <b v="0"/>
    <n v="24"/>
    <b v="1"/>
    <x v="6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s v="US"/>
    <s v="USD"/>
    <n v="1423693903"/>
    <x v="2790"/>
    <b v="0"/>
    <n v="66"/>
    <b v="1"/>
    <x v="6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s v="US"/>
    <s v="USD"/>
    <n v="1473393600"/>
    <x v="2791"/>
    <b v="0"/>
    <n v="28"/>
    <b v="1"/>
    <x v="6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x v="13"/>
    <n v="2152"/>
    <x v="0"/>
    <s v="US"/>
    <s v="USD"/>
    <n v="1439357559"/>
    <x v="2792"/>
    <b v="0"/>
    <n v="24"/>
    <b v="1"/>
    <x v="6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s v="AU"/>
    <s v="AUD"/>
    <n v="1437473005"/>
    <x v="2793"/>
    <b v="0"/>
    <n v="73"/>
    <b v="1"/>
    <x v="6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s v="GB"/>
    <s v="GBP"/>
    <n v="1457031600"/>
    <x v="2794"/>
    <b v="0"/>
    <n v="3"/>
    <b v="1"/>
    <x v="6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x v="176"/>
    <n v="730"/>
    <x v="0"/>
    <s v="US"/>
    <s v="USD"/>
    <n v="1402095600"/>
    <x v="2795"/>
    <b v="0"/>
    <n v="20"/>
    <b v="1"/>
    <x v="6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x v="134"/>
    <n v="924"/>
    <x v="0"/>
    <s v="GB"/>
    <s v="GBP"/>
    <n v="1404564028"/>
    <x v="2796"/>
    <b v="0"/>
    <n v="21"/>
    <b v="1"/>
    <x v="6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s v="GB"/>
    <s v="GBP"/>
    <n v="1404858840"/>
    <x v="2797"/>
    <b v="0"/>
    <n v="94"/>
    <b v="1"/>
    <x v="6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s v="GB"/>
    <s v="GBP"/>
    <n v="1438358400"/>
    <x v="2798"/>
    <b v="0"/>
    <n v="139"/>
    <b v="1"/>
    <x v="6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x v="10"/>
    <n v="5831.74"/>
    <x v="0"/>
    <s v="GB"/>
    <s v="GBP"/>
    <n v="1466179200"/>
    <x v="2799"/>
    <b v="0"/>
    <n v="130"/>
    <b v="1"/>
    <x v="6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s v="GB"/>
    <s v="GBP"/>
    <n v="1420377366"/>
    <x v="2800"/>
    <b v="0"/>
    <n v="31"/>
    <b v="1"/>
    <x v="6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x v="2"/>
    <n v="666"/>
    <x v="0"/>
    <s v="AU"/>
    <s v="AUD"/>
    <n v="1412938800"/>
    <x v="2801"/>
    <b v="0"/>
    <n v="13"/>
    <b v="1"/>
    <x v="6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s v="GB"/>
    <s v="GBP"/>
    <n v="1438875107"/>
    <x v="2802"/>
    <b v="0"/>
    <n v="90"/>
    <b v="1"/>
    <x v="6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s v="US"/>
    <s v="USD"/>
    <n v="1437004800"/>
    <x v="2803"/>
    <b v="0"/>
    <n v="141"/>
    <b v="1"/>
    <x v="6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x v="28"/>
    <n v="1150"/>
    <x v="0"/>
    <s v="GB"/>
    <s v="GBP"/>
    <n v="1411987990"/>
    <x v="2804"/>
    <b v="0"/>
    <n v="23"/>
    <b v="1"/>
    <x v="6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s v="GB"/>
    <s v="GBP"/>
    <n v="1440245273"/>
    <x v="2805"/>
    <b v="0"/>
    <n v="18"/>
    <b v="1"/>
    <x v="6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x v="9"/>
    <n v="3363"/>
    <x v="0"/>
    <s v="GB"/>
    <s v="GBP"/>
    <n v="1438772400"/>
    <x v="2806"/>
    <b v="0"/>
    <n v="76"/>
    <b v="1"/>
    <x v="6"/>
    <n v="112"/>
    <n v="44.25"/>
    <x v="1"/>
    <s v="plays"/>
    <x v="2806"/>
    <d v="2015-08-05T11:00:00"/>
  </r>
  <r>
    <n v="2807"/>
    <s v="The Commission Theatre Co."/>
    <s v="Bringing Shakespeare back to the Playwrights"/>
    <x v="10"/>
    <n v="6300"/>
    <x v="0"/>
    <s v="US"/>
    <s v="USD"/>
    <n v="1435611438"/>
    <x v="2807"/>
    <b v="0"/>
    <n v="93"/>
    <b v="1"/>
    <x v="6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s v="US"/>
    <s v="USD"/>
    <n v="1440274735"/>
    <x v="2808"/>
    <b v="0"/>
    <n v="69"/>
    <b v="1"/>
    <x v="6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x v="30"/>
    <n v="2560"/>
    <x v="0"/>
    <s v="US"/>
    <s v="USD"/>
    <n v="1459348740"/>
    <x v="2809"/>
    <b v="0"/>
    <n v="21"/>
    <b v="1"/>
    <x v="6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s v="US"/>
    <s v="USD"/>
    <n v="1401595140"/>
    <x v="2810"/>
    <b v="0"/>
    <n v="57"/>
    <b v="1"/>
    <x v="6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x v="3"/>
    <n v="10027"/>
    <x v="0"/>
    <s v="GB"/>
    <s v="GBP"/>
    <n v="1424692503"/>
    <x v="2811"/>
    <b v="0"/>
    <n v="108"/>
    <b v="1"/>
    <x v="6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x v="10"/>
    <n v="5665"/>
    <x v="0"/>
    <s v="CA"/>
    <s v="CAD"/>
    <n v="1428292800"/>
    <x v="2812"/>
    <b v="0"/>
    <n v="83"/>
    <b v="1"/>
    <x v="6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x v="70"/>
    <n v="3572.12"/>
    <x v="0"/>
    <s v="US"/>
    <s v="USD"/>
    <n v="1481737761"/>
    <x v="2813"/>
    <b v="0"/>
    <n v="96"/>
    <b v="1"/>
    <x v="6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x v="15"/>
    <n v="1616"/>
    <x v="0"/>
    <s v="GB"/>
    <s v="GBP"/>
    <n v="1431164115"/>
    <x v="2814"/>
    <b v="0"/>
    <n v="64"/>
    <b v="1"/>
    <x v="6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x v="49"/>
    <n v="605"/>
    <x v="0"/>
    <s v="CA"/>
    <s v="CAD"/>
    <n v="1470595109"/>
    <x v="2815"/>
    <b v="0"/>
    <n v="14"/>
    <b v="1"/>
    <x v="6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s v="GB"/>
    <s v="GBP"/>
    <n v="1438531200"/>
    <x v="2816"/>
    <b v="0"/>
    <n v="169"/>
    <b v="1"/>
    <x v="6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x v="20"/>
    <n v="780"/>
    <x v="0"/>
    <s v="GB"/>
    <s v="GBP"/>
    <n v="1425136462"/>
    <x v="2817"/>
    <b v="0"/>
    <n v="33"/>
    <b v="1"/>
    <x v="6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x v="3"/>
    <n v="10603"/>
    <x v="0"/>
    <s v="US"/>
    <s v="USD"/>
    <n v="1443018086"/>
    <x v="2818"/>
    <b v="0"/>
    <n v="102"/>
    <b v="1"/>
    <x v="6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s v="GB"/>
    <s v="GBP"/>
    <n v="1434285409"/>
    <x v="2819"/>
    <b v="0"/>
    <n v="104"/>
    <b v="1"/>
    <x v="6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s v="GB"/>
    <s v="GBP"/>
    <n v="1456444800"/>
    <x v="2820"/>
    <b v="0"/>
    <n v="20"/>
    <b v="1"/>
    <x v="6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s v="GB"/>
    <s v="GBP"/>
    <n v="1411510135"/>
    <x v="2821"/>
    <b v="0"/>
    <n v="35"/>
    <b v="1"/>
    <x v="6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s v="US"/>
    <s v="USD"/>
    <n v="1427469892"/>
    <x v="2822"/>
    <b v="0"/>
    <n v="94"/>
    <b v="1"/>
    <x v="6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s v="GB"/>
    <s v="GBP"/>
    <n v="1427842740"/>
    <x v="2823"/>
    <b v="0"/>
    <n v="14"/>
    <b v="1"/>
    <x v="6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x v="81"/>
    <n v="760"/>
    <x v="0"/>
    <s v="US"/>
    <s v="USD"/>
    <n v="1434159780"/>
    <x v="2824"/>
    <b v="0"/>
    <n v="15"/>
    <b v="1"/>
    <x v="6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x v="9"/>
    <n v="3100"/>
    <x v="0"/>
    <s v="GB"/>
    <s v="GBP"/>
    <n v="1449255686"/>
    <x v="2825"/>
    <b v="0"/>
    <n v="51"/>
    <b v="1"/>
    <x v="6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s v="US"/>
    <s v="USD"/>
    <n v="1436511600"/>
    <x v="2826"/>
    <b v="0"/>
    <n v="19"/>
    <b v="1"/>
    <x v="6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s v="US"/>
    <s v="USD"/>
    <n v="1464971400"/>
    <x v="2827"/>
    <b v="0"/>
    <n v="23"/>
    <b v="1"/>
    <x v="6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x v="196"/>
    <n v="9536"/>
    <x v="0"/>
    <s v="GB"/>
    <s v="GBP"/>
    <n v="1443826800"/>
    <x v="2828"/>
    <b v="0"/>
    <n v="97"/>
    <b v="1"/>
    <x v="6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x v="30"/>
    <n v="2663"/>
    <x v="0"/>
    <s v="GB"/>
    <s v="GBP"/>
    <n v="1464863118"/>
    <x v="2829"/>
    <b v="0"/>
    <n v="76"/>
    <b v="1"/>
    <x v="6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x v="9"/>
    <n v="3000"/>
    <x v="0"/>
    <s v="US"/>
    <s v="USD"/>
    <n v="1399867140"/>
    <x v="2830"/>
    <b v="0"/>
    <n v="11"/>
    <b v="1"/>
    <x v="6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x v="9"/>
    <n v="3320"/>
    <x v="0"/>
    <s v="US"/>
    <s v="USD"/>
    <n v="1437076070"/>
    <x v="2831"/>
    <b v="0"/>
    <n v="52"/>
    <b v="1"/>
    <x v="6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x v="30"/>
    <n v="2867.99"/>
    <x v="0"/>
    <s v="GB"/>
    <s v="GBP"/>
    <n v="1416780000"/>
    <x v="2832"/>
    <b v="0"/>
    <n v="95"/>
    <b v="1"/>
    <x v="6"/>
    <n v="115"/>
    <n v="30.19"/>
    <x v="1"/>
    <s v="plays"/>
    <x v="2832"/>
    <d v="2014-11-23T22:00:00"/>
  </r>
  <r>
    <n v="2833"/>
    <s v="Star Man Rocket Man"/>
    <s v="A new play about exploring outer space"/>
    <x v="200"/>
    <n v="2923"/>
    <x v="0"/>
    <s v="US"/>
    <s v="USD"/>
    <n v="1444528800"/>
    <x v="2833"/>
    <b v="0"/>
    <n v="35"/>
    <b v="1"/>
    <x v="6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x v="134"/>
    <n v="1360"/>
    <x v="0"/>
    <s v="GB"/>
    <s v="GBP"/>
    <n v="1422658930"/>
    <x v="2834"/>
    <b v="0"/>
    <n v="21"/>
    <b v="1"/>
    <x v="6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x v="28"/>
    <n v="1870.99"/>
    <x v="0"/>
    <s v="GB"/>
    <s v="GBP"/>
    <n v="1449273600"/>
    <x v="2835"/>
    <b v="0"/>
    <n v="93"/>
    <b v="1"/>
    <x v="6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s v="US"/>
    <s v="USD"/>
    <n v="1487393940"/>
    <x v="2836"/>
    <b v="0"/>
    <n v="11"/>
    <b v="1"/>
    <x v="6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s v="CA"/>
    <s v="CAD"/>
    <n v="1449701284"/>
    <x v="2837"/>
    <b v="0"/>
    <n v="21"/>
    <b v="1"/>
    <x v="6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s v="US"/>
    <s v="USD"/>
    <n v="1407967200"/>
    <x v="2838"/>
    <b v="0"/>
    <n v="54"/>
    <b v="1"/>
    <x v="6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s v="US"/>
    <s v="USD"/>
    <n v="1408942740"/>
    <x v="2839"/>
    <b v="0"/>
    <n v="31"/>
    <b v="1"/>
    <x v="6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s v="GB"/>
    <s v="GBP"/>
    <n v="1426698000"/>
    <x v="2840"/>
    <b v="0"/>
    <n v="132"/>
    <b v="1"/>
    <x v="6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x v="28"/>
    <n v="10"/>
    <x v="2"/>
    <s v="GB"/>
    <s v="GBP"/>
    <n v="1450032297"/>
    <x v="2841"/>
    <b v="0"/>
    <n v="1"/>
    <b v="0"/>
    <x v="6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x v="15"/>
    <n v="0"/>
    <x v="2"/>
    <s v="GB"/>
    <s v="GBP"/>
    <n v="1403348400"/>
    <x v="2842"/>
    <b v="0"/>
    <n v="0"/>
    <b v="0"/>
    <x v="6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x v="38"/>
    <n v="0"/>
    <x v="2"/>
    <s v="US"/>
    <s v="USD"/>
    <n v="1465790400"/>
    <x v="2843"/>
    <b v="0"/>
    <n v="0"/>
    <b v="0"/>
    <x v="6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s v="AT"/>
    <s v="EUR"/>
    <n v="1483535180"/>
    <x v="2844"/>
    <b v="0"/>
    <n v="1"/>
    <b v="0"/>
    <x v="6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s v="US"/>
    <s v="USD"/>
    <n v="1433723033"/>
    <x v="2845"/>
    <b v="0"/>
    <n v="39"/>
    <b v="0"/>
    <x v="6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s v="US"/>
    <s v="USD"/>
    <n v="1432917394"/>
    <x v="2846"/>
    <b v="0"/>
    <n v="0"/>
    <b v="0"/>
    <x v="6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x v="13"/>
    <n v="0"/>
    <x v="2"/>
    <s v="US"/>
    <s v="USD"/>
    <n v="1464031265"/>
    <x v="2847"/>
    <b v="0"/>
    <n v="0"/>
    <b v="0"/>
    <x v="6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s v="US"/>
    <s v="USD"/>
    <n v="1432913659"/>
    <x v="2848"/>
    <b v="0"/>
    <n v="3"/>
    <b v="0"/>
    <x v="6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x v="2"/>
    <n v="5"/>
    <x v="2"/>
    <s v="GB"/>
    <s v="GBP"/>
    <n v="1461406600"/>
    <x v="2849"/>
    <b v="0"/>
    <n v="1"/>
    <b v="0"/>
    <x v="6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s v="US"/>
    <s v="USD"/>
    <n v="1409962211"/>
    <x v="2850"/>
    <b v="0"/>
    <n v="13"/>
    <b v="0"/>
    <x v="6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s v="IE"/>
    <s v="EUR"/>
    <n v="1454109420"/>
    <x v="2851"/>
    <b v="0"/>
    <n v="0"/>
    <b v="0"/>
    <x v="6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x v="10"/>
    <n v="95"/>
    <x v="2"/>
    <s v="US"/>
    <s v="USD"/>
    <n v="1403312703"/>
    <x v="2852"/>
    <b v="0"/>
    <n v="6"/>
    <b v="0"/>
    <x v="6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s v="CA"/>
    <s v="CAD"/>
    <n v="1410669297"/>
    <x v="2853"/>
    <b v="0"/>
    <n v="0"/>
    <b v="0"/>
    <x v="6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x v="28"/>
    <n v="417"/>
    <x v="2"/>
    <s v="GB"/>
    <s v="GBP"/>
    <n v="1431018719"/>
    <x v="2854"/>
    <b v="0"/>
    <n v="14"/>
    <b v="0"/>
    <x v="6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x v="20"/>
    <n v="300"/>
    <x v="2"/>
    <s v="US"/>
    <s v="USD"/>
    <n v="1454110440"/>
    <x v="2855"/>
    <b v="0"/>
    <n v="5"/>
    <b v="0"/>
    <x v="6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x v="9"/>
    <n v="146"/>
    <x v="2"/>
    <s v="US"/>
    <s v="USD"/>
    <n v="1439069640"/>
    <x v="2856"/>
    <b v="0"/>
    <n v="6"/>
    <b v="0"/>
    <x v="6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x v="114"/>
    <n v="7500"/>
    <x v="2"/>
    <s v="MX"/>
    <s v="MXN"/>
    <n v="1487613600"/>
    <x v="2857"/>
    <b v="0"/>
    <n v="15"/>
    <b v="0"/>
    <x v="6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x v="28"/>
    <n v="0"/>
    <x v="2"/>
    <s v="NL"/>
    <s v="EUR"/>
    <n v="1417778880"/>
    <x v="2858"/>
    <b v="0"/>
    <n v="0"/>
    <b v="0"/>
    <x v="6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x v="13"/>
    <n v="35"/>
    <x v="2"/>
    <s v="AU"/>
    <s v="AUD"/>
    <n v="1444984904"/>
    <x v="2859"/>
    <b v="0"/>
    <n v="1"/>
    <b v="0"/>
    <x v="6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x v="23"/>
    <n v="266"/>
    <x v="2"/>
    <s v="US"/>
    <s v="USD"/>
    <n v="1466363576"/>
    <x v="2860"/>
    <b v="0"/>
    <n v="9"/>
    <b v="0"/>
    <x v="6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x v="49"/>
    <n v="80"/>
    <x v="2"/>
    <s v="AU"/>
    <s v="AUD"/>
    <n v="1443103848"/>
    <x v="2861"/>
    <b v="0"/>
    <n v="3"/>
    <b v="0"/>
    <x v="6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x v="83"/>
    <n v="55"/>
    <x v="2"/>
    <s v="US"/>
    <s v="USD"/>
    <n v="1403636229"/>
    <x v="2862"/>
    <b v="0"/>
    <n v="3"/>
    <b v="0"/>
    <x v="6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x v="63"/>
    <n v="20"/>
    <x v="2"/>
    <s v="US"/>
    <s v="USD"/>
    <n v="1410279123"/>
    <x v="2863"/>
    <b v="0"/>
    <n v="1"/>
    <b v="0"/>
    <x v="6"/>
    <n v="0"/>
    <n v="20"/>
    <x v="1"/>
    <s v="plays"/>
    <x v="2863"/>
    <d v="2014-09-09T16:12:03"/>
  </r>
  <r>
    <n v="2864"/>
    <s v="'Haunting Julia' by Alan Ayckbourn"/>
    <s v="Accessible, original theatre for all!"/>
    <x v="30"/>
    <n v="40"/>
    <x v="2"/>
    <s v="GB"/>
    <s v="GBP"/>
    <n v="1437139080"/>
    <x v="2864"/>
    <b v="0"/>
    <n v="3"/>
    <b v="0"/>
    <x v="6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x v="374"/>
    <n v="0"/>
    <x v="2"/>
    <s v="US"/>
    <s v="USD"/>
    <n v="1420512259"/>
    <x v="2865"/>
    <b v="0"/>
    <n v="0"/>
    <b v="0"/>
    <x v="6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s v="US"/>
    <s v="USD"/>
    <n v="1476482400"/>
    <x v="2866"/>
    <b v="0"/>
    <n v="2"/>
    <b v="0"/>
    <x v="6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x v="30"/>
    <n v="504"/>
    <x v="2"/>
    <s v="US"/>
    <s v="USD"/>
    <n v="1467604800"/>
    <x v="2867"/>
    <b v="0"/>
    <n v="10"/>
    <b v="0"/>
    <x v="6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s v="US"/>
    <s v="USD"/>
    <n v="1475697054"/>
    <x v="2868"/>
    <b v="0"/>
    <n v="60"/>
    <b v="0"/>
    <x v="6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s v="US"/>
    <s v="USD"/>
    <n v="1468937681"/>
    <x v="2869"/>
    <b v="0"/>
    <n v="5"/>
    <b v="0"/>
    <x v="6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s v="US"/>
    <s v="USD"/>
    <n v="1400301165"/>
    <x v="2870"/>
    <b v="0"/>
    <n v="9"/>
    <b v="0"/>
    <x v="6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x v="3"/>
    <n v="467"/>
    <x v="2"/>
    <s v="US"/>
    <s v="USD"/>
    <n v="1419183813"/>
    <x v="2871"/>
    <b v="0"/>
    <n v="13"/>
    <b v="0"/>
    <x v="6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x v="9"/>
    <n v="0"/>
    <x v="2"/>
    <s v="US"/>
    <s v="USD"/>
    <n v="1434768438"/>
    <x v="2872"/>
    <b v="0"/>
    <n v="0"/>
    <b v="0"/>
    <x v="6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s v="US"/>
    <s v="USD"/>
    <n v="1422473831"/>
    <x v="2873"/>
    <b v="0"/>
    <n v="8"/>
    <b v="0"/>
    <x v="6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x v="10"/>
    <n v="271"/>
    <x v="2"/>
    <s v="US"/>
    <s v="USD"/>
    <n v="1484684186"/>
    <x v="2874"/>
    <b v="0"/>
    <n v="3"/>
    <b v="0"/>
    <x v="6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x v="22"/>
    <n v="7"/>
    <x v="2"/>
    <s v="US"/>
    <s v="USD"/>
    <n v="1462417493"/>
    <x v="2875"/>
    <b v="0"/>
    <n v="3"/>
    <b v="0"/>
    <x v="6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x v="60"/>
    <n v="0"/>
    <x v="2"/>
    <s v="US"/>
    <s v="USD"/>
    <n v="1437069079"/>
    <x v="2876"/>
    <b v="0"/>
    <n v="0"/>
    <b v="0"/>
    <x v="6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s v="US"/>
    <s v="USD"/>
    <n v="1480525200"/>
    <x v="2877"/>
    <b v="0"/>
    <n v="6"/>
    <b v="0"/>
    <x v="6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s v="GB"/>
    <s v="GBP"/>
    <n v="1435934795"/>
    <x v="2878"/>
    <b v="0"/>
    <n v="4"/>
    <b v="0"/>
    <x v="6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x v="375"/>
    <n v="29"/>
    <x v="2"/>
    <s v="US"/>
    <s v="USD"/>
    <n v="1453310661"/>
    <x v="2879"/>
    <b v="0"/>
    <n v="1"/>
    <b v="0"/>
    <x v="6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s v="US"/>
    <s v="USD"/>
    <n v="1440090300"/>
    <x v="2880"/>
    <b v="0"/>
    <n v="29"/>
    <b v="0"/>
    <x v="6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s v="US"/>
    <s v="USD"/>
    <n v="1417620036"/>
    <x v="2881"/>
    <b v="0"/>
    <n v="0"/>
    <b v="0"/>
    <x v="6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s v="US"/>
    <s v="USD"/>
    <n v="1462112318"/>
    <x v="2882"/>
    <b v="0"/>
    <n v="4"/>
    <b v="0"/>
    <x v="6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s v="US"/>
    <s v="USD"/>
    <n v="1454734740"/>
    <x v="2883"/>
    <b v="0"/>
    <n v="5"/>
    <b v="0"/>
    <x v="6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x v="101"/>
    <n v="185"/>
    <x v="2"/>
    <s v="US"/>
    <s v="USD"/>
    <n v="1417800435"/>
    <x v="2884"/>
    <b v="0"/>
    <n v="4"/>
    <b v="0"/>
    <x v="6"/>
    <n v="0"/>
    <n v="46.25"/>
    <x v="1"/>
    <s v="plays"/>
    <x v="2884"/>
    <d v="2014-12-05T17:27:15"/>
  </r>
  <r>
    <n v="2885"/>
    <s v="The Wedding"/>
    <s v="An historic and proud work of Polish nationalistic literature performed on stage."/>
    <x v="44"/>
    <n v="130"/>
    <x v="2"/>
    <s v="US"/>
    <s v="USD"/>
    <n v="1426294201"/>
    <x v="2885"/>
    <b v="0"/>
    <n v="5"/>
    <b v="0"/>
    <x v="6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s v="US"/>
    <s v="USD"/>
    <n v="1442635140"/>
    <x v="2886"/>
    <b v="0"/>
    <n v="1"/>
    <b v="0"/>
    <x v="6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s v="US"/>
    <s v="USD"/>
    <n v="1420971324"/>
    <x v="2887"/>
    <b v="0"/>
    <n v="1"/>
    <b v="0"/>
    <x v="6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s v="US"/>
    <s v="USD"/>
    <n v="1413608340"/>
    <x v="2888"/>
    <b v="0"/>
    <n v="0"/>
    <b v="0"/>
    <x v="6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x v="9"/>
    <n v="1142"/>
    <x v="2"/>
    <s v="US"/>
    <s v="USD"/>
    <n v="1409344985"/>
    <x v="2889"/>
    <b v="0"/>
    <n v="14"/>
    <b v="0"/>
    <x v="6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x v="13"/>
    <n v="21"/>
    <x v="2"/>
    <s v="US"/>
    <s v="USD"/>
    <n v="1407553200"/>
    <x v="2890"/>
    <b v="0"/>
    <n v="3"/>
    <b v="0"/>
    <x v="6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x v="3"/>
    <n v="273"/>
    <x v="2"/>
    <s v="US"/>
    <s v="USD"/>
    <n v="1460751128"/>
    <x v="2891"/>
    <b v="0"/>
    <n v="10"/>
    <b v="0"/>
    <x v="6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x v="62"/>
    <n v="500"/>
    <x v="2"/>
    <s v="US"/>
    <s v="USD"/>
    <n v="1409000400"/>
    <x v="2892"/>
    <b v="0"/>
    <n v="17"/>
    <b v="0"/>
    <x v="6"/>
    <n v="9"/>
    <n v="29.41"/>
    <x v="1"/>
    <s v="plays"/>
    <x v="2892"/>
    <d v="2014-08-25T21:00:00"/>
  </r>
  <r>
    <n v="2893"/>
    <s v="REDISCOVERING KIA THE PLAY"/>
    <s v="Fundraising for REDISCOVERING KIA THE PLAY"/>
    <x v="10"/>
    <n v="25"/>
    <x v="2"/>
    <s v="US"/>
    <s v="USD"/>
    <n v="1420768800"/>
    <x v="2893"/>
    <b v="0"/>
    <n v="2"/>
    <b v="0"/>
    <x v="6"/>
    <n v="1"/>
    <n v="12.5"/>
    <x v="1"/>
    <s v="plays"/>
    <x v="2893"/>
    <d v="2015-01-09T02:00:00"/>
  </r>
  <r>
    <n v="2894"/>
    <s v="How Could You Do This To Me (The Stage Play)"/>
    <s v="This Is A Story About A Woman A Man And A Woman"/>
    <x v="63"/>
    <n v="0"/>
    <x v="2"/>
    <s v="US"/>
    <s v="USD"/>
    <n v="1428100815"/>
    <x v="2894"/>
    <b v="0"/>
    <n v="0"/>
    <b v="0"/>
    <x v="6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s v="US"/>
    <s v="USD"/>
    <n v="1403470800"/>
    <x v="2895"/>
    <b v="0"/>
    <n v="4"/>
    <b v="0"/>
    <x v="6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s v="US"/>
    <s v="USD"/>
    <n v="1481522400"/>
    <x v="2896"/>
    <b v="0"/>
    <n v="12"/>
    <b v="0"/>
    <x v="6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x v="14"/>
    <n v="550"/>
    <x v="2"/>
    <s v="US"/>
    <s v="USD"/>
    <n v="1444577345"/>
    <x v="2897"/>
    <b v="0"/>
    <n v="3"/>
    <b v="0"/>
    <x v="6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x v="51"/>
    <n v="316"/>
    <x v="2"/>
    <s v="US"/>
    <s v="USD"/>
    <n v="1446307053"/>
    <x v="2898"/>
    <b v="0"/>
    <n v="12"/>
    <b v="0"/>
    <x v="6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x v="3"/>
    <n v="0"/>
    <x v="2"/>
    <s v="US"/>
    <s v="USD"/>
    <n v="1469325158"/>
    <x v="2899"/>
    <b v="0"/>
    <n v="0"/>
    <b v="0"/>
    <x v="6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s v="US"/>
    <s v="USD"/>
    <n v="1407562632"/>
    <x v="2900"/>
    <b v="0"/>
    <n v="7"/>
    <b v="0"/>
    <x v="6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x v="47"/>
    <n v="6"/>
    <x v="2"/>
    <s v="US"/>
    <s v="USD"/>
    <n v="1423345339"/>
    <x v="2901"/>
    <b v="0"/>
    <n v="2"/>
    <b v="0"/>
    <x v="6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x v="60"/>
    <n v="25"/>
    <x v="2"/>
    <s v="US"/>
    <s v="USD"/>
    <n v="1440412396"/>
    <x v="2902"/>
    <b v="0"/>
    <n v="1"/>
    <b v="0"/>
    <x v="6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s v="US"/>
    <s v="USD"/>
    <n v="1441771218"/>
    <x v="2903"/>
    <b v="0"/>
    <n v="4"/>
    <b v="0"/>
    <x v="6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x v="15"/>
    <n v="75"/>
    <x v="2"/>
    <s v="GB"/>
    <s v="GBP"/>
    <n v="1415534400"/>
    <x v="2904"/>
    <b v="0"/>
    <n v="4"/>
    <b v="0"/>
    <x v="6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x v="8"/>
    <n v="622"/>
    <x v="2"/>
    <s v="US"/>
    <s v="USD"/>
    <n v="1473211313"/>
    <x v="2905"/>
    <b v="0"/>
    <n v="17"/>
    <b v="0"/>
    <x v="6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s v="US"/>
    <s v="USD"/>
    <n v="1438390800"/>
    <x v="2906"/>
    <b v="0"/>
    <n v="7"/>
    <b v="0"/>
    <x v="6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x v="30"/>
    <n v="2"/>
    <x v="2"/>
    <s v="US"/>
    <s v="USD"/>
    <n v="1463259837"/>
    <x v="2907"/>
    <b v="0"/>
    <n v="2"/>
    <b v="0"/>
    <x v="6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s v="US"/>
    <s v="USD"/>
    <n v="1465407219"/>
    <x v="2908"/>
    <b v="0"/>
    <n v="5"/>
    <b v="0"/>
    <x v="6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s v="US"/>
    <s v="USD"/>
    <n v="1416944760"/>
    <x v="2909"/>
    <b v="0"/>
    <n v="1"/>
    <b v="0"/>
    <x v="6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x v="11"/>
    <n v="1"/>
    <x v="2"/>
    <s v="GB"/>
    <s v="GBP"/>
    <n v="1434139887"/>
    <x v="2910"/>
    <b v="0"/>
    <n v="1"/>
    <b v="0"/>
    <x v="6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s v="US"/>
    <s v="USD"/>
    <n v="1435429626"/>
    <x v="2911"/>
    <b v="0"/>
    <n v="14"/>
    <b v="0"/>
    <x v="6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x v="377"/>
    <n v="2030"/>
    <x v="2"/>
    <s v="US"/>
    <s v="USD"/>
    <n v="1452827374"/>
    <x v="2912"/>
    <b v="0"/>
    <n v="26"/>
    <b v="0"/>
    <x v="6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x v="3"/>
    <n v="2"/>
    <x v="2"/>
    <s v="US"/>
    <s v="USD"/>
    <n v="1410041339"/>
    <x v="2913"/>
    <b v="0"/>
    <n v="2"/>
    <b v="0"/>
    <x v="6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x v="31"/>
    <n v="1"/>
    <x v="2"/>
    <s v="GB"/>
    <s v="GBP"/>
    <n v="1426365994"/>
    <x v="2914"/>
    <b v="0"/>
    <n v="1"/>
    <b v="0"/>
    <x v="6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x v="28"/>
    <n v="611"/>
    <x v="2"/>
    <s v="GB"/>
    <s v="GBP"/>
    <n v="1458117190"/>
    <x v="2915"/>
    <b v="0"/>
    <n v="3"/>
    <b v="0"/>
    <x v="6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x v="378"/>
    <n v="145"/>
    <x v="2"/>
    <s v="GB"/>
    <s v="GBP"/>
    <n v="1400498789"/>
    <x v="2916"/>
    <b v="0"/>
    <n v="7"/>
    <b v="0"/>
    <x v="6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x v="13"/>
    <n v="437"/>
    <x v="2"/>
    <s v="US"/>
    <s v="USD"/>
    <n v="1442381847"/>
    <x v="2917"/>
    <b v="0"/>
    <n v="9"/>
    <b v="0"/>
    <x v="6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x v="10"/>
    <n v="1362"/>
    <x v="2"/>
    <s v="US"/>
    <s v="USD"/>
    <n v="1446131207"/>
    <x v="2918"/>
    <b v="0"/>
    <n v="20"/>
    <b v="0"/>
    <x v="6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x v="20"/>
    <n v="51"/>
    <x v="2"/>
    <s v="US"/>
    <s v="USD"/>
    <n v="1407250329"/>
    <x v="2919"/>
    <b v="0"/>
    <n v="6"/>
    <b v="0"/>
    <x v="6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s v="CA"/>
    <s v="CAD"/>
    <n v="1427306470"/>
    <x v="2920"/>
    <b v="0"/>
    <n v="13"/>
    <b v="0"/>
    <x v="6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x v="213"/>
    <n v="129"/>
    <x v="0"/>
    <s v="US"/>
    <s v="USD"/>
    <n v="1411679804"/>
    <x v="2921"/>
    <b v="0"/>
    <n v="3"/>
    <b v="1"/>
    <x v="40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x v="2"/>
    <n v="500"/>
    <x v="0"/>
    <s v="GB"/>
    <s v="GBP"/>
    <n v="1431982727"/>
    <x v="2922"/>
    <b v="0"/>
    <n v="6"/>
    <b v="1"/>
    <x v="40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x v="43"/>
    <n v="300"/>
    <x v="0"/>
    <s v="US"/>
    <s v="USD"/>
    <n v="1422068400"/>
    <x v="2923"/>
    <b v="0"/>
    <n v="10"/>
    <b v="1"/>
    <x v="40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x v="31"/>
    <n v="25800"/>
    <x v="0"/>
    <s v="US"/>
    <s v="USD"/>
    <n v="1431143940"/>
    <x v="2924"/>
    <b v="0"/>
    <n v="147"/>
    <b v="1"/>
    <x v="40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s v="US"/>
    <s v="USD"/>
    <n v="1410444068"/>
    <x v="2925"/>
    <b v="0"/>
    <n v="199"/>
    <b v="1"/>
    <x v="40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x v="9"/>
    <n v="3750"/>
    <x v="0"/>
    <s v="US"/>
    <s v="USD"/>
    <n v="1424715779"/>
    <x v="2926"/>
    <b v="0"/>
    <n v="50"/>
    <b v="1"/>
    <x v="40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s v="US"/>
    <s v="USD"/>
    <n v="1405400400"/>
    <x v="2927"/>
    <b v="0"/>
    <n v="21"/>
    <b v="1"/>
    <x v="40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x v="28"/>
    <n v="1000"/>
    <x v="0"/>
    <s v="US"/>
    <s v="USD"/>
    <n v="1457135846"/>
    <x v="2928"/>
    <b v="0"/>
    <n v="24"/>
    <b v="1"/>
    <x v="40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s v="US"/>
    <s v="USD"/>
    <n v="1401024758"/>
    <x v="2929"/>
    <b v="0"/>
    <n v="32"/>
    <b v="1"/>
    <x v="40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x v="3"/>
    <n v="10092"/>
    <x v="0"/>
    <s v="GB"/>
    <s v="GBP"/>
    <n v="1431007264"/>
    <x v="2930"/>
    <b v="0"/>
    <n v="62"/>
    <b v="1"/>
    <x v="40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s v="CA"/>
    <s v="CAD"/>
    <n v="1410761280"/>
    <x v="2931"/>
    <b v="0"/>
    <n v="9"/>
    <b v="1"/>
    <x v="40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s v="AU"/>
    <s v="AUD"/>
    <n v="1424516400"/>
    <x v="2932"/>
    <b v="0"/>
    <n v="38"/>
    <b v="1"/>
    <x v="40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s v="US"/>
    <s v="USD"/>
    <n v="1465081053"/>
    <x v="2933"/>
    <b v="0"/>
    <n v="54"/>
    <b v="1"/>
    <x v="40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x v="30"/>
    <n v="2700"/>
    <x v="0"/>
    <s v="CA"/>
    <s v="CAD"/>
    <n v="1402845364"/>
    <x v="2934"/>
    <b v="0"/>
    <n v="37"/>
    <b v="1"/>
    <x v="40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x v="8"/>
    <n v="3531"/>
    <x v="0"/>
    <s v="US"/>
    <s v="USD"/>
    <n v="1472490000"/>
    <x v="2935"/>
    <b v="0"/>
    <n v="39"/>
    <b v="1"/>
    <x v="40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x v="28"/>
    <n v="1280"/>
    <x v="0"/>
    <s v="US"/>
    <s v="USD"/>
    <n v="1413176340"/>
    <x v="2936"/>
    <b v="0"/>
    <n v="34"/>
    <b v="1"/>
    <x v="40"/>
    <n v="128"/>
    <n v="37.65"/>
    <x v="1"/>
    <s v="musical"/>
    <x v="2936"/>
    <d v="2014-10-13T04:59:00"/>
  </r>
  <r>
    <n v="2937"/>
    <s v="UCAS"/>
    <s v="UCAS is a new British musical premiering at the Edinburgh Fringe Festival 2014."/>
    <x v="15"/>
    <n v="2000"/>
    <x v="0"/>
    <s v="GB"/>
    <s v="GBP"/>
    <n v="1405249113"/>
    <x v="2937"/>
    <b v="0"/>
    <n v="55"/>
    <b v="1"/>
    <x v="40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x v="23"/>
    <n v="4055"/>
    <x v="0"/>
    <s v="US"/>
    <s v="USD"/>
    <n v="1422636814"/>
    <x v="2938"/>
    <b v="0"/>
    <n v="32"/>
    <b v="1"/>
    <x v="40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s v="US"/>
    <s v="USD"/>
    <n v="1409187600"/>
    <x v="2939"/>
    <b v="0"/>
    <n v="25"/>
    <b v="1"/>
    <x v="40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s v="US"/>
    <s v="USD"/>
    <n v="1421606018"/>
    <x v="2940"/>
    <b v="0"/>
    <n v="33"/>
    <b v="1"/>
    <x v="40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x v="31"/>
    <n v="1"/>
    <x v="2"/>
    <s v="US"/>
    <s v="USD"/>
    <n v="1425250955"/>
    <x v="2941"/>
    <b v="0"/>
    <n v="1"/>
    <b v="0"/>
    <x v="38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x v="61"/>
    <n v="40850"/>
    <x v="2"/>
    <s v="CA"/>
    <s v="CAD"/>
    <n v="1450297080"/>
    <x v="2942"/>
    <b v="0"/>
    <n v="202"/>
    <b v="0"/>
    <x v="38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x v="9"/>
    <n v="0"/>
    <x v="2"/>
    <s v="US"/>
    <s v="USD"/>
    <n v="1428894380"/>
    <x v="2943"/>
    <b v="0"/>
    <n v="0"/>
    <b v="0"/>
    <x v="38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x v="3"/>
    <n v="100"/>
    <x v="2"/>
    <s v="US"/>
    <s v="USD"/>
    <n v="1433714198"/>
    <x v="2944"/>
    <b v="0"/>
    <n v="1"/>
    <b v="0"/>
    <x v="38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x v="63"/>
    <n v="0"/>
    <x v="2"/>
    <s v="US"/>
    <s v="USD"/>
    <n v="1432437660"/>
    <x v="2945"/>
    <b v="0"/>
    <n v="0"/>
    <b v="0"/>
    <x v="38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x v="13"/>
    <n v="2"/>
    <x v="2"/>
    <s v="GB"/>
    <s v="GBP"/>
    <n v="1471265092"/>
    <x v="2946"/>
    <b v="0"/>
    <n v="2"/>
    <b v="0"/>
    <x v="38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s v="US"/>
    <s v="USD"/>
    <n v="1480007460"/>
    <x v="2947"/>
    <b v="0"/>
    <n v="13"/>
    <b v="0"/>
    <x v="38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x v="69"/>
    <n v="24"/>
    <x v="2"/>
    <s v="US"/>
    <s v="USD"/>
    <n v="1433259293"/>
    <x v="2948"/>
    <b v="0"/>
    <n v="9"/>
    <b v="0"/>
    <x v="38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s v="US"/>
    <s v="USD"/>
    <n v="1447965917"/>
    <x v="2949"/>
    <b v="0"/>
    <n v="2"/>
    <b v="0"/>
    <x v="38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s v="US"/>
    <s v="USD"/>
    <n v="1453538752"/>
    <x v="2950"/>
    <b v="0"/>
    <n v="0"/>
    <b v="0"/>
    <x v="38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s v="US"/>
    <s v="USD"/>
    <n v="1412536573"/>
    <x v="2951"/>
    <b v="0"/>
    <n v="58"/>
    <b v="0"/>
    <x v="38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s v="US"/>
    <s v="USD"/>
    <n v="1476676800"/>
    <x v="2952"/>
    <b v="0"/>
    <n v="8"/>
    <b v="0"/>
    <x v="38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x v="307"/>
    <n v="605"/>
    <x v="1"/>
    <s v="US"/>
    <s v="USD"/>
    <n v="1444330821"/>
    <x v="2953"/>
    <b v="0"/>
    <n v="3"/>
    <b v="0"/>
    <x v="38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s v="US"/>
    <s v="USD"/>
    <n v="1489669203"/>
    <x v="2954"/>
    <b v="0"/>
    <n v="0"/>
    <b v="0"/>
    <x v="38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x v="38"/>
    <n v="715"/>
    <x v="1"/>
    <s v="US"/>
    <s v="USD"/>
    <n v="1434476849"/>
    <x v="2955"/>
    <b v="0"/>
    <n v="11"/>
    <b v="0"/>
    <x v="38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s v="US"/>
    <s v="USD"/>
    <n v="1462402850"/>
    <x v="2956"/>
    <b v="0"/>
    <n v="20"/>
    <b v="0"/>
    <x v="38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x v="36"/>
    <n v="280"/>
    <x v="1"/>
    <s v="US"/>
    <s v="USD"/>
    <n v="1427498172"/>
    <x v="2957"/>
    <b v="0"/>
    <n v="3"/>
    <b v="0"/>
    <x v="38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x v="58"/>
    <n v="0"/>
    <x v="1"/>
    <s v="US"/>
    <s v="USD"/>
    <n v="1462729317"/>
    <x v="2958"/>
    <b v="0"/>
    <n v="0"/>
    <b v="0"/>
    <x v="38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x v="3"/>
    <n v="0"/>
    <x v="1"/>
    <s v="GB"/>
    <s v="GBP"/>
    <n v="1465258325"/>
    <x v="2959"/>
    <b v="0"/>
    <n v="0"/>
    <b v="0"/>
    <x v="38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x v="381"/>
    <n v="0"/>
    <x v="1"/>
    <s v="US"/>
    <s v="USD"/>
    <n v="1410459023"/>
    <x v="2960"/>
    <b v="0"/>
    <n v="0"/>
    <b v="0"/>
    <x v="38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s v="US"/>
    <s v="USD"/>
    <n v="1427342400"/>
    <x v="2961"/>
    <b v="0"/>
    <n v="108"/>
    <b v="1"/>
    <x v="6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s v="US"/>
    <s v="USD"/>
    <n v="1425193140"/>
    <x v="2962"/>
    <b v="0"/>
    <n v="20"/>
    <b v="1"/>
    <x v="6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s v="US"/>
    <s v="USD"/>
    <n v="1435835824"/>
    <x v="2963"/>
    <b v="0"/>
    <n v="98"/>
    <b v="1"/>
    <x v="6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s v="US"/>
    <s v="USD"/>
    <n v="1407360720"/>
    <x v="2964"/>
    <b v="0"/>
    <n v="196"/>
    <b v="1"/>
    <x v="6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s v="US"/>
    <s v="USD"/>
    <n v="1436290233"/>
    <x v="2965"/>
    <b v="0"/>
    <n v="39"/>
    <b v="1"/>
    <x v="6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x v="3"/>
    <n v="11363"/>
    <x v="0"/>
    <s v="US"/>
    <s v="USD"/>
    <n v="1442425412"/>
    <x v="2966"/>
    <b v="0"/>
    <n v="128"/>
    <b v="1"/>
    <x v="6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x v="10"/>
    <n v="5696"/>
    <x v="0"/>
    <s v="US"/>
    <s v="USD"/>
    <n v="1425872692"/>
    <x v="2967"/>
    <b v="0"/>
    <n v="71"/>
    <b v="1"/>
    <x v="6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x v="8"/>
    <n v="3710"/>
    <x v="0"/>
    <s v="US"/>
    <s v="USD"/>
    <n v="1471406340"/>
    <x v="2968"/>
    <b v="0"/>
    <n v="47"/>
    <b v="1"/>
    <x v="6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s v="CA"/>
    <s v="CAD"/>
    <n v="1430693460"/>
    <x v="2969"/>
    <b v="0"/>
    <n v="17"/>
    <b v="1"/>
    <x v="6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s v="US"/>
    <s v="USD"/>
    <n v="1405699451"/>
    <x v="2970"/>
    <b v="0"/>
    <n v="91"/>
    <b v="1"/>
    <x v="6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s v="US"/>
    <s v="USD"/>
    <n v="1409500078"/>
    <x v="2971"/>
    <b v="0"/>
    <n v="43"/>
    <b v="1"/>
    <x v="6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x v="13"/>
    <n v="2107"/>
    <x v="0"/>
    <s v="US"/>
    <s v="USD"/>
    <n v="1480899600"/>
    <x v="2972"/>
    <b v="0"/>
    <n v="17"/>
    <b v="1"/>
    <x v="6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s v="US"/>
    <s v="USD"/>
    <n v="1451620800"/>
    <x v="2973"/>
    <b v="0"/>
    <n v="33"/>
    <b v="1"/>
    <x v="6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s v="US"/>
    <s v="USD"/>
    <n v="1411695300"/>
    <x v="2974"/>
    <b v="0"/>
    <n v="87"/>
    <b v="1"/>
    <x v="6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s v="US"/>
    <s v="USD"/>
    <n v="1417057200"/>
    <x v="2975"/>
    <b v="0"/>
    <n v="113"/>
    <b v="1"/>
    <x v="6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x v="159"/>
    <n v="120"/>
    <x v="0"/>
    <s v="GB"/>
    <s v="GBP"/>
    <n v="1457870400"/>
    <x v="2976"/>
    <b v="0"/>
    <n v="14"/>
    <b v="1"/>
    <x v="6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s v="US"/>
    <s v="USD"/>
    <n v="1427076840"/>
    <x v="2977"/>
    <b v="0"/>
    <n v="30"/>
    <b v="1"/>
    <x v="6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s v="US"/>
    <s v="USD"/>
    <n v="1413784740"/>
    <x v="2978"/>
    <b v="0"/>
    <n v="16"/>
    <b v="1"/>
    <x v="6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x v="10"/>
    <n v="5070"/>
    <x v="0"/>
    <s v="US"/>
    <s v="USD"/>
    <n v="1420524000"/>
    <x v="2979"/>
    <b v="0"/>
    <n v="46"/>
    <b v="1"/>
    <x v="6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x v="9"/>
    <n v="3275"/>
    <x v="0"/>
    <s v="US"/>
    <s v="USD"/>
    <n v="1440381600"/>
    <x v="2980"/>
    <b v="0"/>
    <n v="24"/>
    <b v="1"/>
    <x v="6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s v="IE"/>
    <s v="EUR"/>
    <n v="1443014756"/>
    <x v="2981"/>
    <b v="1"/>
    <n v="97"/>
    <b v="1"/>
    <x v="38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x v="10"/>
    <n v="5103"/>
    <x v="0"/>
    <s v="GB"/>
    <s v="GBP"/>
    <n v="1455208143"/>
    <x v="2982"/>
    <b v="1"/>
    <n v="59"/>
    <b v="1"/>
    <x v="38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x v="382"/>
    <n v="169985.91"/>
    <x v="0"/>
    <s v="US"/>
    <s v="USD"/>
    <n v="1415722236"/>
    <x v="2983"/>
    <b v="1"/>
    <n v="1095"/>
    <b v="1"/>
    <x v="38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s v="US"/>
    <s v="USD"/>
    <n v="1472020881"/>
    <x v="2984"/>
    <b v="1"/>
    <n v="218"/>
    <b v="1"/>
    <x v="38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x v="3"/>
    <n v="12165"/>
    <x v="0"/>
    <s v="NZ"/>
    <s v="NZD"/>
    <n v="1477886400"/>
    <x v="2985"/>
    <b v="0"/>
    <n v="111"/>
    <b v="1"/>
    <x v="38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x v="262"/>
    <n v="2532"/>
    <x v="0"/>
    <s v="GB"/>
    <s v="GBP"/>
    <n v="1462100406"/>
    <x v="2986"/>
    <b v="0"/>
    <n v="56"/>
    <b v="1"/>
    <x v="38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s v="US"/>
    <s v="USD"/>
    <n v="1476316800"/>
    <x v="2987"/>
    <b v="0"/>
    <n v="265"/>
    <b v="1"/>
    <x v="38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x v="28"/>
    <n v="1000"/>
    <x v="0"/>
    <s v="GB"/>
    <s v="GBP"/>
    <n v="1466412081"/>
    <x v="2988"/>
    <b v="0"/>
    <n v="28"/>
    <b v="1"/>
    <x v="38"/>
    <n v="100"/>
    <n v="35.71"/>
    <x v="1"/>
    <s v="spaces"/>
    <x v="2988"/>
    <d v="2016-06-20T08:41:21"/>
  </r>
  <r>
    <n v="2989"/>
    <s v="Let's Light Up The Gem!"/>
    <s v="Bring the movies back to Bethel, Maine."/>
    <x v="22"/>
    <n v="35307"/>
    <x v="0"/>
    <s v="US"/>
    <s v="USD"/>
    <n v="1450673940"/>
    <x v="2989"/>
    <b v="0"/>
    <n v="364"/>
    <b v="1"/>
    <x v="38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x v="3"/>
    <n v="10000"/>
    <x v="0"/>
    <s v="US"/>
    <s v="USD"/>
    <n v="1452174420"/>
    <x v="2990"/>
    <b v="0"/>
    <n v="27"/>
    <b v="1"/>
    <x v="38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x v="0"/>
    <n v="8780"/>
    <x v="0"/>
    <s v="US"/>
    <s v="USD"/>
    <n v="1485547530"/>
    <x v="2991"/>
    <b v="0"/>
    <n v="93"/>
    <b v="1"/>
    <x v="38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x v="9"/>
    <n v="3135"/>
    <x v="0"/>
    <s v="US"/>
    <s v="USD"/>
    <n v="1476037510"/>
    <x v="2992"/>
    <b v="0"/>
    <n v="64"/>
    <b v="1"/>
    <x v="38"/>
    <n v="105"/>
    <n v="48.98"/>
    <x v="1"/>
    <s v="spaces"/>
    <x v="2992"/>
    <d v="2016-10-09T18:25:10"/>
  </r>
  <r>
    <n v="2993"/>
    <s v="TRUE WEST: Think, Dog! Productions"/>
    <s v="Help us build the Kitchen from Hell!"/>
    <x v="28"/>
    <n v="1003"/>
    <x v="0"/>
    <s v="US"/>
    <s v="USD"/>
    <n v="1455998867"/>
    <x v="2993"/>
    <b v="0"/>
    <n v="22"/>
    <b v="1"/>
    <x v="38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x v="43"/>
    <n v="1373.24"/>
    <x v="0"/>
    <s v="GB"/>
    <s v="GBP"/>
    <n v="1412335772"/>
    <x v="2994"/>
    <b v="0"/>
    <n v="59"/>
    <b v="1"/>
    <x v="38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s v="US"/>
    <s v="USD"/>
    <n v="1484841471"/>
    <x v="2995"/>
    <b v="0"/>
    <n v="249"/>
    <b v="1"/>
    <x v="38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x v="19"/>
    <n v="60180"/>
    <x v="0"/>
    <s v="US"/>
    <s v="USD"/>
    <n v="1432677240"/>
    <x v="2996"/>
    <b v="0"/>
    <n v="392"/>
    <b v="1"/>
    <x v="38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s v="US"/>
    <s v="USD"/>
    <n v="1488171540"/>
    <x v="2997"/>
    <b v="0"/>
    <n v="115"/>
    <b v="1"/>
    <x v="38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s v="US"/>
    <s v="USD"/>
    <n v="1402892700"/>
    <x v="2998"/>
    <b v="0"/>
    <n v="433"/>
    <b v="1"/>
    <x v="38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x v="383"/>
    <n v="1605"/>
    <x v="0"/>
    <s v="US"/>
    <s v="USD"/>
    <n v="1488333600"/>
    <x v="2999"/>
    <b v="0"/>
    <n v="20"/>
    <b v="1"/>
    <x v="38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x v="2"/>
    <n v="500"/>
    <x v="0"/>
    <s v="US"/>
    <s v="USD"/>
    <n v="1485885600"/>
    <x v="3000"/>
    <b v="0"/>
    <n v="8"/>
    <b v="1"/>
    <x v="38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s v="US"/>
    <s v="USD"/>
    <n v="1468445382"/>
    <x v="3001"/>
    <b v="0"/>
    <n v="175"/>
    <b v="1"/>
    <x v="38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x v="39"/>
    <n v="7595.43"/>
    <x v="0"/>
    <s v="US"/>
    <s v="USD"/>
    <n v="1356552252"/>
    <x v="3002"/>
    <b v="0"/>
    <n v="104"/>
    <b v="1"/>
    <x v="38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s v="US"/>
    <s v="USD"/>
    <n v="1456811940"/>
    <x v="3003"/>
    <b v="0"/>
    <n v="17"/>
    <b v="1"/>
    <x v="38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x v="79"/>
    <n v="45126"/>
    <x v="0"/>
    <s v="US"/>
    <s v="USD"/>
    <n v="1416089324"/>
    <x v="3004"/>
    <b v="0"/>
    <n v="277"/>
    <b v="1"/>
    <x v="38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s v="US"/>
    <s v="USD"/>
    <n v="1412611905"/>
    <x v="3005"/>
    <b v="0"/>
    <n v="118"/>
    <b v="1"/>
    <x v="38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x v="6"/>
    <n v="8620"/>
    <x v="0"/>
    <s v="CA"/>
    <s v="CAD"/>
    <n v="1418580591"/>
    <x v="3006"/>
    <b v="0"/>
    <n v="97"/>
    <b v="1"/>
    <x v="38"/>
    <n v="108"/>
    <n v="88.87"/>
    <x v="1"/>
    <s v="spaces"/>
    <x v="3006"/>
    <d v="2014-12-14T18:09:51"/>
  </r>
  <r>
    <n v="3007"/>
    <s v="Bethlem"/>
    <s v="Consuite for 2015 CoreCon.  An adventure into insanity."/>
    <x v="20"/>
    <n v="1080"/>
    <x v="0"/>
    <s v="US"/>
    <s v="USD"/>
    <n v="1429938683"/>
    <x v="3007"/>
    <b v="0"/>
    <n v="20"/>
    <b v="1"/>
    <x v="38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s v="US"/>
    <s v="USD"/>
    <n v="1453352719"/>
    <x v="3008"/>
    <b v="0"/>
    <n v="26"/>
    <b v="1"/>
    <x v="38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x v="31"/>
    <n v="29939"/>
    <x v="0"/>
    <s v="US"/>
    <s v="USD"/>
    <n v="1417012840"/>
    <x v="3009"/>
    <b v="0"/>
    <n v="128"/>
    <b v="1"/>
    <x v="38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s v="US"/>
    <s v="USD"/>
    <n v="1424548719"/>
    <x v="3010"/>
    <b v="0"/>
    <n v="15"/>
    <b v="1"/>
    <x v="38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x v="43"/>
    <n v="371"/>
    <x v="0"/>
    <s v="ES"/>
    <s v="EUR"/>
    <n v="1450911540"/>
    <x v="3011"/>
    <b v="0"/>
    <n v="25"/>
    <b v="1"/>
    <x v="38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x v="23"/>
    <n v="4685"/>
    <x v="0"/>
    <s v="US"/>
    <s v="USD"/>
    <n v="1423587130"/>
    <x v="3012"/>
    <b v="0"/>
    <n v="55"/>
    <b v="1"/>
    <x v="38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s v="US"/>
    <s v="USD"/>
    <n v="1434917049"/>
    <x v="3013"/>
    <b v="0"/>
    <n v="107"/>
    <b v="1"/>
    <x v="38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s v="US"/>
    <s v="USD"/>
    <n v="1415163600"/>
    <x v="3014"/>
    <b v="0"/>
    <n v="557"/>
    <b v="1"/>
    <x v="38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x v="104"/>
    <n v="3508"/>
    <x v="0"/>
    <s v="US"/>
    <s v="USD"/>
    <n v="1402459200"/>
    <x v="3015"/>
    <b v="0"/>
    <n v="40"/>
    <b v="1"/>
    <x v="38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s v="US"/>
    <s v="USD"/>
    <n v="1405688952"/>
    <x v="3016"/>
    <b v="0"/>
    <n v="36"/>
    <b v="1"/>
    <x v="38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s v="US"/>
    <s v="USD"/>
    <n v="1408566243"/>
    <x v="3017"/>
    <b v="0"/>
    <n v="159"/>
    <b v="1"/>
    <x v="38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x v="285"/>
    <n v="4230"/>
    <x v="0"/>
    <s v="FR"/>
    <s v="EUR"/>
    <n v="1437429600"/>
    <x v="3018"/>
    <b v="0"/>
    <n v="41"/>
    <b v="1"/>
    <x v="38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s v="US"/>
    <s v="USD"/>
    <n v="1401159600"/>
    <x v="3019"/>
    <b v="0"/>
    <n v="226"/>
    <b v="1"/>
    <x v="38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s v="US"/>
    <s v="USD"/>
    <n v="1439583533"/>
    <x v="3020"/>
    <b v="0"/>
    <n v="30"/>
    <b v="1"/>
    <x v="38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s v="US"/>
    <s v="USD"/>
    <n v="1479794340"/>
    <x v="3021"/>
    <b v="0"/>
    <n v="103"/>
    <b v="1"/>
    <x v="38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s v="US"/>
    <s v="USD"/>
    <n v="1472338409"/>
    <x v="3022"/>
    <b v="0"/>
    <n v="62"/>
    <b v="1"/>
    <x v="38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x v="176"/>
    <n v="721"/>
    <x v="0"/>
    <s v="GB"/>
    <s v="GBP"/>
    <n v="1434039186"/>
    <x v="3023"/>
    <b v="0"/>
    <n v="6"/>
    <b v="1"/>
    <x v="38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s v="US"/>
    <s v="USD"/>
    <n v="1349567475"/>
    <x v="3024"/>
    <b v="0"/>
    <n v="182"/>
    <b v="1"/>
    <x v="38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s v="GB"/>
    <s v="GBP"/>
    <n v="1401465600"/>
    <x v="3025"/>
    <b v="0"/>
    <n v="145"/>
    <b v="1"/>
    <x v="38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s v="GB"/>
    <s v="GBP"/>
    <n v="1488538892"/>
    <x v="3026"/>
    <b v="0"/>
    <n v="25"/>
    <b v="1"/>
    <x v="38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x v="79"/>
    <n v="52576"/>
    <x v="0"/>
    <s v="US"/>
    <s v="USD"/>
    <n v="1426866851"/>
    <x v="3027"/>
    <b v="0"/>
    <n v="320"/>
    <b v="1"/>
    <x v="38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x v="10"/>
    <n v="8401"/>
    <x v="0"/>
    <s v="US"/>
    <s v="USD"/>
    <n v="1471242025"/>
    <x v="3028"/>
    <b v="0"/>
    <n v="99"/>
    <b v="1"/>
    <x v="38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x v="11"/>
    <n v="32903"/>
    <x v="0"/>
    <s v="US"/>
    <s v="USD"/>
    <n v="1416285300"/>
    <x v="3029"/>
    <b v="0"/>
    <n v="348"/>
    <b v="1"/>
    <x v="38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s v="US"/>
    <s v="USD"/>
    <n v="1442426171"/>
    <x v="3030"/>
    <b v="0"/>
    <n v="41"/>
    <b v="1"/>
    <x v="38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x v="15"/>
    <n v="1500"/>
    <x v="0"/>
    <s v="US"/>
    <s v="USD"/>
    <n v="1476479447"/>
    <x v="3031"/>
    <b v="0"/>
    <n v="29"/>
    <b v="1"/>
    <x v="38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x v="28"/>
    <n v="1272"/>
    <x v="0"/>
    <s v="US"/>
    <s v="USD"/>
    <n v="1441933459"/>
    <x v="3032"/>
    <b v="0"/>
    <n v="25"/>
    <b v="1"/>
    <x v="38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x v="9"/>
    <n v="4396"/>
    <x v="0"/>
    <s v="US"/>
    <s v="USD"/>
    <n v="1471487925"/>
    <x v="3033"/>
    <b v="0"/>
    <n v="23"/>
    <b v="1"/>
    <x v="38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s v="US"/>
    <s v="USD"/>
    <n v="1477972740"/>
    <x v="3034"/>
    <b v="0"/>
    <n v="1260"/>
    <b v="1"/>
    <x v="38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x v="31"/>
    <n v="27196.71"/>
    <x v="0"/>
    <s v="US"/>
    <s v="USD"/>
    <n v="1367674009"/>
    <x v="3035"/>
    <b v="0"/>
    <n v="307"/>
    <b v="1"/>
    <x v="38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x v="31"/>
    <n v="31683"/>
    <x v="0"/>
    <s v="US"/>
    <s v="USD"/>
    <n v="1376654340"/>
    <x v="3036"/>
    <b v="0"/>
    <n v="329"/>
    <b v="1"/>
    <x v="38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s v="US"/>
    <s v="USD"/>
    <n v="1285995540"/>
    <x v="3037"/>
    <b v="0"/>
    <n v="32"/>
    <b v="1"/>
    <x v="38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x v="28"/>
    <n v="1005"/>
    <x v="0"/>
    <s v="US"/>
    <s v="USD"/>
    <n v="1457071397"/>
    <x v="3038"/>
    <b v="0"/>
    <n v="27"/>
    <b v="1"/>
    <x v="38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x v="22"/>
    <n v="21742.78"/>
    <x v="0"/>
    <s v="US"/>
    <s v="USD"/>
    <n v="1388303940"/>
    <x v="3039"/>
    <b v="0"/>
    <n v="236"/>
    <b v="1"/>
    <x v="38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x v="9"/>
    <n v="3225"/>
    <x v="0"/>
    <s v="US"/>
    <s v="USD"/>
    <n v="1435359600"/>
    <x v="3040"/>
    <b v="0"/>
    <n v="42"/>
    <b v="1"/>
    <x v="38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x v="386"/>
    <n v="9170"/>
    <x v="0"/>
    <s v="US"/>
    <s v="USD"/>
    <n v="1453323048"/>
    <x v="3041"/>
    <b v="0"/>
    <n v="95"/>
    <b v="1"/>
    <x v="38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x v="15"/>
    <n v="1920"/>
    <x v="0"/>
    <s v="GB"/>
    <s v="GBP"/>
    <n v="1444149047"/>
    <x v="3042"/>
    <b v="0"/>
    <n v="37"/>
    <b v="1"/>
    <x v="38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x v="36"/>
    <n v="16501"/>
    <x v="0"/>
    <s v="CA"/>
    <s v="CAD"/>
    <n v="1429152600"/>
    <x v="3043"/>
    <b v="0"/>
    <n v="128"/>
    <b v="1"/>
    <x v="38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s v="US"/>
    <s v="USD"/>
    <n v="1454433998"/>
    <x v="3044"/>
    <b v="0"/>
    <n v="156"/>
    <b v="1"/>
    <x v="38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s v="US"/>
    <s v="USD"/>
    <n v="1408679055"/>
    <x v="3045"/>
    <b v="0"/>
    <n v="64"/>
    <b v="1"/>
    <x v="38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s v="US"/>
    <s v="USD"/>
    <n v="1410324720"/>
    <x v="3046"/>
    <b v="0"/>
    <n v="58"/>
    <b v="1"/>
    <x v="38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x v="2"/>
    <n v="745"/>
    <x v="0"/>
    <s v="US"/>
    <s v="USD"/>
    <n v="1461762960"/>
    <x v="3047"/>
    <b v="0"/>
    <n v="20"/>
    <b v="1"/>
    <x v="38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x v="10"/>
    <n v="8320"/>
    <x v="0"/>
    <s v="US"/>
    <s v="USD"/>
    <n v="1420060920"/>
    <x v="3048"/>
    <b v="0"/>
    <n v="47"/>
    <b v="1"/>
    <x v="38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s v="US"/>
    <s v="USD"/>
    <n v="1434241255"/>
    <x v="3049"/>
    <b v="0"/>
    <n v="54"/>
    <b v="1"/>
    <x v="38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x v="20"/>
    <n v="636"/>
    <x v="0"/>
    <s v="US"/>
    <s v="USD"/>
    <n v="1462420960"/>
    <x v="3050"/>
    <b v="0"/>
    <n v="9"/>
    <b v="1"/>
    <x v="38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x v="8"/>
    <n v="827"/>
    <x v="2"/>
    <s v="GB"/>
    <s v="GBP"/>
    <n v="1486547945"/>
    <x v="3051"/>
    <b v="1"/>
    <n v="35"/>
    <b v="0"/>
    <x v="38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x v="63"/>
    <n v="75"/>
    <x v="2"/>
    <s v="US"/>
    <s v="USD"/>
    <n v="1432828740"/>
    <x v="3052"/>
    <b v="0"/>
    <n v="2"/>
    <b v="0"/>
    <x v="38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x v="3"/>
    <n v="40"/>
    <x v="2"/>
    <s v="US"/>
    <s v="USD"/>
    <n v="1412222340"/>
    <x v="3053"/>
    <b v="0"/>
    <n v="3"/>
    <b v="0"/>
    <x v="38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s v="US"/>
    <s v="USD"/>
    <n v="1425258240"/>
    <x v="3054"/>
    <b v="0"/>
    <n v="0"/>
    <b v="0"/>
    <x v="38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x v="22"/>
    <n v="1"/>
    <x v="2"/>
    <s v="US"/>
    <s v="USD"/>
    <n v="1420844390"/>
    <x v="3055"/>
    <b v="0"/>
    <n v="1"/>
    <b v="0"/>
    <x v="38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x v="31"/>
    <n v="0"/>
    <x v="2"/>
    <s v="US"/>
    <s v="USD"/>
    <n v="1412003784"/>
    <x v="3056"/>
    <b v="0"/>
    <n v="0"/>
    <b v="0"/>
    <x v="38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x v="63"/>
    <n v="0"/>
    <x v="2"/>
    <s v="GB"/>
    <s v="GBP"/>
    <n v="1459694211"/>
    <x v="3057"/>
    <b v="0"/>
    <n v="0"/>
    <b v="0"/>
    <x v="38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s v="IT"/>
    <s v="EUR"/>
    <n v="1463734740"/>
    <x v="3058"/>
    <b v="0"/>
    <n v="3"/>
    <b v="0"/>
    <x v="38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s v="US"/>
    <s v="USD"/>
    <n v="1407536846"/>
    <x v="3059"/>
    <b v="0"/>
    <n v="11"/>
    <b v="0"/>
    <x v="38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x v="135"/>
    <n v="335"/>
    <x v="2"/>
    <s v="US"/>
    <s v="USD"/>
    <n v="1443422134"/>
    <x v="3060"/>
    <b v="0"/>
    <n v="6"/>
    <b v="0"/>
    <x v="38"/>
    <n v="0"/>
    <n v="55.83"/>
    <x v="1"/>
    <s v="spaces"/>
    <x v="3060"/>
    <d v="2015-09-28T06:35:34"/>
  </r>
  <r>
    <n v="3061"/>
    <s v="Help Save Parkway Cinemas!"/>
    <s v="Save a historic Local theater."/>
    <x v="80"/>
    <n v="0"/>
    <x v="2"/>
    <s v="US"/>
    <s v="USD"/>
    <n v="1407955748"/>
    <x v="3061"/>
    <b v="0"/>
    <n v="0"/>
    <b v="0"/>
    <x v="38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s v="US"/>
    <s v="USD"/>
    <n v="1443636000"/>
    <x v="3062"/>
    <b v="0"/>
    <n v="67"/>
    <b v="0"/>
    <x v="38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x v="9"/>
    <n v="587"/>
    <x v="2"/>
    <s v="US"/>
    <s v="USD"/>
    <n v="1477174138"/>
    <x v="3063"/>
    <b v="0"/>
    <n v="23"/>
    <b v="0"/>
    <x v="38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x v="96"/>
    <n v="8471"/>
    <x v="2"/>
    <s v="US"/>
    <s v="USD"/>
    <n v="1448175540"/>
    <x v="3064"/>
    <b v="0"/>
    <n v="72"/>
    <b v="0"/>
    <x v="38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x v="31"/>
    <n v="10"/>
    <x v="2"/>
    <s v="US"/>
    <s v="USD"/>
    <n v="1406683172"/>
    <x v="3065"/>
    <b v="0"/>
    <n v="2"/>
    <b v="0"/>
    <x v="38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x v="90"/>
    <n v="41950"/>
    <x v="2"/>
    <s v="AU"/>
    <s v="AUD"/>
    <n v="1468128537"/>
    <x v="3066"/>
    <b v="0"/>
    <n v="15"/>
    <b v="0"/>
    <x v="38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s v="NZ"/>
    <s v="NZD"/>
    <n v="1441837879"/>
    <x v="3067"/>
    <b v="0"/>
    <n v="1"/>
    <b v="0"/>
    <x v="38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s v="US"/>
    <s v="USD"/>
    <n v="1445013352"/>
    <x v="3068"/>
    <b v="0"/>
    <n v="2"/>
    <b v="0"/>
    <x v="38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s v="US"/>
    <s v="USD"/>
    <n v="1418587234"/>
    <x v="3069"/>
    <b v="0"/>
    <n v="7"/>
    <b v="0"/>
    <x v="38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s v="GB"/>
    <s v="GBP"/>
    <n v="1481132169"/>
    <x v="3070"/>
    <b v="0"/>
    <n v="16"/>
    <b v="0"/>
    <x v="38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x v="14"/>
    <n v="7173"/>
    <x v="2"/>
    <s v="US"/>
    <s v="USD"/>
    <n v="1429595940"/>
    <x v="3071"/>
    <b v="0"/>
    <n v="117"/>
    <b v="0"/>
    <x v="38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s v="US"/>
    <s v="USD"/>
    <n v="1477791960"/>
    <x v="3072"/>
    <b v="0"/>
    <n v="2"/>
    <b v="0"/>
    <x v="38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s v="US"/>
    <s v="USD"/>
    <n v="1434309540"/>
    <x v="3073"/>
    <b v="0"/>
    <n v="7"/>
    <b v="0"/>
    <x v="38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s v="FR"/>
    <s v="EUR"/>
    <n v="1457617359"/>
    <x v="3074"/>
    <b v="0"/>
    <n v="3"/>
    <b v="0"/>
    <x v="38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x v="36"/>
    <n v="1296"/>
    <x v="2"/>
    <s v="US"/>
    <s v="USD"/>
    <n v="1471573640"/>
    <x v="3075"/>
    <b v="0"/>
    <n v="20"/>
    <b v="0"/>
    <x v="38"/>
    <n v="9"/>
    <n v="64.8"/>
    <x v="1"/>
    <s v="spaces"/>
    <x v="3075"/>
    <d v="2016-08-19T02:27:20"/>
  </r>
  <r>
    <n v="3076"/>
    <s v="10,000 Hours"/>
    <s v="Helping female comedians get in their 10,000 Hours of practice!"/>
    <x v="3"/>
    <n v="1506"/>
    <x v="2"/>
    <s v="US"/>
    <s v="USD"/>
    <n v="1444405123"/>
    <x v="3076"/>
    <b v="0"/>
    <n v="50"/>
    <b v="0"/>
    <x v="38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s v="CA"/>
    <s v="CAD"/>
    <n v="1488495478"/>
    <x v="3077"/>
    <b v="0"/>
    <n v="2"/>
    <b v="0"/>
    <x v="38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s v="US"/>
    <s v="USD"/>
    <n v="1424920795"/>
    <x v="3078"/>
    <b v="0"/>
    <n v="3"/>
    <b v="0"/>
    <x v="38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s v="US"/>
    <s v="USD"/>
    <n v="1427040435"/>
    <x v="3079"/>
    <b v="0"/>
    <n v="27"/>
    <b v="0"/>
    <x v="38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x v="71"/>
    <n v="376"/>
    <x v="2"/>
    <s v="US"/>
    <s v="USD"/>
    <n v="1419644444"/>
    <x v="3080"/>
    <b v="0"/>
    <n v="7"/>
    <b v="0"/>
    <x v="38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s v="US"/>
    <s v="USD"/>
    <n v="1442722891"/>
    <x v="3081"/>
    <b v="0"/>
    <n v="5"/>
    <b v="0"/>
    <x v="38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x v="7"/>
    <n v="0"/>
    <x v="2"/>
    <s v="US"/>
    <s v="USD"/>
    <n v="1447628946"/>
    <x v="3082"/>
    <b v="0"/>
    <n v="0"/>
    <b v="0"/>
    <x v="38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s v="US"/>
    <s v="USD"/>
    <n v="1409547600"/>
    <x v="3083"/>
    <b v="0"/>
    <n v="3"/>
    <b v="0"/>
    <x v="38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s v="US"/>
    <s v="USD"/>
    <n v="1430851680"/>
    <x v="3084"/>
    <b v="0"/>
    <n v="6"/>
    <b v="0"/>
    <x v="38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s v="US"/>
    <s v="USD"/>
    <n v="1443561159"/>
    <x v="3085"/>
    <b v="0"/>
    <n v="9"/>
    <b v="0"/>
    <x v="38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s v="IT"/>
    <s v="EUR"/>
    <n v="1439827559"/>
    <x v="3086"/>
    <b v="0"/>
    <n v="3"/>
    <b v="0"/>
    <x v="38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s v="US"/>
    <s v="USD"/>
    <n v="1482294990"/>
    <x v="3087"/>
    <b v="0"/>
    <n v="2"/>
    <b v="0"/>
    <x v="38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s v="US"/>
    <s v="USD"/>
    <n v="1420724460"/>
    <x v="3088"/>
    <b v="0"/>
    <n v="3"/>
    <b v="0"/>
    <x v="38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x v="31"/>
    <n v="5854"/>
    <x v="2"/>
    <s v="US"/>
    <s v="USD"/>
    <n v="1468029540"/>
    <x v="3089"/>
    <b v="0"/>
    <n v="45"/>
    <b v="0"/>
    <x v="38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x v="390"/>
    <n v="11432"/>
    <x v="2"/>
    <s v="US"/>
    <s v="USD"/>
    <n v="1430505545"/>
    <x v="3090"/>
    <b v="0"/>
    <n v="9"/>
    <b v="0"/>
    <x v="38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x v="10"/>
    <n v="796"/>
    <x v="2"/>
    <s v="US"/>
    <s v="USD"/>
    <n v="1471214743"/>
    <x v="3091"/>
    <b v="0"/>
    <n v="9"/>
    <b v="0"/>
    <x v="38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s v="US"/>
    <s v="USD"/>
    <n v="1444946400"/>
    <x v="3092"/>
    <b v="0"/>
    <n v="21"/>
    <b v="0"/>
    <x v="38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s v="CA"/>
    <s v="CAD"/>
    <n v="1401595140"/>
    <x v="3093"/>
    <b v="0"/>
    <n v="17"/>
    <b v="0"/>
    <x v="38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x v="57"/>
    <n v="25"/>
    <x v="2"/>
    <s v="US"/>
    <s v="USD"/>
    <n v="1442775956"/>
    <x v="3094"/>
    <b v="0"/>
    <n v="1"/>
    <b v="0"/>
    <x v="38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x v="391"/>
    <n v="50"/>
    <x v="2"/>
    <s v="US"/>
    <s v="USD"/>
    <n v="1470011780"/>
    <x v="3095"/>
    <b v="0"/>
    <n v="1"/>
    <b v="0"/>
    <x v="38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s v="US"/>
    <s v="USD"/>
    <n v="1432151326"/>
    <x v="3096"/>
    <b v="0"/>
    <n v="14"/>
    <b v="0"/>
    <x v="38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s v="GB"/>
    <s v="GBP"/>
    <n v="1475848800"/>
    <x v="3097"/>
    <b v="0"/>
    <n v="42"/>
    <b v="0"/>
    <x v="38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x v="392"/>
    <n v="1758"/>
    <x v="2"/>
    <s v="US"/>
    <s v="USD"/>
    <n v="1454890620"/>
    <x v="3098"/>
    <b v="0"/>
    <n v="27"/>
    <b v="0"/>
    <x v="38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s v="US"/>
    <s v="USD"/>
    <n v="1455251591"/>
    <x v="3099"/>
    <b v="0"/>
    <n v="5"/>
    <b v="0"/>
    <x v="38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s v="US"/>
    <s v="USD"/>
    <n v="1413816975"/>
    <x v="3100"/>
    <b v="0"/>
    <n v="13"/>
    <b v="0"/>
    <x v="38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x v="30"/>
    <n v="300"/>
    <x v="2"/>
    <s v="FR"/>
    <s v="EUR"/>
    <n v="1437033360"/>
    <x v="3101"/>
    <b v="0"/>
    <n v="12"/>
    <b v="0"/>
    <x v="38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x v="194"/>
    <n v="6258"/>
    <x v="2"/>
    <s v="GB"/>
    <s v="GBP"/>
    <n v="1471939818"/>
    <x v="3102"/>
    <b v="0"/>
    <n v="90"/>
    <b v="0"/>
    <x v="38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x v="393"/>
    <n v="11"/>
    <x v="2"/>
    <s v="US"/>
    <s v="USD"/>
    <n v="1434080706"/>
    <x v="3103"/>
    <b v="0"/>
    <n v="2"/>
    <b v="0"/>
    <x v="38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x v="23"/>
    <n v="1185"/>
    <x v="2"/>
    <s v="AU"/>
    <s v="AUD"/>
    <n v="1422928800"/>
    <x v="3104"/>
    <b v="0"/>
    <n v="5"/>
    <b v="0"/>
    <x v="38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x v="394"/>
    <n v="2476"/>
    <x v="2"/>
    <s v="US"/>
    <s v="USD"/>
    <n v="1413694800"/>
    <x v="3105"/>
    <b v="0"/>
    <n v="31"/>
    <b v="0"/>
    <x v="38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s v="GB"/>
    <s v="GBP"/>
    <n v="1442440800"/>
    <x v="3106"/>
    <b v="0"/>
    <n v="4"/>
    <b v="0"/>
    <x v="38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x v="79"/>
    <n v="7905"/>
    <x v="2"/>
    <s v="US"/>
    <s v="USD"/>
    <n v="1431372751"/>
    <x v="3107"/>
    <b v="0"/>
    <n v="29"/>
    <b v="0"/>
    <x v="38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x v="63"/>
    <n v="26"/>
    <x v="2"/>
    <s v="US"/>
    <s v="USD"/>
    <n v="1430234394"/>
    <x v="3108"/>
    <b v="0"/>
    <n v="2"/>
    <b v="0"/>
    <x v="38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s v="US"/>
    <s v="USD"/>
    <n v="1409194810"/>
    <x v="3109"/>
    <b v="0"/>
    <n v="114"/>
    <b v="0"/>
    <x v="38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x v="31"/>
    <n v="10"/>
    <x v="2"/>
    <s v="US"/>
    <s v="USD"/>
    <n v="1487465119"/>
    <x v="3110"/>
    <b v="0"/>
    <n v="1"/>
    <b v="0"/>
    <x v="38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x v="22"/>
    <n v="5328"/>
    <x v="2"/>
    <s v="US"/>
    <s v="USD"/>
    <n v="1412432220"/>
    <x v="3111"/>
    <b v="0"/>
    <n v="76"/>
    <b v="0"/>
    <x v="38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x v="34"/>
    <n v="521"/>
    <x v="2"/>
    <s v="US"/>
    <s v="USD"/>
    <n v="1477968934"/>
    <x v="3112"/>
    <b v="0"/>
    <n v="9"/>
    <b v="0"/>
    <x v="38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x v="395"/>
    <n v="4635"/>
    <x v="2"/>
    <s v="US"/>
    <s v="USD"/>
    <n v="1429291982"/>
    <x v="3113"/>
    <b v="0"/>
    <n v="37"/>
    <b v="0"/>
    <x v="38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s v="US"/>
    <s v="USD"/>
    <n v="1411312250"/>
    <x v="3114"/>
    <b v="0"/>
    <n v="0"/>
    <b v="0"/>
    <x v="38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x v="3"/>
    <n v="300"/>
    <x v="2"/>
    <s v="SE"/>
    <s v="SEK"/>
    <n v="1465123427"/>
    <x v="3115"/>
    <b v="0"/>
    <n v="1"/>
    <b v="0"/>
    <x v="38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x v="47"/>
    <n v="430"/>
    <x v="2"/>
    <s v="US"/>
    <s v="USD"/>
    <n v="1427890925"/>
    <x v="3116"/>
    <b v="0"/>
    <n v="10"/>
    <b v="0"/>
    <x v="38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x v="28"/>
    <n v="1"/>
    <x v="2"/>
    <s v="GB"/>
    <s v="GBP"/>
    <n v="1464354720"/>
    <x v="3117"/>
    <b v="0"/>
    <n v="1"/>
    <b v="0"/>
    <x v="38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x v="69"/>
    <n v="1550"/>
    <x v="2"/>
    <s v="SE"/>
    <s v="SEK"/>
    <n v="1467473723"/>
    <x v="3118"/>
    <b v="0"/>
    <n v="2"/>
    <b v="0"/>
    <x v="38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s v="US"/>
    <s v="USD"/>
    <n v="1427414732"/>
    <x v="3119"/>
    <b v="0"/>
    <n v="1"/>
    <b v="0"/>
    <x v="38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x v="396"/>
    <n v="128"/>
    <x v="2"/>
    <s v="NL"/>
    <s v="EUR"/>
    <n v="1462484196"/>
    <x v="3120"/>
    <b v="0"/>
    <n v="10"/>
    <b v="0"/>
    <x v="38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x v="15"/>
    <n v="10"/>
    <x v="1"/>
    <s v="CA"/>
    <s v="CAD"/>
    <n v="1411748335"/>
    <x v="3121"/>
    <b v="0"/>
    <n v="1"/>
    <b v="0"/>
    <x v="38"/>
    <n v="1"/>
    <n v="10"/>
    <x v="1"/>
    <s v="spaces"/>
    <x v="3121"/>
    <d v="2014-09-26T16:18:55"/>
  </r>
  <r>
    <n v="3122"/>
    <s v="be back soon (Canceled)"/>
    <s v="cancelled until further notice"/>
    <x v="212"/>
    <n v="116"/>
    <x v="1"/>
    <s v="US"/>
    <s v="USD"/>
    <n v="1478733732"/>
    <x v="3122"/>
    <b v="0"/>
    <n v="2"/>
    <b v="0"/>
    <x v="38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s v="US"/>
    <s v="USD"/>
    <n v="1468108198"/>
    <x v="3123"/>
    <b v="0"/>
    <n v="348"/>
    <b v="0"/>
    <x v="38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x v="397"/>
    <n v="26"/>
    <x v="1"/>
    <s v="US"/>
    <s v="USD"/>
    <n v="1422902601"/>
    <x v="3124"/>
    <b v="0"/>
    <n v="4"/>
    <b v="0"/>
    <x v="38"/>
    <n v="0"/>
    <n v="6.5"/>
    <x v="1"/>
    <s v="spaces"/>
    <x v="3124"/>
    <d v="2015-02-02T18:43:21"/>
  </r>
  <r>
    <n v="3125"/>
    <s v="N/A (Canceled)"/>
    <s v="N/A"/>
    <x v="86"/>
    <n v="0"/>
    <x v="1"/>
    <s v="US"/>
    <s v="USD"/>
    <n v="1452142672"/>
    <x v="3125"/>
    <b v="0"/>
    <n v="0"/>
    <b v="0"/>
    <x v="38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s v="US"/>
    <s v="USD"/>
    <n v="1459121162"/>
    <x v="3126"/>
    <b v="0"/>
    <n v="17"/>
    <b v="0"/>
    <x v="38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s v="US"/>
    <s v="USD"/>
    <n v="1425242029"/>
    <x v="3127"/>
    <b v="0"/>
    <n v="0"/>
    <b v="0"/>
    <x v="38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s v="US"/>
    <s v="USD"/>
    <n v="1489690141"/>
    <x v="3128"/>
    <b v="0"/>
    <n v="117"/>
    <b v="0"/>
    <x v="6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s v="US"/>
    <s v="USD"/>
    <n v="1492542819"/>
    <x v="3129"/>
    <b v="0"/>
    <n v="1"/>
    <b v="0"/>
    <x v="6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x v="3"/>
    <n v="375"/>
    <x v="3"/>
    <s v="US"/>
    <s v="USD"/>
    <n v="1492145940"/>
    <x v="3130"/>
    <b v="0"/>
    <n v="4"/>
    <b v="0"/>
    <x v="6"/>
    <n v="4"/>
    <n v="93.75"/>
    <x v="1"/>
    <s v="plays"/>
    <x v="3130"/>
    <d v="2017-04-14T04:59:00"/>
  </r>
  <r>
    <n v="3131"/>
    <s v="SNAKE EYES"/>
    <s v="A Staged Reading of &quot;Snake Eyes,&quot; a new play by Alex Rafala"/>
    <x v="393"/>
    <n v="645"/>
    <x v="3"/>
    <s v="US"/>
    <s v="USD"/>
    <n v="1491656045"/>
    <x v="3131"/>
    <b v="0"/>
    <n v="12"/>
    <b v="0"/>
    <x v="6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x v="11"/>
    <n v="10"/>
    <x v="3"/>
    <s v="US"/>
    <s v="USD"/>
    <n v="1492759460"/>
    <x v="3132"/>
    <b v="0"/>
    <n v="1"/>
    <b v="0"/>
    <x v="6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s v="GB"/>
    <s v="GBP"/>
    <n v="1490358834"/>
    <x v="3133"/>
    <b v="0"/>
    <n v="16"/>
    <b v="0"/>
    <x v="6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s v="GB"/>
    <s v="GBP"/>
    <n v="1490631419"/>
    <x v="3134"/>
    <b v="0"/>
    <n v="12"/>
    <b v="0"/>
    <x v="6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s v="US"/>
    <s v="USD"/>
    <n v="1491277121"/>
    <x v="3135"/>
    <b v="0"/>
    <n v="7"/>
    <b v="0"/>
    <x v="6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x v="2"/>
    <n v="639"/>
    <x v="3"/>
    <s v="GB"/>
    <s v="GBP"/>
    <n v="1491001140"/>
    <x v="3136"/>
    <b v="0"/>
    <n v="22"/>
    <b v="0"/>
    <x v="6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x v="15"/>
    <n v="50"/>
    <x v="3"/>
    <s v="US"/>
    <s v="USD"/>
    <n v="1493838720"/>
    <x v="3137"/>
    <b v="0"/>
    <n v="1"/>
    <b v="0"/>
    <x v="6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x v="48"/>
    <n v="0"/>
    <x v="3"/>
    <s v="GB"/>
    <s v="GBP"/>
    <n v="1491233407"/>
    <x v="3138"/>
    <b v="0"/>
    <n v="0"/>
    <b v="0"/>
    <x v="6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s v="MX"/>
    <s v="MXN"/>
    <n v="1490416380"/>
    <x v="3139"/>
    <b v="0"/>
    <n v="6"/>
    <b v="0"/>
    <x v="6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s v="FR"/>
    <s v="EUR"/>
    <n v="1491581703"/>
    <x v="3140"/>
    <b v="0"/>
    <n v="4"/>
    <b v="0"/>
    <x v="6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x v="2"/>
    <n v="258"/>
    <x v="3"/>
    <s v="NL"/>
    <s v="EUR"/>
    <n v="1492372800"/>
    <x v="3141"/>
    <b v="0"/>
    <n v="8"/>
    <b v="0"/>
    <x v="6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x v="181"/>
    <n v="45"/>
    <x v="3"/>
    <s v="GB"/>
    <s v="GBP"/>
    <n v="1489922339"/>
    <x v="3142"/>
    <b v="0"/>
    <n v="3"/>
    <b v="0"/>
    <x v="6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s v="GB"/>
    <s v="GBP"/>
    <n v="1491726956"/>
    <x v="3143"/>
    <b v="0"/>
    <n v="0"/>
    <b v="0"/>
    <x v="6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x v="3"/>
    <n v="7540"/>
    <x v="3"/>
    <s v="US"/>
    <s v="USD"/>
    <n v="1489903200"/>
    <x v="3144"/>
    <b v="0"/>
    <n v="30"/>
    <b v="0"/>
    <x v="6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x v="31"/>
    <n v="0"/>
    <x v="3"/>
    <s v="US"/>
    <s v="USD"/>
    <n v="1490659134"/>
    <x v="3145"/>
    <b v="0"/>
    <n v="0"/>
    <b v="0"/>
    <x v="6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x v="63"/>
    <n v="5250"/>
    <x v="3"/>
    <s v="MX"/>
    <s v="MXN"/>
    <n v="1492356166"/>
    <x v="3146"/>
    <b v="0"/>
    <n v="12"/>
    <b v="0"/>
    <x v="6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s v="US"/>
    <s v="USD"/>
    <n v="1415319355"/>
    <x v="3147"/>
    <b v="1"/>
    <n v="213"/>
    <b v="1"/>
    <x v="6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x v="40"/>
    <n v="2361"/>
    <x v="0"/>
    <s v="US"/>
    <s v="USD"/>
    <n v="1412136000"/>
    <x v="3148"/>
    <b v="1"/>
    <n v="57"/>
    <b v="1"/>
    <x v="6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x v="21"/>
    <n v="1300"/>
    <x v="0"/>
    <s v="US"/>
    <s v="USD"/>
    <n v="1354845600"/>
    <x v="3149"/>
    <b v="1"/>
    <n v="25"/>
    <b v="1"/>
    <x v="6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s v="US"/>
    <s v="USD"/>
    <n v="1295928000"/>
    <x v="3150"/>
    <b v="1"/>
    <n v="104"/>
    <b v="1"/>
    <x v="6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x v="8"/>
    <n v="3514"/>
    <x v="0"/>
    <s v="US"/>
    <s v="USD"/>
    <n v="1410379774"/>
    <x v="3151"/>
    <b v="1"/>
    <n v="34"/>
    <b v="1"/>
    <x v="6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x v="41"/>
    <n v="2331"/>
    <x v="0"/>
    <s v="GB"/>
    <s v="GBP"/>
    <n v="1383425367"/>
    <x v="3152"/>
    <b v="1"/>
    <n v="67"/>
    <b v="1"/>
    <x v="6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x v="9"/>
    <n v="10067.5"/>
    <x v="0"/>
    <s v="US"/>
    <s v="USD"/>
    <n v="1304225940"/>
    <x v="3153"/>
    <b v="1"/>
    <n v="241"/>
    <b v="1"/>
    <x v="6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s v="US"/>
    <s v="USD"/>
    <n v="1333310458"/>
    <x v="3154"/>
    <b v="1"/>
    <n v="123"/>
    <b v="1"/>
    <x v="6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s v="GB"/>
    <s v="GBP"/>
    <n v="1356004725"/>
    <x v="3155"/>
    <b v="1"/>
    <n v="302"/>
    <b v="1"/>
    <x v="6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s v="US"/>
    <s v="USD"/>
    <n v="1338591144"/>
    <x v="3156"/>
    <b v="1"/>
    <n v="89"/>
    <b v="1"/>
    <x v="6"/>
    <n v="102"/>
    <n v="62.92"/>
    <x v="1"/>
    <s v="plays"/>
    <x v="3156"/>
    <d v="2012-06-01T22:52:24"/>
  </r>
  <r>
    <n v="3157"/>
    <s v="Summer FourPlay"/>
    <s v="Four Directors.  Four One Acts.  Four Genres.  For You."/>
    <x v="23"/>
    <n v="4040"/>
    <x v="0"/>
    <s v="US"/>
    <s v="USD"/>
    <n v="1405746000"/>
    <x v="3157"/>
    <b v="1"/>
    <n v="41"/>
    <b v="1"/>
    <x v="6"/>
    <n v="101"/>
    <n v="98.54"/>
    <x v="1"/>
    <s v="plays"/>
    <x v="3157"/>
    <d v="2014-07-19T05:00:00"/>
  </r>
  <r>
    <n v="3158"/>
    <s v="Nursery Crimes"/>
    <s v="A 40s crime-noir play using nursery rhyme characters."/>
    <x v="10"/>
    <n v="5700"/>
    <x v="0"/>
    <s v="US"/>
    <s v="USD"/>
    <n v="1374523752"/>
    <x v="3158"/>
    <b v="1"/>
    <n v="69"/>
    <b v="1"/>
    <x v="6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x v="15"/>
    <n v="2002.22"/>
    <x v="0"/>
    <s v="US"/>
    <s v="USD"/>
    <n v="1326927600"/>
    <x v="3159"/>
    <b v="1"/>
    <n v="52"/>
    <b v="1"/>
    <x v="6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x v="37"/>
    <n v="4569"/>
    <x v="0"/>
    <s v="US"/>
    <s v="USD"/>
    <n v="1407905940"/>
    <x v="3160"/>
    <b v="1"/>
    <n v="57"/>
    <b v="1"/>
    <x v="6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x v="13"/>
    <n v="2102"/>
    <x v="0"/>
    <s v="GB"/>
    <s v="GBP"/>
    <n v="1413377522"/>
    <x v="3161"/>
    <b v="1"/>
    <n v="74"/>
    <b v="1"/>
    <x v="6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x v="23"/>
    <n v="5086"/>
    <x v="0"/>
    <s v="US"/>
    <s v="USD"/>
    <n v="1404698400"/>
    <x v="3162"/>
    <b v="1"/>
    <n v="63"/>
    <b v="1"/>
    <x v="6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s v="US"/>
    <s v="USD"/>
    <n v="1402855525"/>
    <x v="3163"/>
    <b v="1"/>
    <n v="72"/>
    <b v="1"/>
    <x v="6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s v="US"/>
    <s v="USD"/>
    <n v="1402341615"/>
    <x v="3164"/>
    <b v="1"/>
    <n v="71"/>
    <b v="1"/>
    <x v="6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x v="47"/>
    <n v="1220"/>
    <x v="0"/>
    <s v="US"/>
    <s v="USD"/>
    <n v="1304395140"/>
    <x v="3165"/>
    <b v="1"/>
    <n v="21"/>
    <b v="1"/>
    <x v="6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x v="19"/>
    <n v="56079.83"/>
    <x v="0"/>
    <s v="US"/>
    <s v="USD"/>
    <n v="1416988740"/>
    <x v="3166"/>
    <b v="1"/>
    <n v="930"/>
    <b v="1"/>
    <x v="6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x v="9"/>
    <n v="3485"/>
    <x v="0"/>
    <s v="US"/>
    <s v="USD"/>
    <n v="1406952781"/>
    <x v="3167"/>
    <b v="1"/>
    <n v="55"/>
    <b v="1"/>
    <x v="6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x v="30"/>
    <n v="3105"/>
    <x v="0"/>
    <s v="US"/>
    <s v="USD"/>
    <n v="1402696800"/>
    <x v="3168"/>
    <b v="1"/>
    <n v="61"/>
    <b v="1"/>
    <x v="6"/>
    <n v="124"/>
    <n v="50.9"/>
    <x v="1"/>
    <s v="plays"/>
    <x v="3168"/>
    <d v="2014-06-13T22:00:00"/>
  </r>
  <r>
    <n v="3169"/>
    <s v="The Window"/>
    <s v="We're bringing The Window to the Cherry Lane Theater in January 2014."/>
    <x v="6"/>
    <n v="8241"/>
    <x v="0"/>
    <s v="US"/>
    <s v="USD"/>
    <n v="1386910740"/>
    <x v="3169"/>
    <b v="1"/>
    <n v="82"/>
    <b v="1"/>
    <x v="6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x v="13"/>
    <n v="2245"/>
    <x v="0"/>
    <s v="US"/>
    <s v="USD"/>
    <n v="1404273600"/>
    <x v="3170"/>
    <b v="1"/>
    <n v="71"/>
    <b v="1"/>
    <x v="6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s v="GB"/>
    <s v="GBP"/>
    <n v="1462545358"/>
    <x v="3171"/>
    <b v="1"/>
    <n v="117"/>
    <b v="1"/>
    <x v="6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s v="US"/>
    <s v="USD"/>
    <n v="1329240668"/>
    <x v="3172"/>
    <b v="1"/>
    <n v="29"/>
    <b v="1"/>
    <x v="6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s v="US"/>
    <s v="USD"/>
    <n v="1411765492"/>
    <x v="3173"/>
    <b v="1"/>
    <n v="74"/>
    <b v="1"/>
    <x v="6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x v="9"/>
    <n v="3034"/>
    <x v="0"/>
    <s v="US"/>
    <s v="USD"/>
    <n v="1408999508"/>
    <x v="3174"/>
    <b v="1"/>
    <n v="23"/>
    <b v="1"/>
    <x v="6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x v="10"/>
    <n v="5478"/>
    <x v="0"/>
    <s v="US"/>
    <s v="USD"/>
    <n v="1297977427"/>
    <x v="3175"/>
    <b v="1"/>
    <n v="60"/>
    <b v="1"/>
    <x v="6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s v="US"/>
    <s v="USD"/>
    <n v="1376838000"/>
    <x v="3176"/>
    <b v="1"/>
    <n v="55"/>
    <b v="1"/>
    <x v="6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s v="US"/>
    <s v="USD"/>
    <n v="1403366409"/>
    <x v="3177"/>
    <b v="1"/>
    <n v="51"/>
    <b v="1"/>
    <x v="6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x v="15"/>
    <n v="2576"/>
    <x v="0"/>
    <s v="GB"/>
    <s v="GBP"/>
    <n v="1405521075"/>
    <x v="3178"/>
    <b v="1"/>
    <n v="78"/>
    <b v="1"/>
    <x v="6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x v="285"/>
    <n v="4794.82"/>
    <x v="0"/>
    <s v="US"/>
    <s v="USD"/>
    <n v="1367859071"/>
    <x v="3179"/>
    <b v="1"/>
    <n v="62"/>
    <b v="1"/>
    <x v="6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x v="38"/>
    <n v="1437"/>
    <x v="0"/>
    <s v="GB"/>
    <s v="GBP"/>
    <n v="1403258049"/>
    <x v="3180"/>
    <b v="1"/>
    <n v="45"/>
    <b v="1"/>
    <x v="6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x v="2"/>
    <n v="545"/>
    <x v="0"/>
    <s v="GB"/>
    <s v="GBP"/>
    <n v="1402848000"/>
    <x v="3181"/>
    <b v="1"/>
    <n v="15"/>
    <b v="1"/>
    <x v="6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x v="39"/>
    <n v="7062"/>
    <x v="0"/>
    <s v="US"/>
    <s v="USD"/>
    <n v="1328029200"/>
    <x v="3182"/>
    <b v="1"/>
    <n v="151"/>
    <b v="1"/>
    <x v="6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x v="30"/>
    <n v="2725"/>
    <x v="0"/>
    <s v="US"/>
    <s v="USD"/>
    <n v="1377284669"/>
    <x v="3183"/>
    <b v="1"/>
    <n v="68"/>
    <b v="1"/>
    <x v="6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x v="270"/>
    <n v="4610"/>
    <x v="0"/>
    <s v="US"/>
    <s v="USD"/>
    <n v="1404258631"/>
    <x v="3184"/>
    <b v="1"/>
    <n v="46"/>
    <b v="1"/>
    <x v="6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s v="GB"/>
    <s v="GBP"/>
    <n v="1405553241"/>
    <x v="3185"/>
    <b v="1"/>
    <n v="24"/>
    <b v="1"/>
    <x v="6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x v="50"/>
    <n v="3270"/>
    <x v="0"/>
    <s v="GB"/>
    <s v="GBP"/>
    <n v="1410901200"/>
    <x v="3186"/>
    <b v="1"/>
    <n v="70"/>
    <b v="1"/>
    <x v="6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s v="US"/>
    <s v="USD"/>
    <n v="1407167973"/>
    <x v="3187"/>
    <b v="1"/>
    <n v="244"/>
    <b v="1"/>
    <x v="6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s v="GB"/>
    <s v="GBP"/>
    <n v="1433930302"/>
    <x v="3188"/>
    <b v="0"/>
    <n v="9"/>
    <b v="0"/>
    <x v="40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x v="56"/>
    <n v="6780"/>
    <x v="2"/>
    <s v="SE"/>
    <s v="SEK"/>
    <n v="1432455532"/>
    <x v="3189"/>
    <b v="0"/>
    <n v="19"/>
    <b v="0"/>
    <x v="40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x v="23"/>
    <n v="0"/>
    <x v="2"/>
    <s v="CA"/>
    <s v="CAD"/>
    <n v="1481258275"/>
    <x v="3190"/>
    <b v="0"/>
    <n v="0"/>
    <b v="0"/>
    <x v="40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x v="192"/>
    <n v="151"/>
    <x v="2"/>
    <s v="US"/>
    <s v="USD"/>
    <n v="1471370869"/>
    <x v="3191"/>
    <b v="0"/>
    <n v="4"/>
    <b v="0"/>
    <x v="40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x v="3"/>
    <n v="102"/>
    <x v="2"/>
    <s v="GB"/>
    <s v="GBP"/>
    <n v="1425160800"/>
    <x v="3192"/>
    <b v="0"/>
    <n v="8"/>
    <b v="0"/>
    <x v="40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s v="GB"/>
    <s v="GBP"/>
    <n v="1424474056"/>
    <x v="3193"/>
    <b v="0"/>
    <n v="24"/>
    <b v="0"/>
    <x v="40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s v="US"/>
    <s v="USD"/>
    <n v="1437960598"/>
    <x v="3194"/>
    <b v="0"/>
    <n v="0"/>
    <b v="0"/>
    <x v="40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x v="8"/>
    <n v="2070"/>
    <x v="2"/>
    <s v="US"/>
    <s v="USD"/>
    <n v="1423750542"/>
    <x v="3195"/>
    <b v="0"/>
    <n v="39"/>
    <b v="0"/>
    <x v="40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x v="399"/>
    <n v="1800"/>
    <x v="2"/>
    <s v="US"/>
    <s v="USD"/>
    <n v="1438437600"/>
    <x v="3196"/>
    <b v="0"/>
    <n v="6"/>
    <b v="0"/>
    <x v="40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x v="3"/>
    <n v="1145"/>
    <x v="2"/>
    <s v="NO"/>
    <s v="NOK"/>
    <n v="1423050618"/>
    <x v="3197"/>
    <b v="0"/>
    <n v="4"/>
    <b v="0"/>
    <x v="40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s v="DK"/>
    <s v="DKK"/>
    <n v="1424081477"/>
    <x v="3198"/>
    <b v="0"/>
    <n v="3"/>
    <b v="0"/>
    <x v="40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x v="10"/>
    <n v="2608"/>
    <x v="2"/>
    <s v="US"/>
    <s v="USD"/>
    <n v="1410037200"/>
    <x v="3199"/>
    <b v="0"/>
    <n v="53"/>
    <b v="0"/>
    <x v="40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x v="63"/>
    <n v="1"/>
    <x v="2"/>
    <s v="US"/>
    <s v="USD"/>
    <n v="1461994440"/>
    <x v="3200"/>
    <b v="0"/>
    <n v="1"/>
    <b v="0"/>
    <x v="40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x v="13"/>
    <n v="25"/>
    <x v="2"/>
    <s v="GB"/>
    <s v="GBP"/>
    <n v="1409509477"/>
    <x v="3201"/>
    <b v="0"/>
    <n v="2"/>
    <b v="0"/>
    <x v="40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s v="US"/>
    <s v="USD"/>
    <n v="1450072740"/>
    <x v="3202"/>
    <b v="0"/>
    <n v="25"/>
    <b v="0"/>
    <x v="40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s v="US"/>
    <s v="USD"/>
    <n v="1443224622"/>
    <x v="3203"/>
    <b v="0"/>
    <n v="6"/>
    <b v="0"/>
    <x v="40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s v="US"/>
    <s v="USD"/>
    <n v="1437149640"/>
    <x v="3204"/>
    <b v="0"/>
    <n v="0"/>
    <b v="0"/>
    <x v="40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s v="GB"/>
    <s v="GBP"/>
    <n v="1430470772"/>
    <x v="3205"/>
    <b v="0"/>
    <n v="12"/>
    <b v="0"/>
    <x v="40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s v="US"/>
    <s v="USD"/>
    <n v="1442644651"/>
    <x v="3206"/>
    <b v="0"/>
    <n v="0"/>
    <b v="0"/>
    <x v="40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s v="US"/>
    <s v="USD"/>
    <n v="1429767607"/>
    <x v="3207"/>
    <b v="0"/>
    <n v="36"/>
    <b v="0"/>
    <x v="40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s v="US"/>
    <s v="USD"/>
    <n v="1406557877"/>
    <x v="3208"/>
    <b v="1"/>
    <n v="82"/>
    <b v="1"/>
    <x v="6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s v="US"/>
    <s v="USD"/>
    <n v="1403305200"/>
    <x v="3209"/>
    <b v="1"/>
    <n v="226"/>
    <b v="1"/>
    <x v="6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s v="US"/>
    <s v="USD"/>
    <n v="1338523140"/>
    <x v="3210"/>
    <b v="1"/>
    <n v="60"/>
    <b v="1"/>
    <x v="6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s v="US"/>
    <s v="USD"/>
    <n v="1408068000"/>
    <x v="3211"/>
    <b v="1"/>
    <n v="322"/>
    <b v="1"/>
    <x v="6"/>
    <n v="120"/>
    <n v="85.53"/>
    <x v="1"/>
    <s v="plays"/>
    <x v="3211"/>
    <d v="2014-08-15T02:00:00"/>
  </r>
  <r>
    <n v="3212"/>
    <s v="Campo Maldito"/>
    <s v="Help us bring our production of Campo Maldito to New York AND San Francisco!"/>
    <x v="23"/>
    <n v="5050"/>
    <x v="0"/>
    <s v="US"/>
    <s v="USD"/>
    <n v="1407524751"/>
    <x v="3212"/>
    <b v="1"/>
    <n v="94"/>
    <b v="1"/>
    <x v="6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s v="GB"/>
    <s v="GBP"/>
    <n v="1437934759"/>
    <x v="3213"/>
    <b v="1"/>
    <n v="47"/>
    <b v="1"/>
    <x v="6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s v="GB"/>
    <s v="GBP"/>
    <n v="1452038100"/>
    <x v="3214"/>
    <b v="1"/>
    <n v="115"/>
    <b v="1"/>
    <x v="6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s v="US"/>
    <s v="USD"/>
    <n v="1441857540"/>
    <x v="3215"/>
    <b v="1"/>
    <n v="134"/>
    <b v="1"/>
    <x v="6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x v="13"/>
    <n v="2001"/>
    <x v="0"/>
    <s v="GB"/>
    <s v="GBP"/>
    <n v="1436625000"/>
    <x v="3216"/>
    <b v="1"/>
    <n v="35"/>
    <b v="1"/>
    <x v="6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x v="37"/>
    <n v="5221"/>
    <x v="0"/>
    <s v="US"/>
    <s v="USD"/>
    <n v="1478264784"/>
    <x v="3217"/>
    <b v="1"/>
    <n v="104"/>
    <b v="1"/>
    <x v="6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s v="GB"/>
    <s v="GBP"/>
    <n v="1419984000"/>
    <x v="3218"/>
    <b v="1"/>
    <n v="184"/>
    <b v="1"/>
    <x v="6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x v="22"/>
    <n v="20022"/>
    <x v="0"/>
    <s v="US"/>
    <s v="USD"/>
    <n v="1427063747"/>
    <x v="3219"/>
    <b v="1"/>
    <n v="119"/>
    <b v="1"/>
    <x v="6"/>
    <n v="100"/>
    <n v="168.25"/>
    <x v="1"/>
    <s v="plays"/>
    <x v="3219"/>
    <d v="2015-03-22T22:35:47"/>
  </r>
  <r>
    <n v="3220"/>
    <s v="Burners"/>
    <s v="A sci-fi thriller for the stage opening March 10 in Los Angeles."/>
    <x v="36"/>
    <n v="15126"/>
    <x v="0"/>
    <s v="US"/>
    <s v="USD"/>
    <n v="1489352400"/>
    <x v="3220"/>
    <b v="1"/>
    <n v="59"/>
    <b v="1"/>
    <x v="6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s v="GB"/>
    <s v="GBP"/>
    <n v="1436114603"/>
    <x v="3221"/>
    <b v="1"/>
    <n v="113"/>
    <b v="1"/>
    <x v="6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x v="30"/>
    <n v="3120"/>
    <x v="0"/>
    <s v="US"/>
    <s v="USD"/>
    <n v="1445722140"/>
    <x v="3222"/>
    <b v="1"/>
    <n v="84"/>
    <b v="1"/>
    <x v="6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x v="379"/>
    <n v="3395"/>
    <x v="0"/>
    <s v="US"/>
    <s v="USD"/>
    <n v="1440100976"/>
    <x v="3223"/>
    <b v="1"/>
    <n v="74"/>
    <b v="1"/>
    <x v="6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x v="11"/>
    <n v="30610"/>
    <x v="0"/>
    <s v="US"/>
    <s v="USD"/>
    <n v="1484024400"/>
    <x v="3224"/>
    <b v="1"/>
    <n v="216"/>
    <b v="1"/>
    <x v="6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s v="US"/>
    <s v="USD"/>
    <n v="1464987600"/>
    <x v="3225"/>
    <b v="1"/>
    <n v="39"/>
    <b v="1"/>
    <x v="6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s v="GB"/>
    <s v="GBP"/>
    <n v="1446213612"/>
    <x v="3226"/>
    <b v="1"/>
    <n v="21"/>
    <b v="1"/>
    <x v="6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s v="GB"/>
    <s v="GBP"/>
    <n v="1484687436"/>
    <x v="3227"/>
    <b v="0"/>
    <n v="30"/>
    <b v="1"/>
    <x v="6"/>
    <n v="125"/>
    <n v="50"/>
    <x v="1"/>
    <s v="plays"/>
    <x v="3227"/>
    <d v="2017-01-17T21:10:36"/>
  </r>
  <r>
    <n v="3228"/>
    <s v="Hear Me Roar: A Season of Powerful Women"/>
    <s v="A Season of Powerful Women. A Season of Defiance."/>
    <x v="39"/>
    <n v="7164"/>
    <x v="0"/>
    <s v="US"/>
    <s v="USD"/>
    <n v="1450328340"/>
    <x v="3228"/>
    <b v="1"/>
    <n v="37"/>
    <b v="1"/>
    <x v="6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x v="22"/>
    <n v="21573"/>
    <x v="0"/>
    <s v="US"/>
    <s v="USD"/>
    <n v="1416470398"/>
    <x v="3229"/>
    <b v="1"/>
    <n v="202"/>
    <b v="1"/>
    <x v="6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s v="US"/>
    <s v="USD"/>
    <n v="1412135940"/>
    <x v="3230"/>
    <b v="1"/>
    <n v="37"/>
    <b v="1"/>
    <x v="6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s v="US"/>
    <s v="USD"/>
    <n v="1460846347"/>
    <x v="3231"/>
    <b v="0"/>
    <n v="28"/>
    <b v="1"/>
    <x v="6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x v="28"/>
    <n v="1312"/>
    <x v="0"/>
    <s v="US"/>
    <s v="USD"/>
    <n v="1462334340"/>
    <x v="3232"/>
    <b v="1"/>
    <n v="26"/>
    <b v="1"/>
    <x v="6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x v="10"/>
    <n v="5940"/>
    <x v="0"/>
    <s v="US"/>
    <s v="USD"/>
    <n v="1488482355"/>
    <x v="3233"/>
    <b v="0"/>
    <n v="61"/>
    <b v="1"/>
    <x v="6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s v="GB"/>
    <s v="GBP"/>
    <n v="1485991860"/>
    <x v="3234"/>
    <b v="0"/>
    <n v="115"/>
    <b v="1"/>
    <x v="6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s v="US"/>
    <s v="USD"/>
    <n v="1467361251"/>
    <x v="3235"/>
    <b v="1"/>
    <n v="181"/>
    <b v="1"/>
    <x v="6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x v="22"/>
    <n v="20120"/>
    <x v="0"/>
    <s v="US"/>
    <s v="USD"/>
    <n v="1482962433"/>
    <x v="3236"/>
    <b v="0"/>
    <n v="110"/>
    <b v="1"/>
    <x v="6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x v="19"/>
    <n v="35275.64"/>
    <x v="0"/>
    <s v="US"/>
    <s v="USD"/>
    <n v="1443499140"/>
    <x v="3237"/>
    <b v="1"/>
    <n v="269"/>
    <b v="1"/>
    <x v="6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s v="GB"/>
    <s v="GBP"/>
    <n v="1435752898"/>
    <x v="3238"/>
    <b v="1"/>
    <n v="79"/>
    <b v="1"/>
    <x v="6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s v="GB"/>
    <s v="GBP"/>
    <n v="1445817540"/>
    <x v="3239"/>
    <b v="1"/>
    <n v="104"/>
    <b v="1"/>
    <x v="6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s v="GB"/>
    <s v="GBP"/>
    <n v="1487286000"/>
    <x v="3240"/>
    <b v="0"/>
    <n v="34"/>
    <b v="1"/>
    <x v="6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s v="US"/>
    <s v="USD"/>
    <n v="1413269940"/>
    <x v="3241"/>
    <b v="1"/>
    <n v="167"/>
    <b v="1"/>
    <x v="6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x v="3"/>
    <n v="12730.42"/>
    <x v="0"/>
    <s v="US"/>
    <s v="USD"/>
    <n v="1411150092"/>
    <x v="3242"/>
    <b v="1"/>
    <n v="183"/>
    <b v="1"/>
    <x v="6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x v="6"/>
    <n v="8227"/>
    <x v="0"/>
    <s v="US"/>
    <s v="USD"/>
    <n v="1444348800"/>
    <x v="3243"/>
    <b v="1"/>
    <n v="71"/>
    <b v="1"/>
    <x v="6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x v="183"/>
    <n v="1647"/>
    <x v="0"/>
    <s v="GB"/>
    <s v="GBP"/>
    <n v="1480613982"/>
    <x v="3244"/>
    <b v="0"/>
    <n v="69"/>
    <b v="1"/>
    <x v="6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x v="223"/>
    <n v="21904"/>
    <x v="0"/>
    <s v="US"/>
    <s v="USD"/>
    <n v="1434074400"/>
    <x v="3245"/>
    <b v="0"/>
    <n v="270"/>
    <b v="1"/>
    <x v="6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x v="3"/>
    <n v="11122"/>
    <x v="0"/>
    <s v="US"/>
    <s v="USD"/>
    <n v="1442030340"/>
    <x v="3246"/>
    <b v="1"/>
    <n v="193"/>
    <b v="1"/>
    <x v="6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s v="GB"/>
    <s v="GBP"/>
    <n v="1436696712"/>
    <x v="3247"/>
    <b v="1"/>
    <n v="57"/>
    <b v="1"/>
    <x v="6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x v="14"/>
    <n v="12095"/>
    <x v="0"/>
    <s v="US"/>
    <s v="USD"/>
    <n v="1428178757"/>
    <x v="3248"/>
    <b v="1"/>
    <n v="200"/>
    <b v="1"/>
    <x v="6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s v="US"/>
    <s v="USD"/>
    <n v="1434822914"/>
    <x v="3249"/>
    <b v="1"/>
    <n v="88"/>
    <b v="1"/>
    <x v="6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s v="US"/>
    <s v="USD"/>
    <n v="1415213324"/>
    <x v="3250"/>
    <b v="1"/>
    <n v="213"/>
    <b v="1"/>
    <x v="6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x v="15"/>
    <n v="1661"/>
    <x v="0"/>
    <s v="US"/>
    <s v="USD"/>
    <n v="1434907966"/>
    <x v="3251"/>
    <b v="1"/>
    <n v="20"/>
    <b v="1"/>
    <x v="6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x v="268"/>
    <n v="2876"/>
    <x v="0"/>
    <s v="GB"/>
    <s v="GBP"/>
    <n v="1473247240"/>
    <x v="3252"/>
    <b v="1"/>
    <n v="50"/>
    <b v="1"/>
    <x v="6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x v="22"/>
    <n v="20365"/>
    <x v="0"/>
    <s v="US"/>
    <s v="USD"/>
    <n v="1473306300"/>
    <x v="3253"/>
    <b v="1"/>
    <n v="115"/>
    <b v="1"/>
    <x v="6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s v="GB"/>
    <s v="GBP"/>
    <n v="1427331809"/>
    <x v="3254"/>
    <b v="1"/>
    <n v="186"/>
    <b v="1"/>
    <x v="6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x v="43"/>
    <n v="525"/>
    <x v="0"/>
    <s v="GB"/>
    <s v="GBP"/>
    <n v="1412706375"/>
    <x v="3255"/>
    <b v="1"/>
    <n v="18"/>
    <b v="1"/>
    <x v="6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x v="3"/>
    <n v="12806"/>
    <x v="0"/>
    <s v="US"/>
    <s v="USD"/>
    <n v="1433995140"/>
    <x v="3256"/>
    <b v="1"/>
    <n v="176"/>
    <b v="1"/>
    <x v="6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s v="GB"/>
    <s v="GBP"/>
    <n v="1487769952"/>
    <x v="3257"/>
    <b v="0"/>
    <n v="41"/>
    <b v="1"/>
    <x v="6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x v="39"/>
    <n v="7365"/>
    <x v="0"/>
    <s v="US"/>
    <s v="USD"/>
    <n v="1420751861"/>
    <x v="3258"/>
    <b v="1"/>
    <n v="75"/>
    <b v="1"/>
    <x v="6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x v="165"/>
    <n v="24418.6"/>
    <x v="0"/>
    <s v="US"/>
    <s v="USD"/>
    <n v="1475294340"/>
    <x v="3259"/>
    <b v="1"/>
    <n v="97"/>
    <b v="1"/>
    <x v="6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x v="10"/>
    <n v="5462"/>
    <x v="0"/>
    <s v="US"/>
    <s v="USD"/>
    <n v="1448903318"/>
    <x v="3260"/>
    <b v="1"/>
    <n v="73"/>
    <b v="1"/>
    <x v="6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x v="126"/>
    <n v="3315"/>
    <x v="0"/>
    <s v="US"/>
    <s v="USD"/>
    <n v="1437067476"/>
    <x v="3261"/>
    <b v="1"/>
    <n v="49"/>
    <b v="1"/>
    <x v="6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x v="401"/>
    <n v="12571"/>
    <x v="0"/>
    <s v="US"/>
    <s v="USD"/>
    <n v="1419220800"/>
    <x v="3262"/>
    <b v="1"/>
    <n v="134"/>
    <b v="1"/>
    <x v="6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x v="30"/>
    <n v="2804.16"/>
    <x v="0"/>
    <s v="US"/>
    <s v="USD"/>
    <n v="1446238800"/>
    <x v="3263"/>
    <b v="1"/>
    <n v="68"/>
    <b v="1"/>
    <x v="6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x v="30"/>
    <n v="2575"/>
    <x v="0"/>
    <s v="US"/>
    <s v="USD"/>
    <n v="1422482400"/>
    <x v="3264"/>
    <b v="1"/>
    <n v="49"/>
    <b v="1"/>
    <x v="6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s v="IE"/>
    <s v="EUR"/>
    <n v="1449162000"/>
    <x v="3265"/>
    <b v="1"/>
    <n v="63"/>
    <b v="1"/>
    <x v="6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x v="12"/>
    <n v="7877"/>
    <x v="0"/>
    <s v="US"/>
    <s v="USD"/>
    <n v="1434142800"/>
    <x v="3266"/>
    <b v="1"/>
    <n v="163"/>
    <b v="1"/>
    <x v="6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s v="US"/>
    <s v="USD"/>
    <n v="1437156660"/>
    <x v="3267"/>
    <b v="1"/>
    <n v="288"/>
    <b v="1"/>
    <x v="6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s v="US"/>
    <s v="USD"/>
    <n v="1472074928"/>
    <x v="3268"/>
    <b v="1"/>
    <n v="42"/>
    <b v="1"/>
    <x v="6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s v="GB"/>
    <s v="GBP"/>
    <n v="1434452400"/>
    <x v="3269"/>
    <b v="1"/>
    <n v="70"/>
    <b v="1"/>
    <x v="6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s v="GB"/>
    <s v="GBP"/>
    <n v="1436705265"/>
    <x v="3270"/>
    <b v="1"/>
    <n v="30"/>
    <b v="1"/>
    <x v="6"/>
    <n v="102"/>
    <n v="61"/>
    <x v="1"/>
    <s v="plays"/>
    <x v="3270"/>
    <d v="2015-07-12T12:47:45"/>
  </r>
  <r>
    <n v="3271"/>
    <s v="Saxon Court at Southwark Playhouse"/>
    <s v="A razor sharp satire to darken your Christmas."/>
    <x v="15"/>
    <n v="1950"/>
    <x v="0"/>
    <s v="GB"/>
    <s v="GBP"/>
    <n v="1414927775"/>
    <x v="3271"/>
    <b v="1"/>
    <n v="51"/>
    <b v="1"/>
    <x v="6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x v="3"/>
    <n v="15443"/>
    <x v="0"/>
    <s v="US"/>
    <s v="USD"/>
    <n v="1446814809"/>
    <x v="3272"/>
    <b v="1"/>
    <n v="145"/>
    <b v="1"/>
    <x v="6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x v="23"/>
    <n v="4296"/>
    <x v="0"/>
    <s v="US"/>
    <s v="USD"/>
    <n v="1473879600"/>
    <x v="3273"/>
    <b v="1"/>
    <n v="21"/>
    <b v="1"/>
    <x v="6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s v="US"/>
    <s v="USD"/>
    <n v="1458075600"/>
    <x v="3274"/>
    <b v="1"/>
    <n v="286"/>
    <b v="1"/>
    <x v="6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s v="US"/>
    <s v="USD"/>
    <n v="1423456200"/>
    <x v="3275"/>
    <b v="1"/>
    <n v="12"/>
    <b v="1"/>
    <x v="6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x v="37"/>
    <n v="5258"/>
    <x v="0"/>
    <s v="CA"/>
    <s v="CAD"/>
    <n v="1459483140"/>
    <x v="3276"/>
    <b v="1"/>
    <n v="100"/>
    <b v="1"/>
    <x v="6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x v="10"/>
    <n v="5430"/>
    <x v="0"/>
    <s v="GB"/>
    <s v="GBP"/>
    <n v="1416331406"/>
    <x v="3277"/>
    <b v="1"/>
    <n v="100"/>
    <b v="1"/>
    <x v="6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s v="GB"/>
    <s v="GBP"/>
    <n v="1433017303"/>
    <x v="3278"/>
    <b v="1"/>
    <n v="34"/>
    <b v="1"/>
    <x v="6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s v="US"/>
    <s v="USD"/>
    <n v="1459474059"/>
    <x v="3279"/>
    <b v="0"/>
    <n v="63"/>
    <b v="1"/>
    <x v="6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s v="US"/>
    <s v="USD"/>
    <n v="1433134800"/>
    <x v="3280"/>
    <b v="0"/>
    <n v="30"/>
    <b v="1"/>
    <x v="6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s v="US"/>
    <s v="USD"/>
    <n v="1441153705"/>
    <x v="3281"/>
    <b v="0"/>
    <n v="47"/>
    <b v="1"/>
    <x v="6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s v="US"/>
    <s v="USD"/>
    <n v="1461904788"/>
    <x v="3282"/>
    <b v="0"/>
    <n v="237"/>
    <b v="1"/>
    <x v="6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s v="GB"/>
    <s v="GBP"/>
    <n v="1455138000"/>
    <x v="3283"/>
    <b v="0"/>
    <n v="47"/>
    <b v="1"/>
    <x v="6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x v="9"/>
    <n v="3048"/>
    <x v="0"/>
    <s v="US"/>
    <s v="USD"/>
    <n v="1454047140"/>
    <x v="3284"/>
    <b v="0"/>
    <n v="15"/>
    <b v="1"/>
    <x v="6"/>
    <n v="102"/>
    <n v="203.2"/>
    <x v="1"/>
    <s v="plays"/>
    <x v="3284"/>
    <d v="2016-01-29T05:59:00"/>
  </r>
  <r>
    <n v="3285"/>
    <s v="By Morning"/>
    <s v="A new play by Matthew Gasda"/>
    <x v="402"/>
    <n v="5604"/>
    <x v="0"/>
    <s v="US"/>
    <s v="USD"/>
    <n v="1488258000"/>
    <x v="3285"/>
    <b v="0"/>
    <n v="81"/>
    <b v="1"/>
    <x v="6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s v="US"/>
    <s v="USD"/>
    <n v="1471291782"/>
    <x v="3286"/>
    <b v="0"/>
    <n v="122"/>
    <b v="1"/>
    <x v="6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x v="30"/>
    <n v="2500"/>
    <x v="0"/>
    <s v="CA"/>
    <s v="CAD"/>
    <n v="1448733628"/>
    <x v="3287"/>
    <b v="0"/>
    <n v="34"/>
    <b v="1"/>
    <x v="6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s v="GB"/>
    <s v="GBP"/>
    <n v="1466463600"/>
    <x v="3288"/>
    <b v="0"/>
    <n v="207"/>
    <b v="1"/>
    <x v="6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s v="GB"/>
    <s v="GBP"/>
    <n v="1487580602"/>
    <x v="3289"/>
    <b v="0"/>
    <n v="25"/>
    <b v="1"/>
    <x v="6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s v="GB"/>
    <s v="GBP"/>
    <n v="1489234891"/>
    <x v="3290"/>
    <b v="0"/>
    <n v="72"/>
    <b v="1"/>
    <x v="6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s v="US"/>
    <s v="USD"/>
    <n v="1442462340"/>
    <x v="3291"/>
    <b v="0"/>
    <n v="14"/>
    <b v="1"/>
    <x v="6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x v="403"/>
    <n v="289"/>
    <x v="0"/>
    <s v="GB"/>
    <s v="GBP"/>
    <n v="1449257348"/>
    <x v="3292"/>
    <b v="0"/>
    <n v="15"/>
    <b v="1"/>
    <x v="6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s v="NZ"/>
    <s v="NZD"/>
    <n v="1488622352"/>
    <x v="3293"/>
    <b v="0"/>
    <n v="91"/>
    <b v="1"/>
    <x v="6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x v="20"/>
    <n v="710"/>
    <x v="0"/>
    <s v="GB"/>
    <s v="GBP"/>
    <n v="1434459554"/>
    <x v="3294"/>
    <b v="0"/>
    <n v="24"/>
    <b v="1"/>
    <x v="6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x v="176"/>
    <n v="720.01"/>
    <x v="0"/>
    <s v="GB"/>
    <s v="GBP"/>
    <n v="1474886229"/>
    <x v="3295"/>
    <b v="0"/>
    <n v="27"/>
    <b v="1"/>
    <x v="6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x v="15"/>
    <n v="2161"/>
    <x v="0"/>
    <s v="GB"/>
    <s v="GBP"/>
    <n v="1448229600"/>
    <x v="3296"/>
    <b v="0"/>
    <n v="47"/>
    <b v="1"/>
    <x v="6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x v="62"/>
    <n v="5504"/>
    <x v="0"/>
    <s v="GB"/>
    <s v="GBP"/>
    <n v="1438037940"/>
    <x v="3297"/>
    <b v="0"/>
    <n v="44"/>
    <b v="1"/>
    <x v="6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s v="US"/>
    <s v="USD"/>
    <n v="1442102400"/>
    <x v="3298"/>
    <b v="0"/>
    <n v="72"/>
    <b v="1"/>
    <x v="6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s v="US"/>
    <s v="USD"/>
    <n v="1444860063"/>
    <x v="3299"/>
    <b v="0"/>
    <n v="63"/>
    <b v="1"/>
    <x v="6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x v="9"/>
    <n v="4085"/>
    <x v="0"/>
    <s v="US"/>
    <s v="USD"/>
    <n v="1430329862"/>
    <x v="3300"/>
    <b v="0"/>
    <n v="88"/>
    <b v="1"/>
    <x v="6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s v="US"/>
    <s v="USD"/>
    <n v="1470034740"/>
    <x v="3301"/>
    <b v="0"/>
    <n v="70"/>
    <b v="1"/>
    <x v="6"/>
    <n v="133"/>
    <n v="57.2"/>
    <x v="1"/>
    <s v="plays"/>
    <x v="3301"/>
    <d v="2016-08-01T06:59:00"/>
  </r>
  <r>
    <n v="3302"/>
    <s v="El muro de BorÃ­s KiÃ©n"/>
    <s v="FilosofÃ­a de los anÃ³nimos"/>
    <x v="33"/>
    <n v="8685"/>
    <x v="0"/>
    <s v="ES"/>
    <s v="EUR"/>
    <n v="1481099176"/>
    <x v="3302"/>
    <b v="0"/>
    <n v="50"/>
    <b v="1"/>
    <x v="6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x v="40"/>
    <n v="2086"/>
    <x v="0"/>
    <s v="US"/>
    <s v="USD"/>
    <n v="1427553484"/>
    <x v="3303"/>
    <b v="0"/>
    <n v="35"/>
    <b v="1"/>
    <x v="6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x v="36"/>
    <n v="15677.5"/>
    <x v="0"/>
    <s v="US"/>
    <s v="USD"/>
    <n v="1482418752"/>
    <x v="3304"/>
    <b v="0"/>
    <n v="175"/>
    <b v="1"/>
    <x v="6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x v="23"/>
    <n v="4081"/>
    <x v="0"/>
    <s v="US"/>
    <s v="USD"/>
    <n v="1438374748"/>
    <x v="3305"/>
    <b v="0"/>
    <n v="20"/>
    <b v="1"/>
    <x v="6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s v="US"/>
    <s v="USD"/>
    <n v="1465527600"/>
    <x v="3306"/>
    <b v="0"/>
    <n v="54"/>
    <b v="1"/>
    <x v="6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x v="28"/>
    <n v="1066.8"/>
    <x v="0"/>
    <s v="US"/>
    <s v="USD"/>
    <n v="1463275339"/>
    <x v="3307"/>
    <b v="0"/>
    <n v="20"/>
    <b v="1"/>
    <x v="6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x v="8"/>
    <n v="4280"/>
    <x v="0"/>
    <s v="US"/>
    <s v="USD"/>
    <n v="1460581365"/>
    <x v="3308"/>
    <b v="0"/>
    <n v="57"/>
    <b v="1"/>
    <x v="6"/>
    <n v="122"/>
    <n v="75.09"/>
    <x v="1"/>
    <s v="plays"/>
    <x v="3308"/>
    <d v="2016-04-13T21:02:45"/>
  </r>
  <r>
    <n v="3309"/>
    <s v="Collision Course"/>
    <s v="Two unlikely friends, a garage, tinned beans &amp; the end of the world."/>
    <x v="18"/>
    <n v="558"/>
    <x v="0"/>
    <s v="GB"/>
    <s v="GBP"/>
    <n v="1476632178"/>
    <x v="3309"/>
    <b v="0"/>
    <n v="31"/>
    <b v="1"/>
    <x v="6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x v="115"/>
    <n v="6505"/>
    <x v="0"/>
    <s v="US"/>
    <s v="USD"/>
    <n v="1444169825"/>
    <x v="3310"/>
    <b v="0"/>
    <n v="31"/>
    <b v="1"/>
    <x v="6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s v="US"/>
    <s v="USD"/>
    <n v="1445065210"/>
    <x v="3311"/>
    <b v="0"/>
    <n v="45"/>
    <b v="1"/>
    <x v="6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x v="30"/>
    <n v="2501"/>
    <x v="0"/>
    <s v="US"/>
    <s v="USD"/>
    <n v="1478901600"/>
    <x v="3312"/>
    <b v="0"/>
    <n v="41"/>
    <b v="1"/>
    <x v="6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x v="13"/>
    <n v="2321"/>
    <x v="0"/>
    <s v="US"/>
    <s v="USD"/>
    <n v="1453856400"/>
    <x v="3313"/>
    <b v="0"/>
    <n v="29"/>
    <b v="1"/>
    <x v="6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x v="134"/>
    <n v="1686"/>
    <x v="0"/>
    <s v="GB"/>
    <s v="GBP"/>
    <n v="1431115500"/>
    <x v="3314"/>
    <b v="0"/>
    <n v="58"/>
    <b v="1"/>
    <x v="6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s v="GB"/>
    <s v="GBP"/>
    <n v="1462519041"/>
    <x v="3315"/>
    <b v="0"/>
    <n v="89"/>
    <b v="1"/>
    <x v="6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s v="US"/>
    <s v="USD"/>
    <n v="1407506040"/>
    <x v="3316"/>
    <b v="0"/>
    <n v="125"/>
    <b v="1"/>
    <x v="6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x v="405"/>
    <n v="1115"/>
    <x v="0"/>
    <s v="US"/>
    <s v="USD"/>
    <n v="1465347424"/>
    <x v="3317"/>
    <b v="0"/>
    <n v="18"/>
    <b v="1"/>
    <x v="6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x v="13"/>
    <n v="2512"/>
    <x v="0"/>
    <s v="CA"/>
    <s v="CAD"/>
    <n v="1460341800"/>
    <x v="3318"/>
    <b v="0"/>
    <n v="32"/>
    <b v="1"/>
    <x v="6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x v="2"/>
    <n v="540"/>
    <x v="0"/>
    <s v="GB"/>
    <s v="GBP"/>
    <n v="1422712986"/>
    <x v="3319"/>
    <b v="0"/>
    <n v="16"/>
    <b v="1"/>
    <x v="6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x v="30"/>
    <n v="2525"/>
    <x v="0"/>
    <s v="US"/>
    <s v="USD"/>
    <n v="1466557557"/>
    <x v="3320"/>
    <b v="0"/>
    <n v="38"/>
    <b v="1"/>
    <x v="6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s v="US"/>
    <s v="USD"/>
    <n v="1413431940"/>
    <x v="3321"/>
    <b v="0"/>
    <n v="15"/>
    <b v="1"/>
    <x v="6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s v="US"/>
    <s v="USD"/>
    <n v="1466567700"/>
    <x v="3322"/>
    <b v="0"/>
    <n v="23"/>
    <b v="1"/>
    <x v="6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x v="28"/>
    <n v="1259"/>
    <x v="0"/>
    <s v="GB"/>
    <s v="GBP"/>
    <n v="1474793208"/>
    <x v="3323"/>
    <b v="0"/>
    <n v="49"/>
    <b v="1"/>
    <x v="6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x v="15"/>
    <n v="1525"/>
    <x v="0"/>
    <s v="IE"/>
    <s v="EUR"/>
    <n v="1465135190"/>
    <x v="3324"/>
    <b v="0"/>
    <n v="10"/>
    <b v="1"/>
    <x v="6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s v="GB"/>
    <s v="GBP"/>
    <n v="1428256277"/>
    <x v="3325"/>
    <b v="0"/>
    <n v="15"/>
    <b v="1"/>
    <x v="6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x v="6"/>
    <n v="8110"/>
    <x v="0"/>
    <s v="US"/>
    <s v="USD"/>
    <n v="1425830905"/>
    <x v="3326"/>
    <b v="0"/>
    <n v="57"/>
    <b v="1"/>
    <x v="6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s v="GB"/>
    <s v="GBP"/>
    <n v="1462697966"/>
    <x v="3327"/>
    <b v="0"/>
    <n v="33"/>
    <b v="1"/>
    <x v="6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s v="US"/>
    <s v="USD"/>
    <n v="1404522000"/>
    <x v="3328"/>
    <b v="0"/>
    <n v="9"/>
    <b v="1"/>
    <x v="6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x v="28"/>
    <n v="1168"/>
    <x v="0"/>
    <s v="GB"/>
    <s v="GBP"/>
    <n v="1406502000"/>
    <x v="3329"/>
    <b v="0"/>
    <n v="26"/>
    <b v="1"/>
    <x v="6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s v="GB"/>
    <s v="GBP"/>
    <n v="1427919468"/>
    <x v="3330"/>
    <b v="0"/>
    <n v="69"/>
    <b v="1"/>
    <x v="6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s v="US"/>
    <s v="USD"/>
    <n v="1444149886"/>
    <x v="3331"/>
    <b v="0"/>
    <n v="65"/>
    <b v="1"/>
    <x v="6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x v="12"/>
    <n v="6000"/>
    <x v="0"/>
    <s v="US"/>
    <s v="USD"/>
    <n v="1405802330"/>
    <x v="3332"/>
    <b v="0"/>
    <n v="83"/>
    <b v="1"/>
    <x v="6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s v="US"/>
    <s v="USD"/>
    <n v="1434384880"/>
    <x v="3333"/>
    <b v="0"/>
    <n v="111"/>
    <b v="1"/>
    <x v="6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x v="406"/>
    <n v="5366"/>
    <x v="0"/>
    <s v="US"/>
    <s v="USD"/>
    <n v="1438259422"/>
    <x v="3334"/>
    <b v="0"/>
    <n v="46"/>
    <b v="1"/>
    <x v="6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s v="GB"/>
    <s v="GBP"/>
    <n v="1407106800"/>
    <x v="3335"/>
    <b v="0"/>
    <n v="63"/>
    <b v="1"/>
    <x v="6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x v="49"/>
    <n v="250"/>
    <x v="0"/>
    <s v="GB"/>
    <s v="GBP"/>
    <n v="1459845246"/>
    <x v="3336"/>
    <b v="0"/>
    <n v="9"/>
    <b v="1"/>
    <x v="6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x v="30"/>
    <n v="2755"/>
    <x v="0"/>
    <s v="GB"/>
    <s v="GBP"/>
    <n v="1412974800"/>
    <x v="3337"/>
    <b v="0"/>
    <n v="34"/>
    <b v="1"/>
    <x v="6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x v="36"/>
    <n v="15327"/>
    <x v="0"/>
    <s v="US"/>
    <s v="USD"/>
    <n v="1487944080"/>
    <x v="3338"/>
    <b v="0"/>
    <n v="112"/>
    <b v="1"/>
    <x v="6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x v="6"/>
    <n v="8348"/>
    <x v="0"/>
    <s v="US"/>
    <s v="USD"/>
    <n v="1469721518"/>
    <x v="3339"/>
    <b v="0"/>
    <n v="47"/>
    <b v="1"/>
    <x v="6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x v="9"/>
    <n v="4145"/>
    <x v="0"/>
    <s v="US"/>
    <s v="USD"/>
    <n v="1481066554"/>
    <x v="3340"/>
    <b v="0"/>
    <n v="38"/>
    <b v="1"/>
    <x v="6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x v="295"/>
    <n v="3350"/>
    <x v="0"/>
    <s v="GB"/>
    <s v="GBP"/>
    <n v="1465750800"/>
    <x v="3341"/>
    <b v="0"/>
    <n v="28"/>
    <b v="1"/>
    <x v="6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x v="12"/>
    <n v="6100"/>
    <x v="0"/>
    <s v="US"/>
    <s v="USD"/>
    <n v="1427864340"/>
    <x v="3342"/>
    <b v="0"/>
    <n v="78"/>
    <b v="1"/>
    <x v="6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x v="176"/>
    <n v="1200"/>
    <x v="0"/>
    <s v="GB"/>
    <s v="GBP"/>
    <n v="1460553480"/>
    <x v="3343"/>
    <b v="0"/>
    <n v="23"/>
    <b v="1"/>
    <x v="6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x v="37"/>
    <n v="4565"/>
    <x v="0"/>
    <s v="US"/>
    <s v="USD"/>
    <n v="1409374093"/>
    <x v="3344"/>
    <b v="0"/>
    <n v="40"/>
    <b v="1"/>
    <x v="6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s v="US"/>
    <s v="USD"/>
    <n v="1429317420"/>
    <x v="3345"/>
    <b v="0"/>
    <n v="13"/>
    <b v="1"/>
    <x v="6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s v="US"/>
    <s v="USD"/>
    <n v="1424910910"/>
    <x v="3346"/>
    <b v="0"/>
    <n v="18"/>
    <b v="1"/>
    <x v="6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s v="GB"/>
    <s v="GBP"/>
    <n v="1462741200"/>
    <x v="3347"/>
    <b v="0"/>
    <n v="22"/>
    <b v="1"/>
    <x v="6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x v="62"/>
    <n v="5516"/>
    <x v="0"/>
    <s v="US"/>
    <s v="USD"/>
    <n v="1461988740"/>
    <x v="3348"/>
    <b v="0"/>
    <n v="79"/>
    <b v="1"/>
    <x v="6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s v="US"/>
    <s v="USD"/>
    <n v="1465837200"/>
    <x v="3349"/>
    <b v="0"/>
    <n v="14"/>
    <b v="1"/>
    <x v="6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x v="8"/>
    <n v="3655"/>
    <x v="0"/>
    <s v="LU"/>
    <s v="EUR"/>
    <n v="1448838000"/>
    <x v="3350"/>
    <b v="0"/>
    <n v="51"/>
    <b v="1"/>
    <x v="6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x v="10"/>
    <n v="5055"/>
    <x v="0"/>
    <s v="GB"/>
    <s v="GBP"/>
    <n v="1406113200"/>
    <x v="3351"/>
    <b v="0"/>
    <n v="54"/>
    <b v="1"/>
    <x v="6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s v="GB"/>
    <s v="GBP"/>
    <n v="1467414000"/>
    <x v="3352"/>
    <b v="0"/>
    <n v="70"/>
    <b v="1"/>
    <x v="6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x v="2"/>
    <n v="1575"/>
    <x v="0"/>
    <s v="GB"/>
    <s v="GBP"/>
    <n v="1462230000"/>
    <x v="3353"/>
    <b v="0"/>
    <n v="44"/>
    <b v="1"/>
    <x v="6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x v="9"/>
    <n v="3058"/>
    <x v="0"/>
    <s v="US"/>
    <s v="USD"/>
    <n v="1446091260"/>
    <x v="3354"/>
    <b v="0"/>
    <n v="55"/>
    <b v="1"/>
    <x v="6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x v="257"/>
    <n v="2210"/>
    <x v="0"/>
    <s v="GB"/>
    <s v="GBP"/>
    <n v="1462879020"/>
    <x v="3355"/>
    <b v="0"/>
    <n v="15"/>
    <b v="1"/>
    <x v="6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s v="GB"/>
    <s v="GBP"/>
    <n v="1468611272"/>
    <x v="3356"/>
    <b v="0"/>
    <n v="27"/>
    <b v="1"/>
    <x v="6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s v="GB"/>
    <s v="GBP"/>
    <n v="1406887310"/>
    <x v="3357"/>
    <b v="0"/>
    <n v="21"/>
    <b v="1"/>
    <x v="6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s v="US"/>
    <s v="USD"/>
    <n v="1416385679"/>
    <x v="3358"/>
    <b v="0"/>
    <n v="162"/>
    <b v="1"/>
    <x v="6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x v="23"/>
    <n v="4250"/>
    <x v="0"/>
    <s v="US"/>
    <s v="USD"/>
    <n v="1487985734"/>
    <x v="3359"/>
    <b v="0"/>
    <n v="23"/>
    <b v="1"/>
    <x v="6"/>
    <n v="106"/>
    <n v="184.78"/>
    <x v="1"/>
    <s v="plays"/>
    <x v="3359"/>
    <d v="2017-02-25T01:22:14"/>
  </r>
  <r>
    <n v="3360"/>
    <s v="Pretty Butch"/>
    <s v="World Premiere, an M1 Singapore Fringe Festival 2017 commission."/>
    <x v="7"/>
    <n v="9124"/>
    <x v="0"/>
    <s v="SG"/>
    <s v="SGD"/>
    <n v="1481731140"/>
    <x v="3360"/>
    <b v="0"/>
    <n v="72"/>
    <b v="1"/>
    <x v="6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s v="US"/>
    <s v="USD"/>
    <n v="1409587140"/>
    <x v="3361"/>
    <b v="0"/>
    <n v="68"/>
    <b v="1"/>
    <x v="6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s v="US"/>
    <s v="USD"/>
    <n v="1425704100"/>
    <x v="3362"/>
    <b v="0"/>
    <n v="20"/>
    <b v="1"/>
    <x v="6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s v="US"/>
    <s v="USD"/>
    <n v="1408464000"/>
    <x v="3363"/>
    <b v="0"/>
    <n v="26"/>
    <b v="1"/>
    <x v="6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x v="9"/>
    <n v="3178"/>
    <x v="0"/>
    <s v="GB"/>
    <s v="GBP"/>
    <n v="1458075600"/>
    <x v="3364"/>
    <b v="0"/>
    <n v="72"/>
    <b v="1"/>
    <x v="6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x v="30"/>
    <n v="2600"/>
    <x v="0"/>
    <s v="US"/>
    <s v="USD"/>
    <n v="1449973592"/>
    <x v="3365"/>
    <b v="0"/>
    <n v="3"/>
    <b v="1"/>
    <x v="6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x v="2"/>
    <n v="1105"/>
    <x v="0"/>
    <s v="US"/>
    <s v="USD"/>
    <n v="1431481037"/>
    <x v="3366"/>
    <b v="0"/>
    <n v="18"/>
    <b v="1"/>
    <x v="6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s v="GB"/>
    <s v="GBP"/>
    <n v="1438467894"/>
    <x v="3367"/>
    <b v="0"/>
    <n v="30"/>
    <b v="1"/>
    <x v="6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x v="28"/>
    <n v="1046"/>
    <x v="0"/>
    <s v="US"/>
    <s v="USD"/>
    <n v="1420088400"/>
    <x v="3368"/>
    <b v="0"/>
    <n v="23"/>
    <b v="1"/>
    <x v="6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x v="10"/>
    <n v="5195"/>
    <x v="0"/>
    <s v="IE"/>
    <s v="EUR"/>
    <n v="1484441980"/>
    <x v="3369"/>
    <b v="0"/>
    <n v="54"/>
    <b v="1"/>
    <x v="6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x v="15"/>
    <n v="1766"/>
    <x v="0"/>
    <s v="US"/>
    <s v="USD"/>
    <n v="1481961600"/>
    <x v="3370"/>
    <b v="0"/>
    <n v="26"/>
    <b v="1"/>
    <x v="6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x v="48"/>
    <n v="277"/>
    <x v="0"/>
    <s v="US"/>
    <s v="USD"/>
    <n v="1449089965"/>
    <x v="3371"/>
    <b v="0"/>
    <n v="9"/>
    <b v="1"/>
    <x v="6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x v="28"/>
    <n v="1035"/>
    <x v="0"/>
    <s v="US"/>
    <s v="USD"/>
    <n v="1408942740"/>
    <x v="3372"/>
    <b v="0"/>
    <n v="27"/>
    <b v="1"/>
    <x v="6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s v="GB"/>
    <s v="GBP"/>
    <n v="1437235200"/>
    <x v="3373"/>
    <b v="0"/>
    <n v="30"/>
    <b v="1"/>
    <x v="6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x v="8"/>
    <n v="3730"/>
    <x v="0"/>
    <s v="CA"/>
    <s v="CAD"/>
    <n v="1446053616"/>
    <x v="3374"/>
    <b v="0"/>
    <n v="52"/>
    <b v="1"/>
    <x v="6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x v="9"/>
    <n v="3000"/>
    <x v="0"/>
    <s v="GB"/>
    <s v="GBP"/>
    <n v="1400423973"/>
    <x v="3375"/>
    <b v="0"/>
    <n v="17"/>
    <b v="1"/>
    <x v="6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x v="6"/>
    <n v="8001"/>
    <x v="0"/>
    <s v="US"/>
    <s v="USD"/>
    <n v="1429976994"/>
    <x v="3376"/>
    <b v="0"/>
    <n v="19"/>
    <b v="1"/>
    <x v="6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x v="6"/>
    <n v="8084"/>
    <x v="0"/>
    <s v="GB"/>
    <s v="GBP"/>
    <n v="1426870560"/>
    <x v="3377"/>
    <b v="0"/>
    <n v="77"/>
    <b v="1"/>
    <x v="6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x v="131"/>
    <n v="592"/>
    <x v="0"/>
    <s v="GB"/>
    <s v="GBP"/>
    <n v="1409490480"/>
    <x v="3378"/>
    <b v="0"/>
    <n v="21"/>
    <b v="1"/>
    <x v="6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x v="13"/>
    <n v="2073"/>
    <x v="0"/>
    <s v="GB"/>
    <s v="GBP"/>
    <n v="1440630000"/>
    <x v="3379"/>
    <b v="0"/>
    <n v="38"/>
    <b v="1"/>
    <x v="6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s v="US"/>
    <s v="USD"/>
    <n v="1417305178"/>
    <x v="3380"/>
    <b v="0"/>
    <n v="28"/>
    <b v="1"/>
    <x v="6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s v="US"/>
    <s v="USD"/>
    <n v="1426044383"/>
    <x v="3381"/>
    <b v="0"/>
    <n v="48"/>
    <b v="1"/>
    <x v="6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s v="GB"/>
    <s v="GBP"/>
    <n v="1470092340"/>
    <x v="3382"/>
    <b v="0"/>
    <n v="46"/>
    <b v="1"/>
    <x v="6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s v="US"/>
    <s v="USD"/>
    <n v="1466707620"/>
    <x v="3383"/>
    <b v="0"/>
    <n v="30"/>
    <b v="1"/>
    <x v="6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x v="12"/>
    <n v="6000.66"/>
    <x v="0"/>
    <s v="US"/>
    <s v="USD"/>
    <n v="1448074800"/>
    <x v="3384"/>
    <b v="0"/>
    <n v="64"/>
    <b v="1"/>
    <x v="6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s v="US"/>
    <s v="USD"/>
    <n v="1418244552"/>
    <x v="3385"/>
    <b v="0"/>
    <n v="15"/>
    <b v="1"/>
    <x v="6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x v="13"/>
    <n v="2100"/>
    <x v="0"/>
    <s v="US"/>
    <s v="USD"/>
    <n v="1417620506"/>
    <x v="3386"/>
    <b v="0"/>
    <n v="41"/>
    <b v="1"/>
    <x v="6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s v="US"/>
    <s v="USD"/>
    <n v="1418581088"/>
    <x v="3387"/>
    <b v="0"/>
    <n v="35"/>
    <b v="1"/>
    <x v="6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x v="15"/>
    <n v="1557"/>
    <x v="0"/>
    <s v="GB"/>
    <s v="GBP"/>
    <n v="1434625441"/>
    <x v="3388"/>
    <b v="0"/>
    <n v="45"/>
    <b v="1"/>
    <x v="6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x v="3"/>
    <n v="11450"/>
    <x v="0"/>
    <s v="US"/>
    <s v="USD"/>
    <n v="1464960682"/>
    <x v="3389"/>
    <b v="0"/>
    <n v="62"/>
    <b v="1"/>
    <x v="6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s v="US"/>
    <s v="USD"/>
    <n v="1405017345"/>
    <x v="3390"/>
    <b v="0"/>
    <n v="22"/>
    <b v="1"/>
    <x v="6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x v="2"/>
    <n v="1115"/>
    <x v="0"/>
    <s v="US"/>
    <s v="USD"/>
    <n v="1407536880"/>
    <x v="3391"/>
    <b v="0"/>
    <n v="18"/>
    <b v="1"/>
    <x v="6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x v="2"/>
    <n v="500"/>
    <x v="0"/>
    <s v="GB"/>
    <s v="GBP"/>
    <n v="1462565855"/>
    <x v="3392"/>
    <b v="0"/>
    <n v="12"/>
    <b v="1"/>
    <x v="6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x v="15"/>
    <n v="1587"/>
    <x v="0"/>
    <s v="US"/>
    <s v="USD"/>
    <n v="1415234760"/>
    <x v="3393"/>
    <b v="0"/>
    <n v="44"/>
    <b v="1"/>
    <x v="6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x v="131"/>
    <n v="783"/>
    <x v="0"/>
    <s v="GB"/>
    <s v="GBP"/>
    <n v="1406470645"/>
    <x v="3394"/>
    <b v="0"/>
    <n v="27"/>
    <b v="1"/>
    <x v="6"/>
    <n v="142"/>
    <n v="29"/>
    <x v="1"/>
    <s v="plays"/>
    <x v="3394"/>
    <d v="2014-07-27T14:17:25"/>
  </r>
  <r>
    <n v="3395"/>
    <s v="MIRAMAR"/>
    <s v="Miramar is a a darkly funny play exploring what it is we call â€˜homeâ€™."/>
    <x v="2"/>
    <n v="920"/>
    <x v="0"/>
    <s v="GB"/>
    <s v="GBP"/>
    <n v="1433009400"/>
    <x v="3395"/>
    <b v="0"/>
    <n v="38"/>
    <b v="1"/>
    <x v="6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x v="15"/>
    <n v="1565"/>
    <x v="0"/>
    <s v="US"/>
    <s v="USD"/>
    <n v="1401595140"/>
    <x v="3396"/>
    <b v="0"/>
    <n v="28"/>
    <b v="1"/>
    <x v="6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x v="49"/>
    <n v="280"/>
    <x v="0"/>
    <s v="GB"/>
    <s v="GBP"/>
    <n v="1455832800"/>
    <x v="3397"/>
    <b v="0"/>
    <n v="24"/>
    <b v="1"/>
    <x v="6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s v="US"/>
    <s v="USD"/>
    <n v="1416589200"/>
    <x v="3398"/>
    <b v="0"/>
    <n v="65"/>
    <b v="1"/>
    <x v="6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x v="38"/>
    <n v="1245"/>
    <x v="0"/>
    <s v="GB"/>
    <s v="GBP"/>
    <n v="1424556325"/>
    <x v="3399"/>
    <b v="0"/>
    <n v="46"/>
    <b v="1"/>
    <x v="6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x v="3"/>
    <n v="10041"/>
    <x v="0"/>
    <s v="US"/>
    <s v="USD"/>
    <n v="1409266414"/>
    <x v="3400"/>
    <b v="0"/>
    <n v="85"/>
    <b v="1"/>
    <x v="6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s v="GB"/>
    <s v="GBP"/>
    <n v="1438968146"/>
    <x v="3401"/>
    <b v="0"/>
    <n v="66"/>
    <b v="1"/>
    <x v="6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s v="US"/>
    <s v="USD"/>
    <n v="1447295460"/>
    <x v="3402"/>
    <b v="0"/>
    <n v="165"/>
    <b v="1"/>
    <x v="6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s v="GB"/>
    <s v="GBP"/>
    <n v="1435230324"/>
    <x v="3403"/>
    <b v="0"/>
    <n v="17"/>
    <b v="1"/>
    <x v="6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s v="US"/>
    <s v="USD"/>
    <n v="1434542702"/>
    <x v="3404"/>
    <b v="0"/>
    <n v="3"/>
    <b v="1"/>
    <x v="6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s v="GB"/>
    <s v="GBP"/>
    <n v="1456876740"/>
    <x v="3405"/>
    <b v="0"/>
    <n v="17"/>
    <b v="1"/>
    <x v="6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x v="3"/>
    <n v="10031"/>
    <x v="0"/>
    <s v="US"/>
    <s v="USD"/>
    <n v="1405511376"/>
    <x v="3406"/>
    <b v="0"/>
    <n v="91"/>
    <b v="1"/>
    <x v="6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x v="13"/>
    <n v="2142"/>
    <x v="0"/>
    <s v="GB"/>
    <s v="GBP"/>
    <n v="1404641289"/>
    <x v="3407"/>
    <b v="0"/>
    <n v="67"/>
    <b v="1"/>
    <x v="6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s v="US"/>
    <s v="USD"/>
    <n v="1405727304"/>
    <x v="3408"/>
    <b v="0"/>
    <n v="18"/>
    <b v="1"/>
    <x v="6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x v="2"/>
    <n v="618"/>
    <x v="0"/>
    <s v="GB"/>
    <s v="GBP"/>
    <n v="1469998680"/>
    <x v="3409"/>
    <b v="0"/>
    <n v="21"/>
    <b v="1"/>
    <x v="6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x v="9"/>
    <n v="3255"/>
    <x v="0"/>
    <s v="US"/>
    <s v="USD"/>
    <n v="1465196400"/>
    <x v="3410"/>
    <b v="0"/>
    <n v="40"/>
    <b v="1"/>
    <x v="6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s v="US"/>
    <s v="USD"/>
    <n v="1444264372"/>
    <x v="3411"/>
    <b v="0"/>
    <n v="78"/>
    <b v="1"/>
    <x v="6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x v="9"/>
    <n v="3000"/>
    <x v="0"/>
    <s v="GB"/>
    <s v="GBP"/>
    <n v="1411858862"/>
    <x v="3412"/>
    <b v="0"/>
    <n v="26"/>
    <b v="1"/>
    <x v="6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s v="US"/>
    <s v="USD"/>
    <n v="1425099540"/>
    <x v="3413"/>
    <b v="0"/>
    <n v="14"/>
    <b v="1"/>
    <x v="6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x v="9"/>
    <n v="3105"/>
    <x v="0"/>
    <s v="US"/>
    <s v="USD"/>
    <n v="1480579140"/>
    <x v="3414"/>
    <b v="0"/>
    <n v="44"/>
    <b v="1"/>
    <x v="6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x v="48"/>
    <n v="200"/>
    <x v="0"/>
    <s v="US"/>
    <s v="USD"/>
    <n v="1460935800"/>
    <x v="3415"/>
    <b v="0"/>
    <n v="9"/>
    <b v="1"/>
    <x v="6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s v="GB"/>
    <s v="GBP"/>
    <n v="1429813800"/>
    <x v="3416"/>
    <b v="0"/>
    <n v="30"/>
    <b v="1"/>
    <x v="6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s v="US"/>
    <s v="USD"/>
    <n v="1414284180"/>
    <x v="3417"/>
    <b v="0"/>
    <n v="45"/>
    <b v="1"/>
    <x v="6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s v="US"/>
    <s v="USD"/>
    <n v="1400875307"/>
    <x v="3418"/>
    <b v="0"/>
    <n v="56"/>
    <b v="1"/>
    <x v="6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s v="IE"/>
    <s v="EUR"/>
    <n v="1459978200"/>
    <x v="3419"/>
    <b v="0"/>
    <n v="46"/>
    <b v="1"/>
    <x v="6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x v="176"/>
    <n v="966"/>
    <x v="0"/>
    <s v="GB"/>
    <s v="GBP"/>
    <n v="1455408000"/>
    <x v="3420"/>
    <b v="0"/>
    <n v="34"/>
    <b v="1"/>
    <x v="6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s v="US"/>
    <s v="USD"/>
    <n v="1425495563"/>
    <x v="3421"/>
    <b v="0"/>
    <n v="98"/>
    <b v="1"/>
    <x v="6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s v="GB"/>
    <s v="GBP"/>
    <n v="1450051200"/>
    <x v="3422"/>
    <b v="0"/>
    <n v="46"/>
    <b v="1"/>
    <x v="6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x v="49"/>
    <n v="350"/>
    <x v="0"/>
    <s v="US"/>
    <s v="USD"/>
    <n v="1429912341"/>
    <x v="3423"/>
    <b v="0"/>
    <n v="10"/>
    <b v="1"/>
    <x v="6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s v="US"/>
    <s v="USD"/>
    <n v="1423119540"/>
    <x v="3424"/>
    <b v="0"/>
    <n v="76"/>
    <b v="1"/>
    <x v="6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x v="11"/>
    <n v="30891.1"/>
    <x v="0"/>
    <s v="US"/>
    <s v="USD"/>
    <n v="1412434136"/>
    <x v="3425"/>
    <b v="0"/>
    <n v="104"/>
    <b v="1"/>
    <x v="6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x v="192"/>
    <n v="4055"/>
    <x v="0"/>
    <s v="US"/>
    <s v="USD"/>
    <n v="1411264800"/>
    <x v="3426"/>
    <b v="0"/>
    <n v="87"/>
    <b v="1"/>
    <x v="6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x v="15"/>
    <n v="1500"/>
    <x v="0"/>
    <s v="GB"/>
    <s v="GBP"/>
    <n v="1404314952"/>
    <x v="3427"/>
    <b v="0"/>
    <n v="29"/>
    <b v="1"/>
    <x v="6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s v="GB"/>
    <s v="GBP"/>
    <n v="1425142800"/>
    <x v="3428"/>
    <b v="0"/>
    <n v="51"/>
    <b v="1"/>
    <x v="6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s v="GB"/>
    <s v="GBP"/>
    <n v="1478046661"/>
    <x v="3429"/>
    <b v="0"/>
    <n v="12"/>
    <b v="1"/>
    <x v="6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x v="13"/>
    <n v="2170.9899999999998"/>
    <x v="0"/>
    <s v="GB"/>
    <s v="GBP"/>
    <n v="1406760101"/>
    <x v="3430"/>
    <b v="0"/>
    <n v="72"/>
    <b v="1"/>
    <x v="6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s v="US"/>
    <s v="USD"/>
    <n v="1408383153"/>
    <x v="3431"/>
    <b v="0"/>
    <n v="21"/>
    <b v="1"/>
    <x v="6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x v="13"/>
    <n v="2193"/>
    <x v="0"/>
    <s v="US"/>
    <s v="USD"/>
    <n v="1454709600"/>
    <x v="3432"/>
    <b v="0"/>
    <n v="42"/>
    <b v="1"/>
    <x v="6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x v="196"/>
    <n v="9525"/>
    <x v="0"/>
    <s v="US"/>
    <s v="USD"/>
    <n v="1402974000"/>
    <x v="3433"/>
    <b v="0"/>
    <n v="71"/>
    <b v="1"/>
    <x v="6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x v="3"/>
    <n v="10555"/>
    <x v="0"/>
    <s v="US"/>
    <s v="USD"/>
    <n v="1404983269"/>
    <x v="3434"/>
    <b v="0"/>
    <n v="168"/>
    <b v="1"/>
    <x v="6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s v="US"/>
    <s v="USD"/>
    <n v="1470538800"/>
    <x v="3435"/>
    <b v="0"/>
    <n v="19"/>
    <b v="1"/>
    <x v="6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s v="US"/>
    <s v="USD"/>
    <n v="1408638480"/>
    <x v="3436"/>
    <b v="0"/>
    <n v="37"/>
    <b v="1"/>
    <x v="6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s v="US"/>
    <s v="USD"/>
    <n v="1440003820"/>
    <x v="3437"/>
    <b v="0"/>
    <n v="36"/>
    <b v="1"/>
    <x v="6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x v="30"/>
    <n v="2605"/>
    <x v="0"/>
    <s v="GB"/>
    <s v="GBP"/>
    <n v="1430600400"/>
    <x v="3438"/>
    <b v="0"/>
    <n v="14"/>
    <b v="1"/>
    <x v="6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x v="38"/>
    <n v="1616.14"/>
    <x v="0"/>
    <s v="US"/>
    <s v="USD"/>
    <n v="1453179540"/>
    <x v="3439"/>
    <b v="0"/>
    <n v="18"/>
    <b v="1"/>
    <x v="6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x v="10"/>
    <n v="5260.92"/>
    <x v="0"/>
    <s v="US"/>
    <s v="USD"/>
    <n v="1405095300"/>
    <x v="3440"/>
    <b v="0"/>
    <n v="82"/>
    <b v="1"/>
    <x v="6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s v="US"/>
    <s v="USD"/>
    <n v="1447445820"/>
    <x v="3441"/>
    <b v="0"/>
    <n v="43"/>
    <b v="1"/>
    <x v="6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x v="49"/>
    <n v="250"/>
    <x v="0"/>
    <s v="US"/>
    <s v="USD"/>
    <n v="1433016672"/>
    <x v="3442"/>
    <b v="0"/>
    <n v="8"/>
    <b v="1"/>
    <x v="6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s v="US"/>
    <s v="USD"/>
    <n v="1410266146"/>
    <x v="3443"/>
    <b v="0"/>
    <n v="45"/>
    <b v="1"/>
    <x v="6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s v="AU"/>
    <s v="AUD"/>
    <n v="1465394340"/>
    <x v="3444"/>
    <b v="0"/>
    <n v="20"/>
    <b v="1"/>
    <x v="6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x v="13"/>
    <n v="2000"/>
    <x v="0"/>
    <s v="GB"/>
    <s v="GBP"/>
    <n v="1445604236"/>
    <x v="3445"/>
    <b v="0"/>
    <n v="31"/>
    <b v="1"/>
    <x v="6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s v="GB"/>
    <s v="GBP"/>
    <n v="1423138800"/>
    <x v="3446"/>
    <b v="0"/>
    <n v="25"/>
    <b v="1"/>
    <x v="6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x v="28"/>
    <n v="1078"/>
    <x v="0"/>
    <s v="US"/>
    <s v="USD"/>
    <n v="1458332412"/>
    <x v="3447"/>
    <b v="0"/>
    <n v="14"/>
    <b v="1"/>
    <x v="6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s v="US"/>
    <s v="USD"/>
    <n v="1418784689"/>
    <x v="3448"/>
    <b v="0"/>
    <n v="45"/>
    <b v="1"/>
    <x v="6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s v="US"/>
    <s v="USD"/>
    <n v="1468036800"/>
    <x v="3449"/>
    <b v="0"/>
    <n v="20"/>
    <b v="1"/>
    <x v="6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x v="2"/>
    <n v="760"/>
    <x v="0"/>
    <s v="GB"/>
    <s v="GBP"/>
    <n v="1427990071"/>
    <x v="3450"/>
    <b v="0"/>
    <n v="39"/>
    <b v="1"/>
    <x v="6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x v="81"/>
    <n v="658"/>
    <x v="0"/>
    <s v="US"/>
    <s v="USD"/>
    <n v="1429636927"/>
    <x v="3451"/>
    <b v="0"/>
    <n v="16"/>
    <b v="1"/>
    <x v="6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s v="US"/>
    <s v="USD"/>
    <n v="1406087940"/>
    <x v="3452"/>
    <b v="0"/>
    <n v="37"/>
    <b v="1"/>
    <x v="6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x v="43"/>
    <n v="385"/>
    <x v="0"/>
    <s v="GB"/>
    <s v="GBP"/>
    <n v="1471130956"/>
    <x v="3453"/>
    <b v="0"/>
    <n v="14"/>
    <b v="1"/>
    <x v="6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s v="GB"/>
    <s v="GBP"/>
    <n v="1406825159"/>
    <x v="3454"/>
    <b v="0"/>
    <n v="21"/>
    <b v="1"/>
    <x v="6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s v="US"/>
    <s v="USD"/>
    <n v="1476381627"/>
    <x v="3455"/>
    <b v="0"/>
    <n v="69"/>
    <b v="1"/>
    <x v="6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x v="9"/>
    <n v="5739"/>
    <x v="0"/>
    <s v="US"/>
    <s v="USD"/>
    <n v="1406876340"/>
    <x v="3456"/>
    <b v="0"/>
    <n v="16"/>
    <b v="1"/>
    <x v="6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x v="13"/>
    <n v="2804"/>
    <x v="0"/>
    <s v="US"/>
    <s v="USD"/>
    <n v="1423720740"/>
    <x v="3457"/>
    <b v="0"/>
    <n v="55"/>
    <b v="1"/>
    <x v="6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s v="US"/>
    <s v="USD"/>
    <n v="1422937620"/>
    <x v="3458"/>
    <b v="0"/>
    <n v="27"/>
    <b v="1"/>
    <x v="6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s v="GB"/>
    <s v="GBP"/>
    <n v="1463743860"/>
    <x v="3459"/>
    <b v="0"/>
    <n v="36"/>
    <b v="1"/>
    <x v="6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x v="2"/>
    <n v="950"/>
    <x v="0"/>
    <s v="GB"/>
    <s v="GBP"/>
    <n v="1408106352"/>
    <x v="3460"/>
    <b v="0"/>
    <n v="19"/>
    <b v="1"/>
    <x v="6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s v="US"/>
    <s v="USD"/>
    <n v="1477710000"/>
    <x v="3461"/>
    <b v="0"/>
    <n v="12"/>
    <b v="1"/>
    <x v="6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x v="49"/>
    <n v="505"/>
    <x v="0"/>
    <s v="US"/>
    <s v="USD"/>
    <n v="1436551200"/>
    <x v="3462"/>
    <b v="0"/>
    <n v="17"/>
    <b v="1"/>
    <x v="6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s v="CA"/>
    <s v="CAD"/>
    <n v="1476158340"/>
    <x v="3463"/>
    <b v="0"/>
    <n v="114"/>
    <b v="1"/>
    <x v="6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x v="10"/>
    <n v="5116.18"/>
    <x v="0"/>
    <s v="US"/>
    <s v="USD"/>
    <n v="1471921637"/>
    <x v="3464"/>
    <b v="0"/>
    <n v="93"/>
    <b v="1"/>
    <x v="6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s v="GB"/>
    <s v="GBP"/>
    <n v="1439136000"/>
    <x v="3465"/>
    <b v="0"/>
    <n v="36"/>
    <b v="1"/>
    <x v="6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x v="8"/>
    <n v="4450"/>
    <x v="0"/>
    <s v="US"/>
    <s v="USD"/>
    <n v="1461108450"/>
    <x v="3466"/>
    <b v="0"/>
    <n v="61"/>
    <b v="1"/>
    <x v="6"/>
    <n v="127"/>
    <n v="72.95"/>
    <x v="1"/>
    <s v="plays"/>
    <x v="3466"/>
    <d v="2016-04-19T23:27:30"/>
  </r>
  <r>
    <n v="3467"/>
    <s v="Venus in Fur, Los Angeles."/>
    <s v="Venus in Fur, By David Ives."/>
    <x v="9"/>
    <n v="3030"/>
    <x v="0"/>
    <s v="US"/>
    <s v="USD"/>
    <n v="1426864032"/>
    <x v="3467"/>
    <b v="0"/>
    <n v="47"/>
    <b v="1"/>
    <x v="6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x v="3"/>
    <n v="12178"/>
    <x v="0"/>
    <s v="US"/>
    <s v="USD"/>
    <n v="1474426800"/>
    <x v="3468"/>
    <b v="0"/>
    <n v="17"/>
    <b v="1"/>
    <x v="6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s v="US"/>
    <s v="USD"/>
    <n v="1461857045"/>
    <x v="3469"/>
    <b v="0"/>
    <n v="63"/>
    <b v="1"/>
    <x v="6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x v="49"/>
    <n v="375"/>
    <x v="0"/>
    <s v="US"/>
    <s v="USD"/>
    <n v="1468618680"/>
    <x v="3470"/>
    <b v="0"/>
    <n v="9"/>
    <b v="1"/>
    <x v="6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x v="2"/>
    <n v="1073"/>
    <x v="0"/>
    <s v="GB"/>
    <s v="GBP"/>
    <n v="1409515200"/>
    <x v="3471"/>
    <b v="0"/>
    <n v="30"/>
    <b v="1"/>
    <x v="6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s v="US"/>
    <s v="USD"/>
    <n v="1415253540"/>
    <x v="3472"/>
    <b v="0"/>
    <n v="23"/>
    <b v="1"/>
    <x v="6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x v="244"/>
    <n v="4900"/>
    <x v="0"/>
    <s v="US"/>
    <s v="USD"/>
    <n v="1426883220"/>
    <x v="3473"/>
    <b v="0"/>
    <n v="33"/>
    <b v="1"/>
    <x v="6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x v="13"/>
    <n v="2020"/>
    <x v="0"/>
    <s v="GB"/>
    <s v="GBP"/>
    <n v="1469016131"/>
    <x v="3474"/>
    <b v="0"/>
    <n v="39"/>
    <b v="1"/>
    <x v="6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x v="43"/>
    <n v="340"/>
    <x v="0"/>
    <s v="GB"/>
    <s v="GBP"/>
    <n v="1414972800"/>
    <x v="3475"/>
    <b v="0"/>
    <n v="17"/>
    <b v="1"/>
    <x v="6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s v="US"/>
    <s v="USD"/>
    <n v="1414378800"/>
    <x v="3476"/>
    <b v="0"/>
    <n v="6"/>
    <b v="1"/>
    <x v="6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x v="40"/>
    <n v="2076"/>
    <x v="0"/>
    <s v="US"/>
    <s v="USD"/>
    <n v="1431831600"/>
    <x v="3477"/>
    <b v="0"/>
    <n v="39"/>
    <b v="1"/>
    <x v="6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x v="13"/>
    <n v="2257"/>
    <x v="0"/>
    <s v="US"/>
    <s v="USD"/>
    <n v="1426539600"/>
    <x v="3478"/>
    <b v="0"/>
    <n v="57"/>
    <b v="1"/>
    <x v="6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x v="15"/>
    <n v="1918"/>
    <x v="0"/>
    <s v="GB"/>
    <s v="GBP"/>
    <n v="1403382680"/>
    <x v="3479"/>
    <b v="0"/>
    <n v="56"/>
    <b v="1"/>
    <x v="6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s v="US"/>
    <s v="USD"/>
    <n v="1436562000"/>
    <x v="3480"/>
    <b v="0"/>
    <n v="13"/>
    <b v="1"/>
    <x v="6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x v="3"/>
    <n v="11880"/>
    <x v="0"/>
    <s v="AU"/>
    <s v="AUD"/>
    <n v="1420178188"/>
    <x v="3481"/>
    <b v="0"/>
    <n v="95"/>
    <b v="1"/>
    <x v="6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x v="9"/>
    <n v="4150"/>
    <x v="0"/>
    <s v="GB"/>
    <s v="GBP"/>
    <n v="1404671466"/>
    <x v="3482"/>
    <b v="0"/>
    <n v="80"/>
    <b v="1"/>
    <x v="6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x v="295"/>
    <n v="5358"/>
    <x v="0"/>
    <s v="US"/>
    <s v="USD"/>
    <n v="1404403381"/>
    <x v="3483"/>
    <b v="0"/>
    <n v="133"/>
    <b v="1"/>
    <x v="6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x v="30"/>
    <n v="2856"/>
    <x v="0"/>
    <s v="US"/>
    <s v="USD"/>
    <n v="1466014499"/>
    <x v="3484"/>
    <b v="0"/>
    <n v="44"/>
    <b v="1"/>
    <x v="6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s v="US"/>
    <s v="USD"/>
    <n v="1454431080"/>
    <x v="3485"/>
    <b v="0"/>
    <n v="30"/>
    <b v="1"/>
    <x v="6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s v="US"/>
    <s v="USD"/>
    <n v="1433314740"/>
    <x v="3486"/>
    <b v="0"/>
    <n v="56"/>
    <b v="1"/>
    <x v="6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x v="13"/>
    <n v="2555"/>
    <x v="0"/>
    <s v="GB"/>
    <s v="GBP"/>
    <n v="1435185252"/>
    <x v="3487"/>
    <b v="0"/>
    <n v="66"/>
    <b v="1"/>
    <x v="6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s v="US"/>
    <s v="USD"/>
    <n v="1429286400"/>
    <x v="3488"/>
    <b v="0"/>
    <n v="29"/>
    <b v="1"/>
    <x v="6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s v="GB"/>
    <s v="GBP"/>
    <n v="1400965200"/>
    <x v="3489"/>
    <b v="0"/>
    <n v="72"/>
    <b v="1"/>
    <x v="6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s v="US"/>
    <s v="USD"/>
    <n v="1460574924"/>
    <x v="3490"/>
    <b v="0"/>
    <n v="27"/>
    <b v="1"/>
    <x v="6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x v="2"/>
    <n v="791"/>
    <x v="0"/>
    <s v="US"/>
    <s v="USD"/>
    <n v="1431928784"/>
    <x v="3491"/>
    <b v="0"/>
    <n v="10"/>
    <b v="1"/>
    <x v="6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s v="US"/>
    <s v="USD"/>
    <n v="1445818397"/>
    <x v="3492"/>
    <b v="0"/>
    <n v="35"/>
    <b v="1"/>
    <x v="6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s v="US"/>
    <s v="USD"/>
    <n v="1408252260"/>
    <x v="3493"/>
    <b v="0"/>
    <n v="29"/>
    <b v="1"/>
    <x v="6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x v="44"/>
    <n v="400"/>
    <x v="0"/>
    <s v="US"/>
    <s v="USD"/>
    <n v="1480140000"/>
    <x v="3494"/>
    <b v="0"/>
    <n v="13"/>
    <b v="1"/>
    <x v="6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x v="10"/>
    <n v="5343"/>
    <x v="0"/>
    <s v="CA"/>
    <s v="CAD"/>
    <n v="1414862280"/>
    <x v="3495"/>
    <b v="0"/>
    <n v="72"/>
    <b v="1"/>
    <x v="6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s v="US"/>
    <s v="USD"/>
    <n v="1473625166"/>
    <x v="3496"/>
    <b v="0"/>
    <n v="78"/>
    <b v="1"/>
    <x v="6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x v="410"/>
    <n v="1686"/>
    <x v="0"/>
    <s v="US"/>
    <s v="USD"/>
    <n v="1464904800"/>
    <x v="3497"/>
    <b v="0"/>
    <n v="49"/>
    <b v="1"/>
    <x v="6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s v="CA"/>
    <s v="CAD"/>
    <n v="1464471840"/>
    <x v="3498"/>
    <b v="0"/>
    <n v="42"/>
    <b v="1"/>
    <x v="6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x v="13"/>
    <n v="2110"/>
    <x v="0"/>
    <s v="US"/>
    <s v="USD"/>
    <n v="1435733940"/>
    <x v="3499"/>
    <b v="0"/>
    <n v="35"/>
    <b v="1"/>
    <x v="6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s v="US"/>
    <s v="USD"/>
    <n v="1457326740"/>
    <x v="3500"/>
    <b v="0"/>
    <n v="42"/>
    <b v="1"/>
    <x v="6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x v="15"/>
    <n v="1510"/>
    <x v="0"/>
    <s v="GB"/>
    <s v="GBP"/>
    <n v="1441995595"/>
    <x v="3501"/>
    <b v="0"/>
    <n v="42"/>
    <b v="1"/>
    <x v="6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x v="23"/>
    <n v="4216"/>
    <x v="0"/>
    <s v="US"/>
    <s v="USD"/>
    <n v="1458100740"/>
    <x v="3502"/>
    <b v="0"/>
    <n v="31"/>
    <b v="1"/>
    <x v="6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x v="30"/>
    <n v="2689"/>
    <x v="0"/>
    <s v="GB"/>
    <s v="GBP"/>
    <n v="1469359728"/>
    <x v="3503"/>
    <b v="0"/>
    <n v="38"/>
    <b v="1"/>
    <x v="6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s v="US"/>
    <s v="USD"/>
    <n v="1447959491"/>
    <x v="3504"/>
    <b v="0"/>
    <n v="8"/>
    <b v="1"/>
    <x v="6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s v="US"/>
    <s v="USD"/>
    <n v="1399953600"/>
    <x v="3505"/>
    <b v="0"/>
    <n v="39"/>
    <b v="1"/>
    <x v="6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s v="US"/>
    <s v="USD"/>
    <n v="1408815440"/>
    <x v="3506"/>
    <b v="0"/>
    <n v="29"/>
    <b v="1"/>
    <x v="6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x v="3"/>
    <n v="10440"/>
    <x v="0"/>
    <s v="US"/>
    <s v="USD"/>
    <n v="1464732537"/>
    <x v="3507"/>
    <b v="0"/>
    <n v="72"/>
    <b v="1"/>
    <x v="6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x v="213"/>
    <n v="180"/>
    <x v="0"/>
    <s v="GB"/>
    <s v="GBP"/>
    <n v="1462914000"/>
    <x v="3508"/>
    <b v="0"/>
    <n v="15"/>
    <b v="1"/>
    <x v="6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s v="US"/>
    <s v="USD"/>
    <n v="1416545700"/>
    <x v="3509"/>
    <b v="0"/>
    <n v="33"/>
    <b v="1"/>
    <x v="6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s v="US"/>
    <s v="USD"/>
    <n v="1404312846"/>
    <x v="3510"/>
    <b v="0"/>
    <n v="15"/>
    <b v="1"/>
    <x v="6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x v="15"/>
    <n v="1518"/>
    <x v="0"/>
    <s v="GB"/>
    <s v="GBP"/>
    <n v="1415385000"/>
    <x v="3511"/>
    <b v="0"/>
    <n v="19"/>
    <b v="1"/>
    <x v="6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x v="28"/>
    <n v="1000"/>
    <x v="0"/>
    <s v="GB"/>
    <s v="GBP"/>
    <n v="1429789992"/>
    <x v="3512"/>
    <b v="0"/>
    <n v="17"/>
    <b v="1"/>
    <x v="6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s v="US"/>
    <s v="USD"/>
    <n v="1401857940"/>
    <x v="3513"/>
    <b v="0"/>
    <n v="44"/>
    <b v="1"/>
    <x v="6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s v="US"/>
    <s v="USD"/>
    <n v="1422853140"/>
    <x v="3514"/>
    <b v="0"/>
    <n v="10"/>
    <b v="1"/>
    <x v="6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x v="9"/>
    <n v="3080"/>
    <x v="0"/>
    <s v="US"/>
    <s v="USD"/>
    <n v="1433097171"/>
    <x v="3515"/>
    <b v="0"/>
    <n v="46"/>
    <b v="1"/>
    <x v="6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x v="30"/>
    <n v="2500"/>
    <x v="0"/>
    <s v="US"/>
    <s v="USD"/>
    <n v="1410145200"/>
    <x v="3516"/>
    <b v="0"/>
    <n v="11"/>
    <b v="1"/>
    <x v="6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x v="23"/>
    <n v="4000"/>
    <x v="0"/>
    <s v="GB"/>
    <s v="GBP"/>
    <n v="1404471600"/>
    <x v="3517"/>
    <b v="0"/>
    <n v="13"/>
    <b v="1"/>
    <x v="6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x v="15"/>
    <n v="1650.69"/>
    <x v="0"/>
    <s v="US"/>
    <s v="USD"/>
    <n v="1412259660"/>
    <x v="3518"/>
    <b v="0"/>
    <n v="33"/>
    <b v="1"/>
    <x v="6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x v="13"/>
    <n v="2027"/>
    <x v="0"/>
    <s v="GB"/>
    <s v="GBP"/>
    <n v="1425478950"/>
    <x v="3519"/>
    <b v="0"/>
    <n v="28"/>
    <b v="1"/>
    <x v="6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x v="13"/>
    <n v="2015"/>
    <x v="0"/>
    <s v="GB"/>
    <s v="GBP"/>
    <n v="1441547220"/>
    <x v="3520"/>
    <b v="0"/>
    <n v="21"/>
    <b v="1"/>
    <x v="6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s v="US"/>
    <s v="USD"/>
    <n v="1411980020"/>
    <x v="3521"/>
    <b v="0"/>
    <n v="13"/>
    <b v="1"/>
    <x v="6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s v="GB"/>
    <s v="GBP"/>
    <n v="1442311560"/>
    <x v="3522"/>
    <b v="0"/>
    <n v="34"/>
    <b v="1"/>
    <x v="6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x v="23"/>
    <n v="4546"/>
    <x v="0"/>
    <s v="GB"/>
    <s v="GBP"/>
    <n v="1474844400"/>
    <x v="3523"/>
    <b v="0"/>
    <n v="80"/>
    <b v="1"/>
    <x v="6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x v="3"/>
    <n v="10156"/>
    <x v="0"/>
    <s v="US"/>
    <s v="USD"/>
    <n v="1410580800"/>
    <x v="3524"/>
    <b v="0"/>
    <n v="74"/>
    <b v="1"/>
    <x v="6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s v="US"/>
    <s v="USD"/>
    <n v="1439136000"/>
    <x v="3525"/>
    <b v="0"/>
    <n v="7"/>
    <b v="1"/>
    <x v="6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x v="126"/>
    <n v="3366"/>
    <x v="0"/>
    <s v="US"/>
    <s v="USD"/>
    <n v="1461823140"/>
    <x v="3526"/>
    <b v="0"/>
    <n v="34"/>
    <b v="1"/>
    <x v="6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s v="US"/>
    <s v="USD"/>
    <n v="1436587140"/>
    <x v="3527"/>
    <b v="0"/>
    <n v="86"/>
    <b v="1"/>
    <x v="6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s v="GB"/>
    <s v="GBP"/>
    <n v="1484740918"/>
    <x v="3528"/>
    <b v="0"/>
    <n v="37"/>
    <b v="1"/>
    <x v="6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s v="US"/>
    <s v="USD"/>
    <n v="1436749200"/>
    <x v="3529"/>
    <b v="0"/>
    <n v="18"/>
    <b v="1"/>
    <x v="6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x v="181"/>
    <n v="2750"/>
    <x v="0"/>
    <s v="GB"/>
    <s v="GBP"/>
    <n v="1460318400"/>
    <x v="3530"/>
    <b v="0"/>
    <n v="22"/>
    <b v="1"/>
    <x v="6"/>
    <n v="100"/>
    <n v="125"/>
    <x v="1"/>
    <s v="plays"/>
    <x v="3530"/>
    <d v="2016-04-10T20:00:00"/>
  </r>
  <r>
    <n v="3531"/>
    <s v="The Reinvention of Lily Johnson"/>
    <s v="A political comedy for a crazy election year"/>
    <x v="28"/>
    <n v="1280"/>
    <x v="0"/>
    <s v="US"/>
    <s v="USD"/>
    <n v="1467301334"/>
    <x v="3531"/>
    <b v="0"/>
    <n v="26"/>
    <b v="1"/>
    <x v="6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s v="US"/>
    <s v="USD"/>
    <n v="1411012740"/>
    <x v="3532"/>
    <b v="0"/>
    <n v="27"/>
    <b v="1"/>
    <x v="6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s v="US"/>
    <s v="USD"/>
    <n v="1447269367"/>
    <x v="3533"/>
    <b v="0"/>
    <n v="8"/>
    <b v="1"/>
    <x v="6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x v="10"/>
    <n v="7810"/>
    <x v="0"/>
    <s v="US"/>
    <s v="USD"/>
    <n v="1443711623"/>
    <x v="3534"/>
    <b v="0"/>
    <n v="204"/>
    <b v="1"/>
    <x v="6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x v="13"/>
    <n v="2063"/>
    <x v="0"/>
    <s v="GB"/>
    <s v="GBP"/>
    <n v="1443808800"/>
    <x v="3535"/>
    <b v="0"/>
    <n v="46"/>
    <b v="1"/>
    <x v="6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s v="GB"/>
    <s v="GBP"/>
    <n v="1450612740"/>
    <x v="3536"/>
    <b v="0"/>
    <n v="17"/>
    <b v="1"/>
    <x v="6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s v="CA"/>
    <s v="CAD"/>
    <n v="1416211140"/>
    <x v="3537"/>
    <b v="0"/>
    <n v="28"/>
    <b v="1"/>
    <x v="6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s v="GB"/>
    <s v="GBP"/>
    <n v="1471428340"/>
    <x v="3538"/>
    <b v="0"/>
    <n v="83"/>
    <b v="1"/>
    <x v="6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x v="20"/>
    <n v="718"/>
    <x v="0"/>
    <s v="US"/>
    <s v="USD"/>
    <n v="1473358122"/>
    <x v="3539"/>
    <b v="0"/>
    <n v="13"/>
    <b v="1"/>
    <x v="6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x v="43"/>
    <n v="369"/>
    <x v="0"/>
    <s v="GB"/>
    <s v="GBP"/>
    <n v="1466899491"/>
    <x v="3540"/>
    <b v="0"/>
    <n v="8"/>
    <b v="1"/>
    <x v="6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s v="GB"/>
    <s v="GBP"/>
    <n v="1441042275"/>
    <x v="3541"/>
    <b v="0"/>
    <n v="32"/>
    <b v="1"/>
    <x v="6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x v="62"/>
    <n v="5623"/>
    <x v="0"/>
    <s v="US"/>
    <s v="USD"/>
    <n v="1410099822"/>
    <x v="3542"/>
    <b v="0"/>
    <n v="85"/>
    <b v="1"/>
    <x v="6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s v="DE"/>
    <s v="EUR"/>
    <n v="1435255659"/>
    <x v="3543"/>
    <b v="0"/>
    <n v="29"/>
    <b v="1"/>
    <x v="6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x v="30"/>
    <n v="2500"/>
    <x v="0"/>
    <s v="US"/>
    <s v="USD"/>
    <n v="1425758257"/>
    <x v="3544"/>
    <b v="0"/>
    <n v="24"/>
    <b v="1"/>
    <x v="6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s v="US"/>
    <s v="USD"/>
    <n v="1428780159"/>
    <x v="3545"/>
    <b v="0"/>
    <n v="8"/>
    <b v="1"/>
    <x v="6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s v="US"/>
    <s v="USD"/>
    <n v="1427860740"/>
    <x v="3546"/>
    <b v="0"/>
    <n v="19"/>
    <b v="1"/>
    <x v="6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s v="US"/>
    <s v="USD"/>
    <n v="1463198340"/>
    <x v="3547"/>
    <b v="0"/>
    <n v="336"/>
    <b v="1"/>
    <x v="6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x v="190"/>
    <n v="2140"/>
    <x v="0"/>
    <s v="US"/>
    <s v="USD"/>
    <n v="1457139600"/>
    <x v="3548"/>
    <b v="0"/>
    <n v="13"/>
    <b v="1"/>
    <x v="6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x v="28"/>
    <n v="1020"/>
    <x v="0"/>
    <s v="GB"/>
    <s v="GBP"/>
    <n v="1441358873"/>
    <x v="3549"/>
    <b v="0"/>
    <n v="42"/>
    <b v="1"/>
    <x v="6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x v="30"/>
    <n v="2620"/>
    <x v="0"/>
    <s v="GB"/>
    <s v="GBP"/>
    <n v="1462224398"/>
    <x v="3550"/>
    <b v="0"/>
    <n v="64"/>
    <b v="1"/>
    <x v="6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x v="15"/>
    <n v="1527.5"/>
    <x v="0"/>
    <s v="US"/>
    <s v="USD"/>
    <n v="1400796420"/>
    <x v="3551"/>
    <b v="0"/>
    <n v="25"/>
    <b v="1"/>
    <x v="6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s v="GB"/>
    <s v="GBP"/>
    <n v="1403964324"/>
    <x v="3552"/>
    <b v="0"/>
    <n v="20"/>
    <b v="1"/>
    <x v="6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x v="62"/>
    <n v="5845"/>
    <x v="0"/>
    <s v="US"/>
    <s v="USD"/>
    <n v="1439337600"/>
    <x v="3553"/>
    <b v="0"/>
    <n v="104"/>
    <b v="1"/>
    <x v="6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x v="10"/>
    <n v="5671.11"/>
    <x v="0"/>
    <s v="US"/>
    <s v="USD"/>
    <n v="1423674000"/>
    <x v="3554"/>
    <b v="0"/>
    <n v="53"/>
    <b v="1"/>
    <x v="6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s v="IT"/>
    <s v="EUR"/>
    <n v="1479382594"/>
    <x v="3555"/>
    <b v="0"/>
    <n v="14"/>
    <b v="1"/>
    <x v="6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x v="41"/>
    <n v="2210"/>
    <x v="0"/>
    <s v="GB"/>
    <s v="GBP"/>
    <n v="1408289724"/>
    <x v="3556"/>
    <b v="0"/>
    <n v="20"/>
    <b v="1"/>
    <x v="6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x v="57"/>
    <n v="100036"/>
    <x v="0"/>
    <s v="US"/>
    <s v="USD"/>
    <n v="1399271911"/>
    <x v="3557"/>
    <b v="0"/>
    <n v="558"/>
    <b v="1"/>
    <x v="6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x v="18"/>
    <n v="504"/>
    <x v="0"/>
    <s v="GB"/>
    <s v="GBP"/>
    <n v="1435352400"/>
    <x v="3558"/>
    <b v="0"/>
    <n v="22"/>
    <b v="1"/>
    <x v="6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s v="AU"/>
    <s v="AUD"/>
    <n v="1438333080"/>
    <x v="3559"/>
    <b v="0"/>
    <n v="24"/>
    <b v="1"/>
    <x v="6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x v="50"/>
    <n v="3470"/>
    <x v="0"/>
    <s v="CA"/>
    <s v="CAD"/>
    <n v="1432694700"/>
    <x v="3560"/>
    <b v="0"/>
    <n v="74"/>
    <b v="1"/>
    <x v="6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s v="US"/>
    <s v="USD"/>
    <n v="1438799760"/>
    <x v="3561"/>
    <b v="0"/>
    <n v="54"/>
    <b v="1"/>
    <x v="6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s v="GB"/>
    <s v="GBP"/>
    <n v="1457906400"/>
    <x v="3562"/>
    <b v="0"/>
    <n v="31"/>
    <b v="1"/>
    <x v="6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s v="GB"/>
    <s v="GBP"/>
    <n v="1470078000"/>
    <x v="3563"/>
    <b v="0"/>
    <n v="25"/>
    <b v="1"/>
    <x v="6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x v="28"/>
    <n v="1005"/>
    <x v="0"/>
    <s v="GB"/>
    <s v="GBP"/>
    <n v="1444060800"/>
    <x v="3564"/>
    <b v="0"/>
    <n v="17"/>
    <b v="1"/>
    <x v="6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s v="US"/>
    <s v="USD"/>
    <n v="1420048208"/>
    <x v="3565"/>
    <b v="0"/>
    <n v="12"/>
    <b v="1"/>
    <x v="6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s v="GB"/>
    <s v="GBP"/>
    <n v="1422015083"/>
    <x v="3566"/>
    <b v="0"/>
    <n v="38"/>
    <b v="1"/>
    <x v="6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s v="GB"/>
    <s v="GBP"/>
    <n v="1433964444"/>
    <x v="3567"/>
    <b v="0"/>
    <n v="41"/>
    <b v="1"/>
    <x v="6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s v="US"/>
    <s v="USD"/>
    <n v="1410975994"/>
    <x v="3568"/>
    <b v="0"/>
    <n v="19"/>
    <b v="1"/>
    <x v="6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s v="US"/>
    <s v="USD"/>
    <n v="1420734696"/>
    <x v="3569"/>
    <b v="0"/>
    <n v="41"/>
    <b v="1"/>
    <x v="6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x v="13"/>
    <n v="2287"/>
    <x v="0"/>
    <s v="US"/>
    <s v="USD"/>
    <n v="1420009200"/>
    <x v="3570"/>
    <b v="0"/>
    <n v="26"/>
    <b v="1"/>
    <x v="6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x v="15"/>
    <n v="1831"/>
    <x v="0"/>
    <s v="GB"/>
    <s v="GBP"/>
    <n v="1414701413"/>
    <x v="3571"/>
    <b v="0"/>
    <n v="25"/>
    <b v="1"/>
    <x v="6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x v="2"/>
    <n v="500"/>
    <x v="0"/>
    <s v="GB"/>
    <s v="GBP"/>
    <n v="1434894082"/>
    <x v="3572"/>
    <b v="0"/>
    <n v="9"/>
    <b v="1"/>
    <x v="6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x v="9"/>
    <n v="3084"/>
    <x v="0"/>
    <s v="GB"/>
    <s v="GBP"/>
    <n v="1415440846"/>
    <x v="3573"/>
    <b v="0"/>
    <n v="78"/>
    <b v="1"/>
    <x v="6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s v="US"/>
    <s v="USD"/>
    <n v="1415921848"/>
    <x v="3574"/>
    <b v="0"/>
    <n v="45"/>
    <b v="1"/>
    <x v="6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s v="US"/>
    <s v="USD"/>
    <n v="1470887940"/>
    <x v="3575"/>
    <b v="0"/>
    <n v="102"/>
    <b v="1"/>
    <x v="6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x v="213"/>
    <n v="100"/>
    <x v="0"/>
    <s v="US"/>
    <s v="USD"/>
    <n v="1480947054"/>
    <x v="3576"/>
    <b v="0"/>
    <n v="5"/>
    <b v="1"/>
    <x v="6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x v="20"/>
    <n v="780"/>
    <x v="0"/>
    <s v="US"/>
    <s v="USD"/>
    <n v="1430029680"/>
    <x v="3577"/>
    <b v="0"/>
    <n v="27"/>
    <b v="1"/>
    <x v="6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x v="15"/>
    <n v="1500.2"/>
    <x v="0"/>
    <s v="GB"/>
    <s v="GBP"/>
    <n v="1462037777"/>
    <x v="3578"/>
    <b v="0"/>
    <n v="37"/>
    <b v="1"/>
    <x v="6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s v="GB"/>
    <s v="GBP"/>
    <n v="1459444656"/>
    <x v="3579"/>
    <b v="0"/>
    <n v="14"/>
    <b v="1"/>
    <x v="6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x v="42"/>
    <n v="1025"/>
    <x v="0"/>
    <s v="US"/>
    <s v="USD"/>
    <n v="1425185940"/>
    <x v="3580"/>
    <b v="0"/>
    <n v="27"/>
    <b v="1"/>
    <x v="6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s v="GB"/>
    <s v="GBP"/>
    <n v="1406719110"/>
    <x v="3581"/>
    <b v="0"/>
    <n v="45"/>
    <b v="1"/>
    <x v="6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x v="28"/>
    <n v="2870"/>
    <x v="0"/>
    <s v="US"/>
    <s v="USD"/>
    <n v="1459822682"/>
    <x v="3582"/>
    <b v="0"/>
    <n v="49"/>
    <b v="1"/>
    <x v="6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x v="9"/>
    <n v="3255"/>
    <x v="0"/>
    <s v="US"/>
    <s v="USD"/>
    <n v="1460970805"/>
    <x v="3583"/>
    <b v="0"/>
    <n v="24"/>
    <b v="1"/>
    <x v="6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s v="GB"/>
    <s v="GBP"/>
    <n v="1436772944"/>
    <x v="3584"/>
    <b v="0"/>
    <n v="112"/>
    <b v="1"/>
    <x v="6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x v="104"/>
    <n v="4050"/>
    <x v="0"/>
    <s v="US"/>
    <s v="USD"/>
    <n v="1419181890"/>
    <x v="3585"/>
    <b v="0"/>
    <n v="23"/>
    <b v="1"/>
    <x v="6"/>
    <n v="119"/>
    <n v="176.09"/>
    <x v="1"/>
    <s v="plays"/>
    <x v="3585"/>
    <d v="2014-12-21T17:11:30"/>
  </r>
  <r>
    <n v="3586"/>
    <s v="Actors &amp; Musicians who are Blind or Autistic"/>
    <s v="See Theatre In A New Light"/>
    <x v="51"/>
    <n v="8207"/>
    <x v="0"/>
    <s v="US"/>
    <s v="USD"/>
    <n v="1474649070"/>
    <x v="3586"/>
    <b v="0"/>
    <n v="54"/>
    <b v="1"/>
    <x v="6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x v="2"/>
    <n v="633"/>
    <x v="0"/>
    <s v="GB"/>
    <s v="GBP"/>
    <n v="1467054000"/>
    <x v="3587"/>
    <b v="0"/>
    <n v="28"/>
    <b v="1"/>
    <x v="6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x v="48"/>
    <n v="201"/>
    <x v="0"/>
    <s v="GB"/>
    <s v="GBP"/>
    <n v="1430348400"/>
    <x v="3588"/>
    <b v="0"/>
    <n v="11"/>
    <b v="1"/>
    <x v="6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s v="US"/>
    <s v="USD"/>
    <n v="1432654347"/>
    <x v="3589"/>
    <b v="0"/>
    <n v="62"/>
    <b v="1"/>
    <x v="6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x v="10"/>
    <n v="5003"/>
    <x v="0"/>
    <s v="GB"/>
    <s v="GBP"/>
    <n v="1413792034"/>
    <x v="3590"/>
    <b v="0"/>
    <n v="73"/>
    <b v="1"/>
    <x v="6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s v="US"/>
    <s v="USD"/>
    <n v="1422075540"/>
    <x v="3591"/>
    <b v="0"/>
    <n v="18"/>
    <b v="1"/>
    <x v="6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x v="13"/>
    <n v="2545"/>
    <x v="0"/>
    <s v="US"/>
    <s v="USD"/>
    <n v="1423630740"/>
    <x v="3592"/>
    <b v="0"/>
    <n v="35"/>
    <b v="1"/>
    <x v="6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s v="US"/>
    <s v="USD"/>
    <n v="1420489560"/>
    <x v="3593"/>
    <b v="0"/>
    <n v="43"/>
    <b v="1"/>
    <x v="6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x v="183"/>
    <n v="2015"/>
    <x v="0"/>
    <s v="US"/>
    <s v="USD"/>
    <n v="1472952982"/>
    <x v="3594"/>
    <b v="0"/>
    <n v="36"/>
    <b v="1"/>
    <x v="6"/>
    <n v="126"/>
    <n v="55.97"/>
    <x v="1"/>
    <s v="plays"/>
    <x v="3594"/>
    <d v="2016-09-04T01:36:22"/>
  </r>
  <r>
    <n v="3595"/>
    <s v="The Flu Season"/>
    <s v="A new theatre company staging Will Eno's The Flu Season in Seattle"/>
    <x v="27"/>
    <n v="3081"/>
    <x v="0"/>
    <s v="US"/>
    <s v="USD"/>
    <n v="1426229940"/>
    <x v="3595"/>
    <b v="0"/>
    <n v="62"/>
    <b v="1"/>
    <x v="6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x v="184"/>
    <n v="1185"/>
    <x v="0"/>
    <s v="CA"/>
    <s v="CAD"/>
    <n v="1409072982"/>
    <x v="3596"/>
    <b v="0"/>
    <n v="15"/>
    <b v="1"/>
    <x v="6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x v="30"/>
    <n v="2565"/>
    <x v="0"/>
    <s v="US"/>
    <s v="USD"/>
    <n v="1456984740"/>
    <x v="3597"/>
    <b v="0"/>
    <n v="33"/>
    <b v="1"/>
    <x v="6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x v="28"/>
    <n v="1101"/>
    <x v="0"/>
    <s v="US"/>
    <s v="USD"/>
    <n v="1409720340"/>
    <x v="3598"/>
    <b v="0"/>
    <n v="27"/>
    <b v="1"/>
    <x v="6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x v="2"/>
    <n v="1010"/>
    <x v="0"/>
    <s v="US"/>
    <s v="USD"/>
    <n v="1440892800"/>
    <x v="3599"/>
    <b v="0"/>
    <n v="17"/>
    <b v="1"/>
    <x v="6"/>
    <n v="202"/>
    <n v="59.41"/>
    <x v="1"/>
    <s v="plays"/>
    <x v="3599"/>
    <d v="2015-08-30T00:00:00"/>
  </r>
  <r>
    <n v="3600"/>
    <s v="Pariah"/>
    <s v="The First Play From The Man Who Brought You The Black James Bond!"/>
    <x v="185"/>
    <n v="13"/>
    <x v="0"/>
    <s v="US"/>
    <s v="USD"/>
    <n v="1476390164"/>
    <x v="3600"/>
    <b v="0"/>
    <n v="4"/>
    <b v="1"/>
    <x v="6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x v="13"/>
    <n v="2087"/>
    <x v="0"/>
    <s v="GB"/>
    <s v="GBP"/>
    <n v="1421452682"/>
    <x v="3601"/>
    <b v="0"/>
    <n v="53"/>
    <b v="1"/>
    <x v="6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s v="US"/>
    <s v="USD"/>
    <n v="1463520479"/>
    <x v="3602"/>
    <b v="0"/>
    <n v="49"/>
    <b v="1"/>
    <x v="6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x v="15"/>
    <n v="2560"/>
    <x v="0"/>
    <s v="US"/>
    <s v="USD"/>
    <n v="1446759880"/>
    <x v="3603"/>
    <b v="0"/>
    <n v="57"/>
    <b v="1"/>
    <x v="6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s v="US"/>
    <s v="USD"/>
    <n v="1461913140"/>
    <x v="3604"/>
    <b v="0"/>
    <n v="69"/>
    <b v="1"/>
    <x v="6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s v="GB"/>
    <s v="GBP"/>
    <n v="1455390126"/>
    <x v="3605"/>
    <b v="0"/>
    <n v="15"/>
    <b v="1"/>
    <x v="6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s v="GB"/>
    <s v="GBP"/>
    <n v="1471185057"/>
    <x v="3606"/>
    <b v="0"/>
    <n v="64"/>
    <b v="1"/>
    <x v="6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x v="131"/>
    <n v="580"/>
    <x v="0"/>
    <s v="GB"/>
    <s v="GBP"/>
    <n v="1450137600"/>
    <x v="3607"/>
    <b v="0"/>
    <n v="20"/>
    <b v="1"/>
    <x v="6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x v="134"/>
    <n v="800"/>
    <x v="0"/>
    <s v="GB"/>
    <s v="GBP"/>
    <n v="1466172000"/>
    <x v="3608"/>
    <b v="0"/>
    <n v="27"/>
    <b v="1"/>
    <x v="6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s v="GB"/>
    <s v="GBP"/>
    <n v="1459378085"/>
    <x v="3609"/>
    <b v="0"/>
    <n v="21"/>
    <b v="1"/>
    <x v="6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x v="28"/>
    <n v="1623"/>
    <x v="0"/>
    <s v="GB"/>
    <s v="GBP"/>
    <n v="1439806936"/>
    <x v="3610"/>
    <b v="0"/>
    <n v="31"/>
    <b v="1"/>
    <x v="6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x v="30"/>
    <n v="3400"/>
    <x v="0"/>
    <s v="GB"/>
    <s v="GBP"/>
    <n v="1428483201"/>
    <x v="3611"/>
    <b v="0"/>
    <n v="51"/>
    <b v="1"/>
    <x v="6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x v="10"/>
    <n v="7220"/>
    <x v="0"/>
    <s v="CA"/>
    <s v="CAD"/>
    <n v="1402334811"/>
    <x v="3612"/>
    <b v="0"/>
    <n v="57"/>
    <b v="1"/>
    <x v="6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x v="21"/>
    <n v="1250"/>
    <x v="0"/>
    <s v="US"/>
    <s v="USD"/>
    <n v="1403964574"/>
    <x v="3613"/>
    <b v="0"/>
    <n v="20"/>
    <b v="1"/>
    <x v="6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x v="30"/>
    <n v="2520"/>
    <x v="0"/>
    <s v="US"/>
    <s v="USD"/>
    <n v="1434675616"/>
    <x v="3614"/>
    <b v="0"/>
    <n v="71"/>
    <b v="1"/>
    <x v="6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s v="GB"/>
    <s v="GBP"/>
    <n v="1449756896"/>
    <x v="3615"/>
    <b v="0"/>
    <n v="72"/>
    <b v="1"/>
    <x v="6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s v="GB"/>
    <s v="GBP"/>
    <n v="1426801664"/>
    <x v="3616"/>
    <b v="0"/>
    <n v="45"/>
    <b v="1"/>
    <x v="6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s v="GB"/>
    <s v="GBP"/>
    <n v="1488240000"/>
    <x v="3617"/>
    <b v="0"/>
    <n v="51"/>
    <b v="1"/>
    <x v="6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x v="13"/>
    <n v="2020"/>
    <x v="0"/>
    <s v="GB"/>
    <s v="GBP"/>
    <n v="1433343850"/>
    <x v="3618"/>
    <b v="0"/>
    <n v="56"/>
    <b v="1"/>
    <x v="6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x v="28"/>
    <n v="1130"/>
    <x v="0"/>
    <s v="US"/>
    <s v="USD"/>
    <n v="1479592800"/>
    <x v="3619"/>
    <b v="0"/>
    <n v="17"/>
    <b v="1"/>
    <x v="6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s v="US"/>
    <s v="USD"/>
    <n v="1425528000"/>
    <x v="3620"/>
    <b v="0"/>
    <n v="197"/>
    <b v="1"/>
    <x v="6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x v="9"/>
    <n v="3292"/>
    <x v="0"/>
    <s v="US"/>
    <s v="USD"/>
    <n v="1475269200"/>
    <x v="3621"/>
    <b v="0"/>
    <n v="70"/>
    <b v="1"/>
    <x v="6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x v="28"/>
    <n v="1000.99"/>
    <x v="0"/>
    <s v="US"/>
    <s v="USD"/>
    <n v="1411874580"/>
    <x v="3622"/>
    <b v="0"/>
    <n v="21"/>
    <b v="1"/>
    <x v="6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x v="30"/>
    <n v="3000"/>
    <x v="0"/>
    <s v="US"/>
    <s v="USD"/>
    <n v="1406358000"/>
    <x v="3623"/>
    <b v="0"/>
    <n v="34"/>
    <b v="1"/>
    <x v="6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s v="US"/>
    <s v="USD"/>
    <n v="1471977290"/>
    <x v="3624"/>
    <b v="0"/>
    <n v="39"/>
    <b v="1"/>
    <x v="6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s v="GB"/>
    <s v="GBP"/>
    <n v="1435851577"/>
    <x v="3625"/>
    <b v="0"/>
    <n v="78"/>
    <b v="1"/>
    <x v="6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x v="23"/>
    <n v="4073"/>
    <x v="0"/>
    <s v="GB"/>
    <s v="GBP"/>
    <n v="1408204857"/>
    <x v="3626"/>
    <b v="0"/>
    <n v="48"/>
    <b v="1"/>
    <x v="6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x v="13"/>
    <n v="2000"/>
    <x v="0"/>
    <s v="US"/>
    <s v="USD"/>
    <n v="1463803140"/>
    <x v="3627"/>
    <b v="0"/>
    <n v="29"/>
    <b v="1"/>
    <x v="6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x v="57"/>
    <n v="0"/>
    <x v="2"/>
    <s v="US"/>
    <s v="USD"/>
    <n v="1450040396"/>
    <x v="3628"/>
    <b v="0"/>
    <n v="0"/>
    <b v="0"/>
    <x v="40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s v="US"/>
    <s v="USD"/>
    <n v="1462467600"/>
    <x v="3629"/>
    <b v="0"/>
    <n v="2"/>
    <b v="0"/>
    <x v="40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x v="9"/>
    <n v="1"/>
    <x v="2"/>
    <s v="GB"/>
    <s v="GBP"/>
    <n v="1417295990"/>
    <x v="3630"/>
    <b v="0"/>
    <n v="1"/>
    <b v="0"/>
    <x v="40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s v="US"/>
    <s v="USD"/>
    <n v="1411444740"/>
    <x v="3631"/>
    <b v="0"/>
    <n v="59"/>
    <b v="0"/>
    <x v="40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x v="2"/>
    <n v="100"/>
    <x v="2"/>
    <s v="GB"/>
    <s v="GBP"/>
    <n v="1416781749"/>
    <x v="3632"/>
    <b v="0"/>
    <n v="1"/>
    <b v="0"/>
    <x v="40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x v="10"/>
    <n v="1762"/>
    <x v="2"/>
    <s v="US"/>
    <s v="USD"/>
    <n v="1479517200"/>
    <x v="3633"/>
    <b v="0"/>
    <n v="31"/>
    <b v="0"/>
    <x v="40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x v="96"/>
    <n v="3185"/>
    <x v="2"/>
    <s v="CA"/>
    <s v="CAD"/>
    <n v="1484366340"/>
    <x v="3634"/>
    <b v="0"/>
    <n v="18"/>
    <b v="0"/>
    <x v="40"/>
    <n v="4"/>
    <n v="176.94"/>
    <x v="1"/>
    <s v="musical"/>
    <x v="3634"/>
    <d v="2017-01-14T03:59:00"/>
  </r>
  <r>
    <n v="3635"/>
    <s v="Mary's Son"/>
    <s v="Mary's Son is a pop opera about Jesus and the hope he brings to all people."/>
    <x v="8"/>
    <n v="1276"/>
    <x v="2"/>
    <s v="US"/>
    <s v="USD"/>
    <n v="1461186676"/>
    <x v="3635"/>
    <b v="0"/>
    <n v="10"/>
    <b v="0"/>
    <x v="40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x v="60"/>
    <n v="0"/>
    <x v="2"/>
    <s v="US"/>
    <s v="USD"/>
    <n v="1442248829"/>
    <x v="3636"/>
    <b v="0"/>
    <n v="0"/>
    <b v="0"/>
    <x v="40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x v="9"/>
    <n v="926"/>
    <x v="2"/>
    <s v="US"/>
    <s v="USD"/>
    <n v="1420130935"/>
    <x v="3637"/>
    <b v="0"/>
    <n v="14"/>
    <b v="0"/>
    <x v="40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x v="126"/>
    <n v="216"/>
    <x v="2"/>
    <s v="CA"/>
    <s v="CAD"/>
    <n v="1429456132"/>
    <x v="3638"/>
    <b v="0"/>
    <n v="2"/>
    <b v="0"/>
    <x v="40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x v="31"/>
    <n v="1"/>
    <x v="2"/>
    <s v="US"/>
    <s v="USD"/>
    <n v="1475853060"/>
    <x v="3639"/>
    <b v="0"/>
    <n v="1"/>
    <b v="0"/>
    <x v="40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s v="US"/>
    <s v="USD"/>
    <n v="1431283530"/>
    <x v="3640"/>
    <b v="0"/>
    <n v="3"/>
    <b v="0"/>
    <x v="40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s v="US"/>
    <s v="USD"/>
    <n v="1412485200"/>
    <x v="3641"/>
    <b v="0"/>
    <n v="0"/>
    <b v="0"/>
    <x v="40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x v="176"/>
    <n v="15"/>
    <x v="2"/>
    <s v="DE"/>
    <s v="EUR"/>
    <n v="1448902800"/>
    <x v="3642"/>
    <b v="0"/>
    <n v="2"/>
    <b v="0"/>
    <x v="40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x v="31"/>
    <n v="0"/>
    <x v="2"/>
    <s v="US"/>
    <s v="USD"/>
    <n v="1447734439"/>
    <x v="3643"/>
    <b v="0"/>
    <n v="0"/>
    <b v="0"/>
    <x v="40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x v="10"/>
    <n v="821"/>
    <x v="2"/>
    <s v="US"/>
    <s v="USD"/>
    <n v="1457413140"/>
    <x v="3644"/>
    <b v="0"/>
    <n v="12"/>
    <b v="0"/>
    <x v="40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x v="28"/>
    <n v="1"/>
    <x v="2"/>
    <s v="CA"/>
    <s v="CAD"/>
    <n v="1479773838"/>
    <x v="3645"/>
    <b v="0"/>
    <n v="1"/>
    <b v="0"/>
    <x v="40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x v="3"/>
    <n v="481"/>
    <x v="2"/>
    <s v="US"/>
    <s v="USD"/>
    <n v="1434497400"/>
    <x v="3646"/>
    <b v="0"/>
    <n v="8"/>
    <b v="0"/>
    <x v="40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s v="GB"/>
    <s v="GBP"/>
    <n v="1475258327"/>
    <x v="3647"/>
    <b v="0"/>
    <n v="2"/>
    <b v="0"/>
    <x v="40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x v="79"/>
    <n v="40153"/>
    <x v="0"/>
    <s v="US"/>
    <s v="USD"/>
    <n v="1412492445"/>
    <x v="3648"/>
    <b v="0"/>
    <n v="73"/>
    <b v="1"/>
    <x v="6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s v="CA"/>
    <s v="CAD"/>
    <n v="1402938394"/>
    <x v="3649"/>
    <b v="0"/>
    <n v="8"/>
    <b v="1"/>
    <x v="6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x v="2"/>
    <n v="500"/>
    <x v="0"/>
    <s v="GB"/>
    <s v="GBP"/>
    <n v="1454412584"/>
    <x v="3650"/>
    <b v="0"/>
    <n v="17"/>
    <b v="1"/>
    <x v="6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s v="US"/>
    <s v="USD"/>
    <n v="1407686340"/>
    <x v="3651"/>
    <b v="0"/>
    <n v="9"/>
    <b v="1"/>
    <x v="6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x v="43"/>
    <n v="752"/>
    <x v="0"/>
    <s v="CA"/>
    <s v="CAD"/>
    <n v="1472097540"/>
    <x v="3652"/>
    <b v="0"/>
    <n v="17"/>
    <b v="1"/>
    <x v="6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x v="13"/>
    <n v="2010"/>
    <x v="0"/>
    <s v="GB"/>
    <s v="GBP"/>
    <n v="1438764207"/>
    <x v="3653"/>
    <b v="0"/>
    <n v="33"/>
    <b v="1"/>
    <x v="6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s v="GB"/>
    <s v="GBP"/>
    <n v="1459702800"/>
    <x v="3654"/>
    <b v="0"/>
    <n v="38"/>
    <b v="1"/>
    <x v="6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x v="10"/>
    <n v="5813"/>
    <x v="0"/>
    <s v="US"/>
    <s v="USD"/>
    <n v="1437202740"/>
    <x v="3655"/>
    <b v="0"/>
    <n v="79"/>
    <b v="1"/>
    <x v="6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s v="CH"/>
    <s v="CHF"/>
    <n v="1485989940"/>
    <x v="3656"/>
    <b v="0"/>
    <n v="46"/>
    <b v="1"/>
    <x v="6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s v="DK"/>
    <s v="DKK"/>
    <n v="1464817320"/>
    <x v="3657"/>
    <b v="0"/>
    <n v="20"/>
    <b v="1"/>
    <x v="6"/>
    <n v="111"/>
    <n v="110.75"/>
    <x v="1"/>
    <s v="plays"/>
    <x v="3657"/>
    <d v="2016-06-01T21:42:00"/>
  </r>
  <r>
    <n v="3658"/>
    <s v="Mr. Marmalade"/>
    <s v="Life is hard when your own imaginary friend can't make time for you."/>
    <x v="15"/>
    <n v="1510"/>
    <x v="0"/>
    <s v="US"/>
    <s v="USD"/>
    <n v="1404273540"/>
    <x v="3658"/>
    <b v="0"/>
    <n v="20"/>
    <b v="1"/>
    <x v="6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x v="9"/>
    <n v="3061"/>
    <x v="0"/>
    <s v="US"/>
    <s v="USD"/>
    <n v="1426775940"/>
    <x v="3659"/>
    <b v="0"/>
    <n v="13"/>
    <b v="1"/>
    <x v="6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s v="GB"/>
    <s v="GBP"/>
    <n v="1419368925"/>
    <x v="3660"/>
    <b v="0"/>
    <n v="22"/>
    <b v="1"/>
    <x v="6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s v="US"/>
    <s v="USD"/>
    <n v="1460260800"/>
    <x v="3661"/>
    <b v="0"/>
    <n v="36"/>
    <b v="1"/>
    <x v="6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s v="CA"/>
    <s v="CAD"/>
    <n v="1427775414"/>
    <x v="3662"/>
    <b v="0"/>
    <n v="40"/>
    <b v="1"/>
    <x v="6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s v="GB"/>
    <s v="GBP"/>
    <n v="1482321030"/>
    <x v="3663"/>
    <b v="0"/>
    <n v="9"/>
    <b v="1"/>
    <x v="6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x v="134"/>
    <n v="875"/>
    <x v="0"/>
    <s v="US"/>
    <s v="USD"/>
    <n v="1466056689"/>
    <x v="3664"/>
    <b v="0"/>
    <n v="19"/>
    <b v="1"/>
    <x v="6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s v="FR"/>
    <s v="EUR"/>
    <n v="1446062040"/>
    <x v="3665"/>
    <b v="0"/>
    <n v="14"/>
    <b v="1"/>
    <x v="6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x v="38"/>
    <n v="1200"/>
    <x v="0"/>
    <s v="US"/>
    <s v="USD"/>
    <n v="1406185200"/>
    <x v="3666"/>
    <b v="0"/>
    <n v="38"/>
    <b v="1"/>
    <x v="6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s v="GB"/>
    <s v="GBP"/>
    <n v="1437261419"/>
    <x v="3667"/>
    <b v="0"/>
    <n v="58"/>
    <b v="1"/>
    <x v="6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s v="US"/>
    <s v="USD"/>
    <n v="1437676380"/>
    <x v="3668"/>
    <b v="0"/>
    <n v="28"/>
    <b v="1"/>
    <x v="6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x v="28"/>
    <n v="1382"/>
    <x v="0"/>
    <s v="GB"/>
    <s v="GBP"/>
    <n v="1434039137"/>
    <x v="3669"/>
    <b v="0"/>
    <n v="17"/>
    <b v="1"/>
    <x v="6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s v="GB"/>
    <s v="GBP"/>
    <n v="1433113200"/>
    <x v="3670"/>
    <b v="0"/>
    <n v="12"/>
    <b v="1"/>
    <x v="6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x v="8"/>
    <n v="3530"/>
    <x v="0"/>
    <s v="US"/>
    <s v="USD"/>
    <n v="1405915140"/>
    <x v="3671"/>
    <b v="0"/>
    <n v="40"/>
    <b v="1"/>
    <x v="6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s v="GB"/>
    <s v="GBP"/>
    <n v="1411771384"/>
    <x v="3672"/>
    <b v="0"/>
    <n v="57"/>
    <b v="1"/>
    <x v="6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x v="23"/>
    <n v="4545"/>
    <x v="0"/>
    <s v="GB"/>
    <s v="GBP"/>
    <n v="1415191920"/>
    <x v="3673"/>
    <b v="0"/>
    <n v="114"/>
    <b v="1"/>
    <x v="6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x v="37"/>
    <n v="4500"/>
    <x v="0"/>
    <s v="DE"/>
    <s v="EUR"/>
    <n v="1472936229"/>
    <x v="3674"/>
    <b v="0"/>
    <n v="31"/>
    <b v="1"/>
    <x v="6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x v="45"/>
    <n v="70"/>
    <x v="0"/>
    <s v="GB"/>
    <s v="GBP"/>
    <n v="1463353200"/>
    <x v="3675"/>
    <b v="0"/>
    <n v="3"/>
    <b v="1"/>
    <x v="6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s v="US"/>
    <s v="USD"/>
    <n v="1410550484"/>
    <x v="3676"/>
    <b v="0"/>
    <n v="16"/>
    <b v="1"/>
    <x v="6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x v="14"/>
    <n v="12348.5"/>
    <x v="0"/>
    <s v="US"/>
    <s v="USD"/>
    <n v="1404359940"/>
    <x v="3677"/>
    <b v="0"/>
    <n v="199"/>
    <b v="1"/>
    <x v="6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x v="13"/>
    <n v="2050"/>
    <x v="0"/>
    <s v="GB"/>
    <s v="GBP"/>
    <n v="1433076298"/>
    <x v="3678"/>
    <b v="0"/>
    <n v="31"/>
    <b v="1"/>
    <x v="6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s v="US"/>
    <s v="USD"/>
    <n v="1404190740"/>
    <x v="3679"/>
    <b v="0"/>
    <n v="30"/>
    <b v="1"/>
    <x v="6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x v="9"/>
    <n v="3383"/>
    <x v="0"/>
    <s v="US"/>
    <s v="USD"/>
    <n v="1475664834"/>
    <x v="3680"/>
    <b v="0"/>
    <n v="34"/>
    <b v="1"/>
    <x v="6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s v="US"/>
    <s v="USD"/>
    <n v="1452872290"/>
    <x v="3681"/>
    <b v="0"/>
    <n v="18"/>
    <b v="1"/>
    <x v="6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s v="US"/>
    <s v="USD"/>
    <n v="1402901940"/>
    <x v="3682"/>
    <b v="0"/>
    <n v="67"/>
    <b v="1"/>
    <x v="6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x v="8"/>
    <n v="3880"/>
    <x v="0"/>
    <s v="US"/>
    <s v="USD"/>
    <n v="1476931696"/>
    <x v="3683"/>
    <b v="0"/>
    <n v="66"/>
    <b v="1"/>
    <x v="6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x v="47"/>
    <n v="1043"/>
    <x v="0"/>
    <s v="US"/>
    <s v="USD"/>
    <n v="1441167586"/>
    <x v="3684"/>
    <b v="0"/>
    <n v="23"/>
    <b v="1"/>
    <x v="6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s v="US"/>
    <s v="USD"/>
    <n v="1400533200"/>
    <x v="3685"/>
    <b v="0"/>
    <n v="126"/>
    <b v="1"/>
    <x v="6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x v="18"/>
    <n v="355"/>
    <x v="0"/>
    <s v="US"/>
    <s v="USD"/>
    <n v="1440820740"/>
    <x v="3686"/>
    <b v="0"/>
    <n v="6"/>
    <b v="1"/>
    <x v="6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s v="US"/>
    <s v="USD"/>
    <n v="1403846055"/>
    <x v="3687"/>
    <b v="0"/>
    <n v="25"/>
    <b v="1"/>
    <x v="6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x v="9"/>
    <n v="3275"/>
    <x v="0"/>
    <s v="GB"/>
    <s v="GBP"/>
    <n v="1407524004"/>
    <x v="3688"/>
    <b v="0"/>
    <n v="39"/>
    <b v="1"/>
    <x v="6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x v="9"/>
    <n v="3550"/>
    <x v="0"/>
    <s v="US"/>
    <s v="USD"/>
    <n v="1434925500"/>
    <x v="3689"/>
    <b v="0"/>
    <n v="62"/>
    <b v="1"/>
    <x v="6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x v="15"/>
    <n v="1800"/>
    <x v="0"/>
    <s v="US"/>
    <s v="USD"/>
    <n v="1417101683"/>
    <x v="3690"/>
    <b v="0"/>
    <n v="31"/>
    <b v="1"/>
    <x v="6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x v="79"/>
    <n v="51184"/>
    <x v="0"/>
    <s v="US"/>
    <s v="USD"/>
    <n v="1425272340"/>
    <x v="3691"/>
    <b v="0"/>
    <n v="274"/>
    <b v="1"/>
    <x v="6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x v="28"/>
    <n v="1260"/>
    <x v="0"/>
    <s v="US"/>
    <s v="USD"/>
    <n v="1411084800"/>
    <x v="3692"/>
    <b v="0"/>
    <n v="17"/>
    <b v="1"/>
    <x v="6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s v="GB"/>
    <s v="GBP"/>
    <n v="1448922600"/>
    <x v="3693"/>
    <b v="0"/>
    <n v="14"/>
    <b v="1"/>
    <x v="6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s v="US"/>
    <s v="USD"/>
    <n v="1465178400"/>
    <x v="3694"/>
    <b v="0"/>
    <n v="60"/>
    <b v="1"/>
    <x v="6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x v="23"/>
    <n v="4005"/>
    <x v="0"/>
    <s v="US"/>
    <s v="USD"/>
    <n v="1421009610"/>
    <x v="3695"/>
    <b v="0"/>
    <n v="33"/>
    <b v="1"/>
    <x v="6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s v="GB"/>
    <s v="GBP"/>
    <n v="1423838916"/>
    <x v="3696"/>
    <b v="0"/>
    <n v="78"/>
    <b v="1"/>
    <x v="6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x v="13"/>
    <n v="2160"/>
    <x v="0"/>
    <s v="GB"/>
    <s v="GBP"/>
    <n v="1462878648"/>
    <x v="3697"/>
    <b v="0"/>
    <n v="30"/>
    <b v="1"/>
    <x v="6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x v="10"/>
    <n v="5526"/>
    <x v="0"/>
    <s v="US"/>
    <s v="USD"/>
    <n v="1456946487"/>
    <x v="3698"/>
    <b v="0"/>
    <n v="136"/>
    <b v="1"/>
    <x v="6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x v="30"/>
    <n v="2520"/>
    <x v="0"/>
    <s v="US"/>
    <s v="USD"/>
    <n v="1413383216"/>
    <x v="3699"/>
    <b v="0"/>
    <n v="40"/>
    <b v="1"/>
    <x v="6"/>
    <n v="101"/>
    <n v="63"/>
    <x v="1"/>
    <s v="plays"/>
    <x v="3699"/>
    <d v="2014-10-15T14:26:56"/>
  </r>
  <r>
    <n v="3700"/>
    <s v="Generations (Senior Project)"/>
    <s v="Help me produce the play I have written for my senior project!"/>
    <x v="2"/>
    <n v="606"/>
    <x v="0"/>
    <s v="US"/>
    <s v="USD"/>
    <n v="1412092800"/>
    <x v="3700"/>
    <b v="0"/>
    <n v="18"/>
    <b v="1"/>
    <x v="6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x v="15"/>
    <n v="1505"/>
    <x v="0"/>
    <s v="GB"/>
    <s v="GBP"/>
    <n v="1433422793"/>
    <x v="3701"/>
    <b v="0"/>
    <n v="39"/>
    <b v="1"/>
    <x v="6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x v="9"/>
    <n v="3275"/>
    <x v="0"/>
    <s v="GB"/>
    <s v="GBP"/>
    <n v="1468191540"/>
    <x v="3702"/>
    <b v="0"/>
    <n v="21"/>
    <b v="1"/>
    <x v="6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s v="US"/>
    <s v="USD"/>
    <n v="1471071540"/>
    <x v="3703"/>
    <b v="0"/>
    <n v="30"/>
    <b v="1"/>
    <x v="6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s v="GB"/>
    <s v="GBP"/>
    <n v="1464712394"/>
    <x v="3704"/>
    <b v="0"/>
    <n v="27"/>
    <b v="1"/>
    <x v="6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x v="423"/>
    <n v="2925"/>
    <x v="0"/>
    <s v="US"/>
    <s v="USD"/>
    <n v="1403546400"/>
    <x v="3705"/>
    <b v="0"/>
    <n v="35"/>
    <b v="1"/>
    <x v="6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x v="15"/>
    <n v="1820"/>
    <x v="0"/>
    <s v="US"/>
    <s v="USD"/>
    <n v="1410558949"/>
    <x v="3706"/>
    <b v="0"/>
    <n v="13"/>
    <b v="1"/>
    <x v="6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x v="28"/>
    <n v="1860"/>
    <x v="0"/>
    <s v="US"/>
    <s v="USD"/>
    <n v="1469165160"/>
    <x v="3707"/>
    <b v="0"/>
    <n v="23"/>
    <b v="1"/>
    <x v="6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x v="176"/>
    <n v="2100"/>
    <x v="0"/>
    <s v="US"/>
    <s v="USD"/>
    <n v="1404444286"/>
    <x v="3708"/>
    <b v="0"/>
    <n v="39"/>
    <b v="1"/>
    <x v="6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x v="28"/>
    <n v="1082.5"/>
    <x v="0"/>
    <s v="GB"/>
    <s v="GBP"/>
    <n v="1403715546"/>
    <x v="3709"/>
    <b v="0"/>
    <n v="35"/>
    <b v="1"/>
    <x v="6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x v="46"/>
    <n v="1835"/>
    <x v="0"/>
    <s v="US"/>
    <s v="USD"/>
    <n v="1428068988"/>
    <x v="3710"/>
    <b v="0"/>
    <n v="27"/>
    <b v="1"/>
    <x v="6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x v="2"/>
    <n v="570"/>
    <x v="0"/>
    <s v="US"/>
    <s v="USD"/>
    <n v="1402848000"/>
    <x v="3711"/>
    <b v="0"/>
    <n v="21"/>
    <b v="1"/>
    <x v="6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x v="51"/>
    <n v="11530"/>
    <x v="0"/>
    <s v="US"/>
    <s v="USD"/>
    <n v="1433055540"/>
    <x v="3712"/>
    <b v="0"/>
    <n v="104"/>
    <b v="1"/>
    <x v="6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s v="US"/>
    <s v="USD"/>
    <n v="1465062166"/>
    <x v="3713"/>
    <b v="0"/>
    <n v="19"/>
    <b v="1"/>
    <x v="6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x v="3"/>
    <n v="10235"/>
    <x v="0"/>
    <s v="US"/>
    <s v="USD"/>
    <n v="1432612740"/>
    <x v="3714"/>
    <b v="0"/>
    <n v="97"/>
    <b v="1"/>
    <x v="6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x v="8"/>
    <n v="3590"/>
    <x v="0"/>
    <s v="GB"/>
    <s v="GBP"/>
    <n v="1427806320"/>
    <x v="3715"/>
    <b v="0"/>
    <n v="27"/>
    <b v="1"/>
    <x v="6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x v="134"/>
    <n v="1246"/>
    <x v="0"/>
    <s v="US"/>
    <s v="USD"/>
    <n v="1453411109"/>
    <x v="3716"/>
    <b v="0"/>
    <n v="24"/>
    <b v="1"/>
    <x v="6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x v="23"/>
    <n v="4030"/>
    <x v="0"/>
    <s v="GB"/>
    <s v="GBP"/>
    <n v="1431204449"/>
    <x v="3717"/>
    <b v="0"/>
    <n v="13"/>
    <b v="1"/>
    <x v="6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x v="2"/>
    <n v="1197"/>
    <x v="0"/>
    <s v="GB"/>
    <s v="GBP"/>
    <n v="1425057075"/>
    <x v="3718"/>
    <b v="0"/>
    <n v="46"/>
    <b v="1"/>
    <x v="6"/>
    <n v="239"/>
    <n v="26.02"/>
    <x v="1"/>
    <s v="plays"/>
    <x v="3718"/>
    <d v="2015-02-27T17:11:15"/>
  </r>
  <r>
    <n v="3719"/>
    <s v="Corium"/>
    <s v="A new piece of physical theatre about love, regret and longing."/>
    <x v="48"/>
    <n v="420"/>
    <x v="0"/>
    <s v="GB"/>
    <s v="GBP"/>
    <n v="1434994266"/>
    <x v="3719"/>
    <b v="0"/>
    <n v="4"/>
    <b v="1"/>
    <x v="6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x v="126"/>
    <n v="3449"/>
    <x v="0"/>
    <s v="US"/>
    <s v="USD"/>
    <n v="1435881006"/>
    <x v="3720"/>
    <b v="0"/>
    <n v="40"/>
    <b v="1"/>
    <x v="6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s v="US"/>
    <s v="USD"/>
    <n v="1415230084"/>
    <x v="3721"/>
    <b v="0"/>
    <n v="44"/>
    <b v="1"/>
    <x v="6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s v="CA"/>
    <s v="CAD"/>
    <n v="1455231540"/>
    <x v="3722"/>
    <b v="0"/>
    <n v="35"/>
    <b v="1"/>
    <x v="6"/>
    <n v="111"/>
    <n v="47.66"/>
    <x v="1"/>
    <s v="plays"/>
    <x v="3722"/>
    <d v="2016-02-11T22:59:00"/>
  </r>
  <r>
    <n v="3723"/>
    <s v="Beauty and the Beast"/>
    <s v="Saltmine Theatre Company present Beauty and the Beast:"/>
    <x v="37"/>
    <n v="4592"/>
    <x v="0"/>
    <s v="GB"/>
    <s v="GBP"/>
    <n v="1417374262"/>
    <x v="3723"/>
    <b v="0"/>
    <n v="63"/>
    <b v="1"/>
    <x v="6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s v="GB"/>
    <s v="GBP"/>
    <n v="1462402800"/>
    <x v="3724"/>
    <b v="0"/>
    <n v="89"/>
    <b v="1"/>
    <x v="6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s v="GB"/>
    <s v="GBP"/>
    <n v="1455831000"/>
    <x v="3725"/>
    <b v="0"/>
    <n v="15"/>
    <b v="1"/>
    <x v="6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x v="16"/>
    <n v="2879"/>
    <x v="0"/>
    <s v="US"/>
    <s v="USD"/>
    <n v="1461963600"/>
    <x v="3726"/>
    <b v="0"/>
    <n v="46"/>
    <b v="1"/>
    <x v="6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s v="US"/>
    <s v="USD"/>
    <n v="1476939300"/>
    <x v="3727"/>
    <b v="0"/>
    <n v="33"/>
    <b v="1"/>
    <x v="6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x v="22"/>
    <n v="1862"/>
    <x v="2"/>
    <s v="US"/>
    <s v="USD"/>
    <n v="1439957176"/>
    <x v="3728"/>
    <b v="0"/>
    <n v="31"/>
    <b v="0"/>
    <x v="6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s v="US"/>
    <s v="USD"/>
    <n v="1427082912"/>
    <x v="3729"/>
    <b v="0"/>
    <n v="5"/>
    <b v="0"/>
    <x v="6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s v="US"/>
    <s v="USD"/>
    <n v="1439828159"/>
    <x v="3730"/>
    <b v="0"/>
    <n v="1"/>
    <b v="0"/>
    <x v="6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x v="62"/>
    <n v="620"/>
    <x v="2"/>
    <s v="US"/>
    <s v="USD"/>
    <n v="1420860180"/>
    <x v="3731"/>
    <b v="0"/>
    <n v="12"/>
    <b v="0"/>
    <x v="6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x v="16"/>
    <n v="131"/>
    <x v="2"/>
    <s v="NL"/>
    <s v="EUR"/>
    <n v="1422100800"/>
    <x v="3732"/>
    <b v="0"/>
    <n v="4"/>
    <b v="0"/>
    <x v="6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x v="15"/>
    <n v="0"/>
    <x v="2"/>
    <s v="US"/>
    <s v="USD"/>
    <n v="1429396200"/>
    <x v="3733"/>
    <b v="0"/>
    <n v="0"/>
    <b v="0"/>
    <x v="6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x v="15"/>
    <n v="427"/>
    <x v="2"/>
    <s v="US"/>
    <s v="USD"/>
    <n v="1432589896"/>
    <x v="3734"/>
    <b v="0"/>
    <n v="7"/>
    <b v="0"/>
    <x v="6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x v="325"/>
    <n v="20"/>
    <x v="2"/>
    <s v="GB"/>
    <s v="GBP"/>
    <n v="1432831089"/>
    <x v="3735"/>
    <b v="0"/>
    <n v="2"/>
    <b v="0"/>
    <x v="6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x v="15"/>
    <n v="10"/>
    <x v="2"/>
    <s v="GB"/>
    <s v="GBP"/>
    <n v="1427133600"/>
    <x v="3736"/>
    <b v="0"/>
    <n v="1"/>
    <b v="0"/>
    <x v="6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x v="176"/>
    <n v="150"/>
    <x v="2"/>
    <s v="US"/>
    <s v="USD"/>
    <n v="1447311540"/>
    <x v="3737"/>
    <b v="0"/>
    <n v="4"/>
    <b v="0"/>
    <x v="6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x v="15"/>
    <n v="270"/>
    <x v="2"/>
    <s v="GB"/>
    <s v="GBP"/>
    <n v="1405461600"/>
    <x v="3738"/>
    <b v="0"/>
    <n v="6"/>
    <b v="0"/>
    <x v="6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s v="GB"/>
    <s v="GBP"/>
    <n v="1468752468"/>
    <x v="3739"/>
    <b v="0"/>
    <n v="8"/>
    <b v="0"/>
    <x v="6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s v="US"/>
    <s v="USD"/>
    <n v="1407808438"/>
    <x v="3740"/>
    <b v="0"/>
    <n v="14"/>
    <b v="0"/>
    <x v="6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x v="22"/>
    <n v="0"/>
    <x v="2"/>
    <s v="US"/>
    <s v="USD"/>
    <n v="1450389950"/>
    <x v="3741"/>
    <b v="0"/>
    <n v="0"/>
    <b v="0"/>
    <x v="6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x v="10"/>
    <n v="100"/>
    <x v="2"/>
    <s v="US"/>
    <s v="USD"/>
    <n v="1409980144"/>
    <x v="3742"/>
    <b v="0"/>
    <n v="4"/>
    <b v="0"/>
    <x v="6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x v="41"/>
    <n v="0"/>
    <x v="2"/>
    <s v="US"/>
    <s v="USD"/>
    <n v="1404406964"/>
    <x v="3743"/>
    <b v="0"/>
    <n v="0"/>
    <b v="0"/>
    <x v="6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x v="38"/>
    <n v="0"/>
    <x v="2"/>
    <s v="US"/>
    <s v="USD"/>
    <n v="1404532740"/>
    <x v="3744"/>
    <b v="0"/>
    <n v="0"/>
    <b v="0"/>
    <x v="6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x v="213"/>
    <n v="10"/>
    <x v="2"/>
    <s v="US"/>
    <s v="USD"/>
    <n v="1407689102"/>
    <x v="3745"/>
    <b v="0"/>
    <n v="1"/>
    <b v="0"/>
    <x v="6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x v="0"/>
    <n v="202"/>
    <x v="2"/>
    <s v="US"/>
    <s v="USD"/>
    <n v="1475918439"/>
    <x v="3746"/>
    <b v="0"/>
    <n v="1"/>
    <b v="0"/>
    <x v="6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x v="30"/>
    <n v="25"/>
    <x v="2"/>
    <s v="GB"/>
    <s v="GBP"/>
    <n v="1436137140"/>
    <x v="3747"/>
    <b v="0"/>
    <n v="1"/>
    <b v="0"/>
    <x v="6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x v="10"/>
    <n v="5176"/>
    <x v="0"/>
    <s v="US"/>
    <s v="USD"/>
    <n v="1455602340"/>
    <x v="3748"/>
    <b v="0"/>
    <n v="52"/>
    <b v="1"/>
    <x v="40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x v="2"/>
    <n v="525"/>
    <x v="0"/>
    <s v="US"/>
    <s v="USD"/>
    <n v="1461902340"/>
    <x v="3749"/>
    <b v="0"/>
    <n v="7"/>
    <b v="1"/>
    <x v="40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s v="US"/>
    <s v="USD"/>
    <n v="1423555140"/>
    <x v="3750"/>
    <b v="0"/>
    <n v="28"/>
    <b v="1"/>
    <x v="40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x v="28"/>
    <n v="1326"/>
    <x v="0"/>
    <s v="US"/>
    <s v="USD"/>
    <n v="1459641073"/>
    <x v="3751"/>
    <b v="0"/>
    <n v="11"/>
    <b v="1"/>
    <x v="40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s v="GB"/>
    <s v="GBP"/>
    <n v="1476651600"/>
    <x v="3752"/>
    <b v="0"/>
    <n v="15"/>
    <b v="1"/>
    <x v="40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x v="10"/>
    <n v="5167"/>
    <x v="0"/>
    <s v="US"/>
    <s v="USD"/>
    <n v="1433289600"/>
    <x v="3753"/>
    <b v="0"/>
    <n v="30"/>
    <b v="1"/>
    <x v="40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x v="30"/>
    <n v="3000"/>
    <x v="0"/>
    <s v="US"/>
    <s v="USD"/>
    <n v="1406350740"/>
    <x v="3754"/>
    <b v="0"/>
    <n v="27"/>
    <b v="1"/>
    <x v="40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x v="131"/>
    <n v="713"/>
    <x v="0"/>
    <s v="GB"/>
    <s v="GBP"/>
    <n v="1460753307"/>
    <x v="3755"/>
    <b v="0"/>
    <n v="28"/>
    <b v="1"/>
    <x v="40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s v="US"/>
    <s v="USD"/>
    <n v="1402515198"/>
    <x v="3756"/>
    <b v="0"/>
    <n v="17"/>
    <b v="1"/>
    <x v="40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s v="US"/>
    <s v="USD"/>
    <n v="1417465515"/>
    <x v="3757"/>
    <b v="0"/>
    <n v="50"/>
    <b v="1"/>
    <x v="40"/>
    <n v="109"/>
    <n v="75.959999999999994"/>
    <x v="1"/>
    <s v="musical"/>
    <x v="3757"/>
    <d v="2014-12-01T20:25:15"/>
  </r>
  <r>
    <n v="3758"/>
    <s v="Luigi's Ladies"/>
    <s v="LUIGI'S LADIES: an original one-woman musical comedy"/>
    <x v="15"/>
    <n v="1535"/>
    <x v="0"/>
    <s v="US"/>
    <s v="USD"/>
    <n v="1400475600"/>
    <x v="3758"/>
    <b v="0"/>
    <n v="26"/>
    <b v="1"/>
    <x v="40"/>
    <n v="102"/>
    <n v="59.04"/>
    <x v="1"/>
    <s v="musical"/>
    <x v="3758"/>
    <d v="2014-05-19T05:00:00"/>
  </r>
  <r>
    <n v="3759"/>
    <s v="Pared Down Productions"/>
    <s v="A production company specializing in small-scale musicals"/>
    <x v="23"/>
    <n v="4409.7700000000004"/>
    <x v="0"/>
    <s v="US"/>
    <s v="USD"/>
    <n v="1440556553"/>
    <x v="3759"/>
    <b v="0"/>
    <n v="88"/>
    <b v="1"/>
    <x v="40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x v="10"/>
    <n v="5050.7700000000004"/>
    <x v="0"/>
    <s v="US"/>
    <s v="USD"/>
    <n v="1399293386"/>
    <x v="3760"/>
    <b v="0"/>
    <n v="91"/>
    <b v="1"/>
    <x v="40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s v="GB"/>
    <s v="GBP"/>
    <n v="1439247600"/>
    <x v="3761"/>
    <b v="0"/>
    <n v="3"/>
    <b v="1"/>
    <x v="40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x v="21"/>
    <n v="1328"/>
    <x v="0"/>
    <s v="GB"/>
    <s v="GBP"/>
    <n v="1438543889"/>
    <x v="3762"/>
    <b v="0"/>
    <n v="28"/>
    <b v="1"/>
    <x v="40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x v="10"/>
    <n v="5000"/>
    <x v="0"/>
    <s v="US"/>
    <s v="USD"/>
    <n v="1427907626"/>
    <x v="3763"/>
    <b v="0"/>
    <n v="77"/>
    <b v="1"/>
    <x v="40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x v="15"/>
    <n v="1500"/>
    <x v="0"/>
    <s v="US"/>
    <s v="USD"/>
    <n v="1464482160"/>
    <x v="3764"/>
    <b v="0"/>
    <n v="27"/>
    <b v="1"/>
    <x v="40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x v="39"/>
    <n v="7942"/>
    <x v="0"/>
    <s v="US"/>
    <s v="USD"/>
    <n v="1406745482"/>
    <x v="3765"/>
    <b v="0"/>
    <n v="107"/>
    <b v="1"/>
    <x v="40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x v="3"/>
    <n v="10265.01"/>
    <x v="0"/>
    <s v="US"/>
    <s v="USD"/>
    <n v="1404360045"/>
    <x v="3766"/>
    <b v="0"/>
    <n v="96"/>
    <b v="1"/>
    <x v="40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x v="13"/>
    <n v="2335"/>
    <x v="0"/>
    <s v="US"/>
    <s v="USD"/>
    <n v="1425185940"/>
    <x v="3767"/>
    <b v="0"/>
    <n v="56"/>
    <b v="1"/>
    <x v="40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s v="US"/>
    <s v="USD"/>
    <n v="1402594090"/>
    <x v="3768"/>
    <b v="0"/>
    <n v="58"/>
    <b v="1"/>
    <x v="40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s v="US"/>
    <s v="USD"/>
    <n v="1460730079"/>
    <x v="3769"/>
    <b v="0"/>
    <n v="15"/>
    <b v="1"/>
    <x v="40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s v="GB"/>
    <s v="GBP"/>
    <n v="1434234010"/>
    <x v="3770"/>
    <b v="0"/>
    <n v="20"/>
    <b v="1"/>
    <x v="40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x v="28"/>
    <n v="1460"/>
    <x v="0"/>
    <s v="US"/>
    <s v="USD"/>
    <n v="1463529600"/>
    <x v="3771"/>
    <b v="0"/>
    <n v="38"/>
    <b v="1"/>
    <x v="40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s v="US"/>
    <s v="USD"/>
    <n v="1480399200"/>
    <x v="3772"/>
    <b v="0"/>
    <n v="33"/>
    <b v="1"/>
    <x v="40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x v="10"/>
    <n v="5410"/>
    <x v="0"/>
    <s v="US"/>
    <s v="USD"/>
    <n v="1479175680"/>
    <x v="3773"/>
    <b v="0"/>
    <n v="57"/>
    <b v="1"/>
    <x v="40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x v="30"/>
    <n v="2500"/>
    <x v="0"/>
    <s v="CA"/>
    <s v="CAD"/>
    <n v="1428606055"/>
    <x v="3774"/>
    <b v="0"/>
    <n v="25"/>
    <b v="1"/>
    <x v="40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s v="US"/>
    <s v="USD"/>
    <n v="1428552000"/>
    <x v="3775"/>
    <b v="0"/>
    <n v="14"/>
    <b v="1"/>
    <x v="40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s v="US"/>
    <s v="USD"/>
    <n v="1406854800"/>
    <x v="3776"/>
    <b v="0"/>
    <n v="94"/>
    <b v="1"/>
    <x v="40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s v="US"/>
    <s v="USD"/>
    <n v="1411790400"/>
    <x v="3777"/>
    <b v="0"/>
    <n v="59"/>
    <b v="1"/>
    <x v="40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x v="262"/>
    <n v="2521"/>
    <x v="0"/>
    <s v="US"/>
    <s v="USD"/>
    <n v="1423942780"/>
    <x v="3778"/>
    <b v="0"/>
    <n v="36"/>
    <b v="1"/>
    <x v="40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x v="36"/>
    <n v="15597"/>
    <x v="0"/>
    <s v="US"/>
    <s v="USD"/>
    <n v="1459010340"/>
    <x v="3779"/>
    <b v="0"/>
    <n v="115"/>
    <b v="1"/>
    <x v="40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s v="US"/>
    <s v="USD"/>
    <n v="1436817960"/>
    <x v="3780"/>
    <b v="0"/>
    <n v="30"/>
    <b v="1"/>
    <x v="40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s v="US"/>
    <s v="USD"/>
    <n v="1410210685"/>
    <x v="3781"/>
    <b v="0"/>
    <n v="52"/>
    <b v="1"/>
    <x v="40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s v="GB"/>
    <s v="GBP"/>
    <n v="1469401200"/>
    <x v="3782"/>
    <b v="0"/>
    <n v="27"/>
    <b v="1"/>
    <x v="40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s v="US"/>
    <s v="USD"/>
    <n v="1458057600"/>
    <x v="3783"/>
    <b v="0"/>
    <n v="24"/>
    <b v="1"/>
    <x v="40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s v="CA"/>
    <s v="CAD"/>
    <n v="1468193532"/>
    <x v="3784"/>
    <b v="0"/>
    <n v="10"/>
    <b v="1"/>
    <x v="40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s v="GB"/>
    <s v="GBP"/>
    <n v="1470132180"/>
    <x v="3785"/>
    <b v="0"/>
    <n v="30"/>
    <b v="1"/>
    <x v="40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x v="12"/>
    <n v="6658"/>
    <x v="0"/>
    <s v="US"/>
    <s v="USD"/>
    <n v="1464310475"/>
    <x v="3786"/>
    <b v="0"/>
    <n v="71"/>
    <b v="1"/>
    <x v="40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x v="18"/>
    <n v="351"/>
    <x v="0"/>
    <s v="US"/>
    <s v="USD"/>
    <n v="1436587140"/>
    <x v="3787"/>
    <b v="0"/>
    <n v="10"/>
    <b v="1"/>
    <x v="40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s v="US"/>
    <s v="USD"/>
    <n v="1450887480"/>
    <x v="3788"/>
    <b v="0"/>
    <n v="1"/>
    <b v="0"/>
    <x v="40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x v="424"/>
    <n v="116"/>
    <x v="2"/>
    <s v="GB"/>
    <s v="GBP"/>
    <n v="1434395418"/>
    <x v="3789"/>
    <b v="0"/>
    <n v="4"/>
    <b v="0"/>
    <x v="40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s v="US"/>
    <s v="USD"/>
    <n v="1479834023"/>
    <x v="3790"/>
    <b v="0"/>
    <n v="0"/>
    <b v="0"/>
    <x v="40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x v="15"/>
    <n v="0"/>
    <x v="2"/>
    <s v="US"/>
    <s v="USD"/>
    <n v="1404664592"/>
    <x v="3791"/>
    <b v="0"/>
    <n v="0"/>
    <b v="0"/>
    <x v="40"/>
    <n v="0"/>
    <n v="0"/>
    <x v="1"/>
    <s v="musical"/>
    <x v="3791"/>
    <d v="2014-07-06T16:36:32"/>
  </r>
  <r>
    <n v="3792"/>
    <s v="BorikÃ©n: The Show"/>
    <s v="A cultural and historic journey through Puerto Rico's music and dance!"/>
    <x v="78"/>
    <n v="35"/>
    <x v="2"/>
    <s v="US"/>
    <s v="USD"/>
    <n v="1436957022"/>
    <x v="3792"/>
    <b v="0"/>
    <n v="2"/>
    <b v="0"/>
    <x v="40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s v="US"/>
    <s v="USD"/>
    <n v="1418769129"/>
    <x v="3793"/>
    <b v="0"/>
    <n v="24"/>
    <b v="0"/>
    <x v="40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s v="GB"/>
    <s v="GBP"/>
    <n v="1433685354"/>
    <x v="3794"/>
    <b v="0"/>
    <n v="1"/>
    <b v="0"/>
    <x v="40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x v="20"/>
    <n v="10"/>
    <x v="2"/>
    <s v="GB"/>
    <s v="GBP"/>
    <n v="1440801000"/>
    <x v="3795"/>
    <b v="0"/>
    <n v="2"/>
    <b v="0"/>
    <x v="40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x v="290"/>
    <n v="1"/>
    <x v="2"/>
    <s v="US"/>
    <s v="USD"/>
    <n v="1484354556"/>
    <x v="3796"/>
    <b v="0"/>
    <n v="1"/>
    <b v="0"/>
    <x v="40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s v="US"/>
    <s v="USD"/>
    <n v="1429564165"/>
    <x v="3797"/>
    <b v="0"/>
    <n v="37"/>
    <b v="0"/>
    <x v="40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s v="US"/>
    <s v="USD"/>
    <n v="1407691248"/>
    <x v="3798"/>
    <b v="0"/>
    <n v="5"/>
    <b v="0"/>
    <x v="40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x v="3"/>
    <n v="402"/>
    <x v="2"/>
    <s v="US"/>
    <s v="USD"/>
    <n v="1457734843"/>
    <x v="3799"/>
    <b v="0"/>
    <n v="4"/>
    <b v="0"/>
    <x v="40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s v="US"/>
    <s v="USD"/>
    <n v="1420952340"/>
    <x v="3800"/>
    <b v="0"/>
    <n v="16"/>
    <b v="0"/>
    <x v="40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x v="10"/>
    <n v="426"/>
    <x v="2"/>
    <s v="US"/>
    <s v="USD"/>
    <n v="1420215216"/>
    <x v="3801"/>
    <b v="0"/>
    <n v="9"/>
    <b v="0"/>
    <x v="40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x v="9"/>
    <n v="0"/>
    <x v="2"/>
    <s v="US"/>
    <s v="USD"/>
    <n v="1445482906"/>
    <x v="3802"/>
    <b v="0"/>
    <n v="0"/>
    <b v="0"/>
    <x v="40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x v="14"/>
    <n v="2358"/>
    <x v="2"/>
    <s v="US"/>
    <s v="USD"/>
    <n v="1457133568"/>
    <x v="3803"/>
    <b v="0"/>
    <n v="40"/>
    <b v="0"/>
    <x v="40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s v="US"/>
    <s v="USD"/>
    <n v="1469948400"/>
    <x v="3804"/>
    <b v="0"/>
    <n v="0"/>
    <b v="0"/>
    <x v="40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x v="60"/>
    <n v="3"/>
    <x v="2"/>
    <s v="US"/>
    <s v="USD"/>
    <n v="1411852640"/>
    <x v="3805"/>
    <b v="0"/>
    <n v="2"/>
    <b v="0"/>
    <x v="40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s v="AU"/>
    <s v="AUD"/>
    <n v="1404022381"/>
    <x v="3806"/>
    <b v="0"/>
    <n v="1"/>
    <b v="0"/>
    <x v="40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s v="US"/>
    <s v="USD"/>
    <n v="1428097739"/>
    <x v="3807"/>
    <b v="0"/>
    <n v="9"/>
    <b v="0"/>
    <x v="40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s v="GB"/>
    <s v="GBP"/>
    <n v="1429955619"/>
    <x v="3808"/>
    <b v="0"/>
    <n v="24"/>
    <b v="1"/>
    <x v="6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s v="GB"/>
    <s v="GBP"/>
    <n v="1406761200"/>
    <x v="3809"/>
    <b v="0"/>
    <n v="38"/>
    <b v="1"/>
    <x v="6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x v="15"/>
    <n v="1826"/>
    <x v="0"/>
    <s v="US"/>
    <s v="USD"/>
    <n v="1426965758"/>
    <x v="3810"/>
    <b v="0"/>
    <n v="26"/>
    <b v="1"/>
    <x v="6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x v="49"/>
    <n v="825"/>
    <x v="0"/>
    <s v="GB"/>
    <s v="GBP"/>
    <n v="1464692400"/>
    <x v="3811"/>
    <b v="0"/>
    <n v="19"/>
    <b v="1"/>
    <x v="6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s v="CA"/>
    <s v="CAD"/>
    <n v="1433131140"/>
    <x v="3812"/>
    <b v="0"/>
    <n v="11"/>
    <b v="1"/>
    <x v="6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x v="190"/>
    <n v="2119.9899999999998"/>
    <x v="0"/>
    <s v="US"/>
    <s v="USD"/>
    <n v="1465940580"/>
    <x v="3813"/>
    <b v="0"/>
    <n v="27"/>
    <b v="1"/>
    <x v="6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s v="US"/>
    <s v="USD"/>
    <n v="1427860740"/>
    <x v="3814"/>
    <b v="0"/>
    <n v="34"/>
    <b v="1"/>
    <x v="6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x v="28"/>
    <n v="1000.01"/>
    <x v="0"/>
    <s v="GB"/>
    <s v="GBP"/>
    <n v="1440111600"/>
    <x v="3815"/>
    <b v="0"/>
    <n v="20"/>
    <b v="1"/>
    <x v="6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s v="US"/>
    <s v="USD"/>
    <n v="1405614823"/>
    <x v="3816"/>
    <b v="0"/>
    <n v="37"/>
    <b v="1"/>
    <x v="6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s v="US"/>
    <s v="USD"/>
    <n v="1445659140"/>
    <x v="3817"/>
    <b v="0"/>
    <n v="20"/>
    <b v="1"/>
    <x v="6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x v="49"/>
    <n v="570"/>
    <x v="0"/>
    <s v="US"/>
    <s v="USD"/>
    <n v="1426187582"/>
    <x v="3818"/>
    <b v="0"/>
    <n v="10"/>
    <b v="1"/>
    <x v="6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s v="US"/>
    <s v="USD"/>
    <n v="1437166920"/>
    <x v="3819"/>
    <b v="0"/>
    <n v="26"/>
    <b v="1"/>
    <x v="6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x v="43"/>
    <n v="430"/>
    <x v="0"/>
    <s v="GB"/>
    <s v="GBP"/>
    <n v="1436110717"/>
    <x v="3820"/>
    <b v="0"/>
    <n v="20"/>
    <b v="1"/>
    <x v="6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s v="US"/>
    <s v="USD"/>
    <n v="1451881207"/>
    <x v="3821"/>
    <b v="0"/>
    <n v="46"/>
    <b v="1"/>
    <x v="6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s v="DE"/>
    <s v="EUR"/>
    <n v="1453244340"/>
    <x v="3822"/>
    <b v="0"/>
    <n v="76"/>
    <b v="1"/>
    <x v="6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x v="30"/>
    <n v="2650"/>
    <x v="0"/>
    <s v="US"/>
    <s v="USD"/>
    <n v="1437364740"/>
    <x v="3823"/>
    <b v="0"/>
    <n v="41"/>
    <b v="1"/>
    <x v="6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s v="GB"/>
    <s v="GBP"/>
    <n v="1470058860"/>
    <x v="3824"/>
    <b v="0"/>
    <n v="7"/>
    <b v="1"/>
    <x v="6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s v="US"/>
    <s v="USD"/>
    <n v="1434505214"/>
    <x v="3825"/>
    <b v="0"/>
    <n v="49"/>
    <b v="1"/>
    <x v="6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x v="20"/>
    <n v="715"/>
    <x v="0"/>
    <s v="GB"/>
    <s v="GBP"/>
    <n v="1430993394"/>
    <x v="3826"/>
    <b v="0"/>
    <n v="26"/>
    <b v="1"/>
    <x v="6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x v="9"/>
    <n v="4580"/>
    <x v="0"/>
    <s v="GB"/>
    <s v="GBP"/>
    <n v="1427414400"/>
    <x v="3827"/>
    <b v="0"/>
    <n v="65"/>
    <b v="1"/>
    <x v="6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s v="US"/>
    <s v="USD"/>
    <n v="1420033187"/>
    <x v="3828"/>
    <b v="0"/>
    <n v="28"/>
    <b v="1"/>
    <x v="6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x v="2"/>
    <n v="501"/>
    <x v="0"/>
    <s v="US"/>
    <s v="USD"/>
    <n v="1472676371"/>
    <x v="3829"/>
    <b v="0"/>
    <n v="8"/>
    <b v="1"/>
    <x v="6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x v="213"/>
    <n v="225"/>
    <x v="0"/>
    <s v="US"/>
    <s v="USD"/>
    <n v="1464371211"/>
    <x v="3830"/>
    <b v="0"/>
    <n v="3"/>
    <b v="1"/>
    <x v="6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s v="US"/>
    <s v="USD"/>
    <n v="1415222545"/>
    <x v="3831"/>
    <b v="0"/>
    <n v="9"/>
    <b v="1"/>
    <x v="6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s v="US"/>
    <s v="USD"/>
    <n v="1455936335"/>
    <x v="3832"/>
    <b v="0"/>
    <n v="9"/>
    <b v="1"/>
    <x v="6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s v="CA"/>
    <s v="CAD"/>
    <n v="1417460940"/>
    <x v="3833"/>
    <b v="0"/>
    <n v="20"/>
    <b v="1"/>
    <x v="6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x v="9"/>
    <n v="3271"/>
    <x v="0"/>
    <s v="GB"/>
    <s v="GBP"/>
    <n v="1434624067"/>
    <x v="3834"/>
    <b v="0"/>
    <n v="57"/>
    <b v="1"/>
    <x v="6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s v="GB"/>
    <s v="GBP"/>
    <n v="1461278208"/>
    <x v="3835"/>
    <b v="0"/>
    <n v="8"/>
    <b v="1"/>
    <x v="6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x v="134"/>
    <n v="900"/>
    <x v="0"/>
    <s v="US"/>
    <s v="USD"/>
    <n v="1470197340"/>
    <x v="3836"/>
    <b v="0"/>
    <n v="14"/>
    <b v="1"/>
    <x v="6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x v="13"/>
    <n v="2042"/>
    <x v="0"/>
    <s v="GB"/>
    <s v="GBP"/>
    <n v="1435947758"/>
    <x v="3837"/>
    <b v="0"/>
    <n v="17"/>
    <b v="1"/>
    <x v="6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s v="SE"/>
    <s v="SEK"/>
    <n v="1432314209"/>
    <x v="3838"/>
    <b v="0"/>
    <n v="100"/>
    <b v="1"/>
    <x v="6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s v="US"/>
    <s v="USD"/>
    <n v="1438226724"/>
    <x v="3839"/>
    <b v="0"/>
    <n v="32"/>
    <b v="1"/>
    <x v="6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x v="332"/>
    <n v="65"/>
    <x v="0"/>
    <s v="GB"/>
    <s v="GBP"/>
    <n v="1459180229"/>
    <x v="3840"/>
    <b v="0"/>
    <n v="3"/>
    <b v="1"/>
    <x v="6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s v="US"/>
    <s v="USD"/>
    <n v="1405882287"/>
    <x v="3841"/>
    <b v="1"/>
    <n v="34"/>
    <b v="0"/>
    <x v="6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s v="GB"/>
    <s v="GBP"/>
    <n v="1399809052"/>
    <x v="3842"/>
    <b v="1"/>
    <n v="23"/>
    <b v="0"/>
    <x v="6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x v="10"/>
    <n v="1065"/>
    <x v="2"/>
    <s v="US"/>
    <s v="USD"/>
    <n v="1401587064"/>
    <x v="3843"/>
    <b v="1"/>
    <n v="19"/>
    <b v="0"/>
    <x v="6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s v="US"/>
    <s v="USD"/>
    <n v="1401778740"/>
    <x v="3844"/>
    <b v="1"/>
    <n v="50"/>
    <b v="0"/>
    <x v="6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s v="US"/>
    <s v="USD"/>
    <n v="1443711774"/>
    <x v="3845"/>
    <b v="1"/>
    <n v="12"/>
    <b v="0"/>
    <x v="6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x v="39"/>
    <n v="189"/>
    <x v="2"/>
    <s v="US"/>
    <s v="USD"/>
    <n v="1412405940"/>
    <x v="3846"/>
    <b v="1"/>
    <n v="8"/>
    <b v="0"/>
    <x v="6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x v="124"/>
    <n v="1697"/>
    <x v="2"/>
    <s v="US"/>
    <s v="USD"/>
    <n v="1437283391"/>
    <x v="3847"/>
    <b v="1"/>
    <n v="9"/>
    <b v="0"/>
    <x v="6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s v="US"/>
    <s v="USD"/>
    <n v="1445196989"/>
    <x v="3848"/>
    <b v="1"/>
    <n v="43"/>
    <b v="0"/>
    <x v="6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s v="DE"/>
    <s v="EUR"/>
    <n v="1434047084"/>
    <x v="3849"/>
    <b v="1"/>
    <n v="28"/>
    <b v="0"/>
    <x v="6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x v="28"/>
    <n v="38"/>
    <x v="2"/>
    <s v="US"/>
    <s v="USD"/>
    <n v="1420081143"/>
    <x v="3850"/>
    <b v="1"/>
    <n v="4"/>
    <b v="0"/>
    <x v="6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x v="30"/>
    <n v="852"/>
    <x v="2"/>
    <s v="GB"/>
    <s v="GBP"/>
    <n v="1437129179"/>
    <x v="3851"/>
    <b v="1"/>
    <n v="24"/>
    <b v="0"/>
    <x v="6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s v="US"/>
    <s v="USD"/>
    <n v="1427427276"/>
    <x v="3852"/>
    <b v="0"/>
    <n v="2"/>
    <b v="0"/>
    <x v="6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x v="57"/>
    <n v="26"/>
    <x v="2"/>
    <s v="US"/>
    <s v="USD"/>
    <n v="1409602178"/>
    <x v="3853"/>
    <b v="0"/>
    <n v="2"/>
    <b v="0"/>
    <x v="6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x v="34"/>
    <n v="1788"/>
    <x v="2"/>
    <s v="US"/>
    <s v="USD"/>
    <n v="1431206058"/>
    <x v="3854"/>
    <b v="0"/>
    <n v="20"/>
    <b v="0"/>
    <x v="6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s v="US"/>
    <s v="USD"/>
    <n v="1427408271"/>
    <x v="3855"/>
    <b v="0"/>
    <n v="1"/>
    <b v="0"/>
    <x v="6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s v="US"/>
    <s v="USD"/>
    <n v="1425833403"/>
    <x v="3856"/>
    <b v="0"/>
    <n v="1"/>
    <b v="0"/>
    <x v="6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x v="10"/>
    <n v="260"/>
    <x v="2"/>
    <s v="US"/>
    <s v="USD"/>
    <n v="1406913120"/>
    <x v="3857"/>
    <b v="0"/>
    <n v="4"/>
    <b v="0"/>
    <x v="6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s v="GB"/>
    <s v="GBP"/>
    <n v="1432328400"/>
    <x v="3858"/>
    <b v="0"/>
    <n v="1"/>
    <b v="0"/>
    <x v="6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x v="30"/>
    <n v="1"/>
    <x v="2"/>
    <s v="US"/>
    <s v="USD"/>
    <n v="1403730000"/>
    <x v="3859"/>
    <b v="0"/>
    <n v="1"/>
    <b v="0"/>
    <x v="6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s v="US"/>
    <s v="USD"/>
    <n v="1407858710"/>
    <x v="3860"/>
    <b v="0"/>
    <n v="13"/>
    <b v="0"/>
    <x v="6"/>
    <n v="18"/>
    <n v="81.540000000000006"/>
    <x v="1"/>
    <s v="plays"/>
    <x v="3860"/>
    <d v="2014-08-12T15:51:50"/>
  </r>
  <r>
    <n v="3861"/>
    <s v="READY OR NOT HERE I COME"/>
    <s v="THE COMING OF THE LORD!"/>
    <x v="13"/>
    <n v="100"/>
    <x v="2"/>
    <s v="US"/>
    <s v="USD"/>
    <n v="1415828820"/>
    <x v="3861"/>
    <b v="0"/>
    <n v="1"/>
    <b v="0"/>
    <x v="6"/>
    <n v="5"/>
    <n v="100"/>
    <x v="1"/>
    <s v="plays"/>
    <x v="3861"/>
    <d v="2014-11-12T21:47:00"/>
  </r>
  <r>
    <n v="3862"/>
    <s v="The Container Play"/>
    <s v="The hit immersive theatre experience of England comes to Corpus Christi!"/>
    <x v="51"/>
    <n v="1"/>
    <x v="2"/>
    <s v="US"/>
    <s v="USD"/>
    <n v="1473699540"/>
    <x v="3862"/>
    <b v="0"/>
    <n v="1"/>
    <b v="0"/>
    <x v="6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x v="12"/>
    <n v="0"/>
    <x v="2"/>
    <s v="US"/>
    <s v="USD"/>
    <n v="1446739905"/>
    <x v="3863"/>
    <b v="0"/>
    <n v="0"/>
    <b v="0"/>
    <x v="6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x v="10"/>
    <n v="60"/>
    <x v="2"/>
    <s v="US"/>
    <s v="USD"/>
    <n v="1447799054"/>
    <x v="3864"/>
    <b v="0"/>
    <n v="3"/>
    <b v="0"/>
    <x v="6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x v="425"/>
    <n v="650"/>
    <x v="2"/>
    <s v="CA"/>
    <s v="CAD"/>
    <n v="1409376600"/>
    <x v="3865"/>
    <b v="0"/>
    <n v="14"/>
    <b v="0"/>
    <x v="6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x v="13"/>
    <n v="11"/>
    <x v="2"/>
    <s v="US"/>
    <s v="USD"/>
    <n v="1458703740"/>
    <x v="3866"/>
    <b v="0"/>
    <n v="2"/>
    <b v="0"/>
    <x v="6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x v="13"/>
    <n v="251"/>
    <x v="2"/>
    <s v="US"/>
    <s v="USD"/>
    <n v="1466278339"/>
    <x v="3867"/>
    <b v="0"/>
    <n v="5"/>
    <b v="0"/>
    <x v="6"/>
    <n v="13"/>
    <n v="50.2"/>
    <x v="1"/>
    <s v="plays"/>
    <x v="3867"/>
    <d v="2016-06-18T19:32:19"/>
  </r>
  <r>
    <n v="3868"/>
    <s v="1000 words (Canceled)"/>
    <s v="New collection of music by Scott Evan Davis!"/>
    <x v="10"/>
    <n v="10"/>
    <x v="1"/>
    <s v="GB"/>
    <s v="GBP"/>
    <n v="1410191405"/>
    <x v="3868"/>
    <b v="0"/>
    <n v="1"/>
    <b v="0"/>
    <x v="40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x v="426"/>
    <n v="452"/>
    <x v="1"/>
    <s v="US"/>
    <s v="USD"/>
    <n v="1426302660"/>
    <x v="3869"/>
    <b v="0"/>
    <n v="15"/>
    <b v="0"/>
    <x v="40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s v="US"/>
    <s v="USD"/>
    <n v="1404360478"/>
    <x v="3870"/>
    <b v="0"/>
    <n v="10"/>
    <b v="0"/>
    <x v="40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x v="15"/>
    <n v="40"/>
    <x v="1"/>
    <s v="US"/>
    <s v="USD"/>
    <n v="1490809450"/>
    <x v="3871"/>
    <b v="0"/>
    <n v="3"/>
    <b v="0"/>
    <x v="40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x v="36"/>
    <n v="0"/>
    <x v="1"/>
    <s v="US"/>
    <s v="USD"/>
    <n v="1439522996"/>
    <x v="3872"/>
    <b v="0"/>
    <n v="0"/>
    <b v="0"/>
    <x v="40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s v="US"/>
    <s v="USD"/>
    <n v="1444322535"/>
    <x v="3873"/>
    <b v="0"/>
    <n v="0"/>
    <b v="0"/>
    <x v="40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s v="NZ"/>
    <s v="NZD"/>
    <n v="1422061200"/>
    <x v="3874"/>
    <b v="0"/>
    <n v="0"/>
    <b v="0"/>
    <x v="40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s v="DK"/>
    <s v="DKK"/>
    <n v="1472896800"/>
    <x v="3875"/>
    <b v="0"/>
    <n v="0"/>
    <b v="0"/>
    <x v="40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s v="GB"/>
    <s v="GBP"/>
    <n v="1454425128"/>
    <x v="3876"/>
    <b v="0"/>
    <n v="46"/>
    <b v="0"/>
    <x v="40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s v="US"/>
    <s v="USD"/>
    <n v="1481213752"/>
    <x v="3877"/>
    <b v="0"/>
    <n v="14"/>
    <b v="0"/>
    <x v="40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x v="102"/>
    <n v="10"/>
    <x v="1"/>
    <s v="US"/>
    <s v="USD"/>
    <n v="1435636740"/>
    <x v="3878"/>
    <b v="0"/>
    <n v="1"/>
    <b v="0"/>
    <x v="40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x v="36"/>
    <n v="0"/>
    <x v="1"/>
    <s v="GB"/>
    <s v="GBP"/>
    <n v="1422218396"/>
    <x v="3879"/>
    <b v="0"/>
    <n v="0"/>
    <b v="0"/>
    <x v="40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s v="GB"/>
    <s v="GBP"/>
    <n v="1406761200"/>
    <x v="3880"/>
    <b v="0"/>
    <n v="17"/>
    <b v="0"/>
    <x v="40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x v="2"/>
    <n v="25"/>
    <x v="1"/>
    <s v="US"/>
    <s v="USD"/>
    <n v="1487550399"/>
    <x v="3881"/>
    <b v="0"/>
    <n v="1"/>
    <b v="0"/>
    <x v="40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s v="AU"/>
    <s v="AUD"/>
    <n v="1454281380"/>
    <x v="3882"/>
    <b v="0"/>
    <n v="0"/>
    <b v="0"/>
    <x v="40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s v="GB"/>
    <s v="GBP"/>
    <n v="1409668069"/>
    <x v="3883"/>
    <b v="0"/>
    <n v="0"/>
    <b v="0"/>
    <x v="40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x v="3"/>
    <n v="0"/>
    <x v="1"/>
    <s v="US"/>
    <s v="USD"/>
    <n v="1427479192"/>
    <x v="3884"/>
    <b v="0"/>
    <n v="0"/>
    <b v="0"/>
    <x v="40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x v="427"/>
    <n v="0"/>
    <x v="1"/>
    <s v="US"/>
    <s v="USD"/>
    <n v="1462834191"/>
    <x v="3885"/>
    <b v="0"/>
    <n v="0"/>
    <b v="0"/>
    <x v="40"/>
    <n v="0"/>
    <n v="0"/>
    <x v="1"/>
    <s v="musical"/>
    <x v="3885"/>
    <d v="2016-05-09T22:49:51"/>
  </r>
  <r>
    <n v="3886"/>
    <s v="a (Canceled)"/>
    <n v="1"/>
    <x v="3"/>
    <n v="0"/>
    <x v="1"/>
    <s v="AU"/>
    <s v="AUD"/>
    <n v="1418275702"/>
    <x v="3886"/>
    <b v="0"/>
    <n v="0"/>
    <b v="0"/>
    <x v="40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s v="US"/>
    <s v="USD"/>
    <n v="1430517600"/>
    <x v="3887"/>
    <b v="0"/>
    <n v="2"/>
    <b v="0"/>
    <x v="40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s v="GB"/>
    <s v="GBP"/>
    <n v="1488114358"/>
    <x v="3888"/>
    <b v="0"/>
    <n v="14"/>
    <b v="0"/>
    <x v="6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x v="6"/>
    <n v="118"/>
    <x v="2"/>
    <s v="US"/>
    <s v="USD"/>
    <n v="1420413960"/>
    <x v="3889"/>
    <b v="0"/>
    <n v="9"/>
    <b v="0"/>
    <x v="6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s v="US"/>
    <s v="USD"/>
    <n v="1439662344"/>
    <x v="3890"/>
    <b v="0"/>
    <n v="8"/>
    <b v="0"/>
    <x v="6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x v="134"/>
    <n v="260"/>
    <x v="2"/>
    <s v="US"/>
    <s v="USD"/>
    <n v="1427086740"/>
    <x v="3891"/>
    <b v="0"/>
    <n v="7"/>
    <b v="0"/>
    <x v="6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s v="US"/>
    <s v="USD"/>
    <n v="1408863600"/>
    <x v="3892"/>
    <b v="0"/>
    <n v="0"/>
    <b v="0"/>
    <x v="6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x v="63"/>
    <n v="10775"/>
    <x v="2"/>
    <s v="US"/>
    <s v="USD"/>
    <n v="1404194400"/>
    <x v="3893"/>
    <b v="0"/>
    <n v="84"/>
    <b v="0"/>
    <x v="6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s v="US"/>
    <s v="USD"/>
    <n v="1481000340"/>
    <x v="3894"/>
    <b v="0"/>
    <n v="11"/>
    <b v="0"/>
    <x v="6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x v="28"/>
    <n v="50"/>
    <x v="2"/>
    <s v="US"/>
    <s v="USD"/>
    <n v="1425103218"/>
    <x v="3895"/>
    <b v="0"/>
    <n v="1"/>
    <b v="0"/>
    <x v="6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x v="183"/>
    <n v="170"/>
    <x v="2"/>
    <s v="US"/>
    <s v="USD"/>
    <n v="1402979778"/>
    <x v="3896"/>
    <b v="0"/>
    <n v="4"/>
    <b v="0"/>
    <x v="6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s v="NZ"/>
    <s v="NZD"/>
    <n v="1420750683"/>
    <x v="3897"/>
    <b v="0"/>
    <n v="10"/>
    <b v="0"/>
    <x v="6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s v="GB"/>
    <s v="GBP"/>
    <n v="1439827200"/>
    <x v="3898"/>
    <b v="0"/>
    <n v="16"/>
    <b v="0"/>
    <x v="6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x v="3"/>
    <n v="125"/>
    <x v="2"/>
    <s v="US"/>
    <s v="USD"/>
    <n v="1407868561"/>
    <x v="3899"/>
    <b v="0"/>
    <n v="2"/>
    <b v="0"/>
    <x v="6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x v="30"/>
    <n v="135"/>
    <x v="2"/>
    <s v="US"/>
    <s v="USD"/>
    <n v="1433988791"/>
    <x v="3900"/>
    <b v="0"/>
    <n v="5"/>
    <b v="0"/>
    <x v="6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s v="US"/>
    <s v="USD"/>
    <n v="1450554599"/>
    <x v="3901"/>
    <b v="0"/>
    <n v="1"/>
    <b v="0"/>
    <x v="6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s v="GB"/>
    <s v="GBP"/>
    <n v="1479125642"/>
    <x v="3902"/>
    <b v="0"/>
    <n v="31"/>
    <b v="0"/>
    <x v="6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x v="15"/>
    <n v="0"/>
    <x v="2"/>
    <s v="US"/>
    <s v="USD"/>
    <n v="1439581080"/>
    <x v="3903"/>
    <b v="0"/>
    <n v="0"/>
    <b v="0"/>
    <x v="6"/>
    <n v="0"/>
    <n v="0"/>
    <x v="1"/>
    <s v="plays"/>
    <x v="3903"/>
    <d v="2015-08-14T19:38:00"/>
  </r>
  <r>
    <n v="3904"/>
    <s v="Black America from Prophets to Pimps"/>
    <s v="A play that will cover 4000 years of black history."/>
    <x v="3"/>
    <n v="3"/>
    <x v="2"/>
    <s v="US"/>
    <s v="USD"/>
    <n v="1429074240"/>
    <x v="3904"/>
    <b v="0"/>
    <n v="2"/>
    <b v="0"/>
    <x v="6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s v="GB"/>
    <s v="GBP"/>
    <n v="1434063600"/>
    <x v="3905"/>
    <b v="0"/>
    <n v="7"/>
    <b v="0"/>
    <x v="6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x v="15"/>
    <n v="1010"/>
    <x v="2"/>
    <s v="GB"/>
    <s v="GBP"/>
    <n v="1435325100"/>
    <x v="3906"/>
    <b v="0"/>
    <n v="16"/>
    <b v="0"/>
    <x v="6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x v="28"/>
    <n v="153"/>
    <x v="2"/>
    <s v="US"/>
    <s v="USD"/>
    <n v="1414354080"/>
    <x v="3907"/>
    <b v="0"/>
    <n v="4"/>
    <b v="0"/>
    <x v="6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x v="47"/>
    <n v="65"/>
    <x v="2"/>
    <s v="US"/>
    <s v="USD"/>
    <n v="1406603696"/>
    <x v="3908"/>
    <b v="0"/>
    <n v="4"/>
    <b v="0"/>
    <x v="6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x v="127"/>
    <n v="135"/>
    <x v="2"/>
    <s v="US"/>
    <s v="USD"/>
    <n v="1410424642"/>
    <x v="3909"/>
    <b v="0"/>
    <n v="4"/>
    <b v="0"/>
    <x v="6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s v="US"/>
    <s v="USD"/>
    <n v="1441649397"/>
    <x v="3910"/>
    <b v="0"/>
    <n v="3"/>
    <b v="0"/>
    <x v="6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x v="6"/>
    <n v="2993"/>
    <x v="2"/>
    <s v="US"/>
    <s v="USD"/>
    <n v="1417033777"/>
    <x v="3911"/>
    <b v="0"/>
    <n v="36"/>
    <b v="0"/>
    <x v="6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x v="36"/>
    <n v="1"/>
    <x v="2"/>
    <s v="US"/>
    <s v="USD"/>
    <n v="1429936500"/>
    <x v="3912"/>
    <b v="0"/>
    <n v="1"/>
    <b v="0"/>
    <x v="6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s v="US"/>
    <s v="USD"/>
    <n v="1448863449"/>
    <x v="3913"/>
    <b v="0"/>
    <n v="7"/>
    <b v="0"/>
    <x v="6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s v="GB"/>
    <s v="GBP"/>
    <n v="1431298740"/>
    <x v="3914"/>
    <b v="0"/>
    <n v="27"/>
    <b v="0"/>
    <x v="6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x v="15"/>
    <n v="5"/>
    <x v="2"/>
    <s v="GB"/>
    <s v="GBP"/>
    <n v="1464824309"/>
    <x v="3915"/>
    <b v="0"/>
    <n v="1"/>
    <b v="0"/>
    <x v="6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x v="13"/>
    <n v="0"/>
    <x v="2"/>
    <s v="DK"/>
    <s v="DKK"/>
    <n v="1464952752"/>
    <x v="3916"/>
    <b v="0"/>
    <n v="0"/>
    <b v="0"/>
    <x v="6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x v="8"/>
    <n v="10"/>
    <x v="2"/>
    <s v="GB"/>
    <s v="GBP"/>
    <n v="1410439161"/>
    <x v="3917"/>
    <b v="0"/>
    <n v="1"/>
    <b v="0"/>
    <x v="6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x v="127"/>
    <n v="120"/>
    <x v="2"/>
    <s v="GB"/>
    <s v="GBP"/>
    <n v="1407168000"/>
    <x v="3918"/>
    <b v="0"/>
    <n v="3"/>
    <b v="0"/>
    <x v="6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x v="10"/>
    <n v="90"/>
    <x v="2"/>
    <s v="GB"/>
    <s v="GBP"/>
    <n v="1453075200"/>
    <x v="3919"/>
    <b v="0"/>
    <n v="3"/>
    <b v="0"/>
    <x v="6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x v="30"/>
    <n v="135"/>
    <x v="2"/>
    <s v="GB"/>
    <s v="GBP"/>
    <n v="1479032260"/>
    <x v="3920"/>
    <b v="0"/>
    <n v="3"/>
    <b v="0"/>
    <x v="6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s v="GB"/>
    <s v="GBP"/>
    <n v="1414346400"/>
    <x v="3921"/>
    <b v="0"/>
    <n v="0"/>
    <b v="0"/>
    <x v="6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s v="US"/>
    <s v="USD"/>
    <n v="1425337200"/>
    <x v="3922"/>
    <b v="0"/>
    <n v="6"/>
    <b v="0"/>
    <x v="6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s v="GB"/>
    <s v="GBP"/>
    <n v="1428622271"/>
    <x v="3923"/>
    <b v="0"/>
    <n v="17"/>
    <b v="0"/>
    <x v="6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s v="US"/>
    <s v="USD"/>
    <n v="1403823722"/>
    <x v="3924"/>
    <b v="0"/>
    <n v="40"/>
    <b v="0"/>
    <x v="6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x v="325"/>
    <n v="15"/>
    <x v="2"/>
    <s v="US"/>
    <s v="USD"/>
    <n v="1406753639"/>
    <x v="3925"/>
    <b v="0"/>
    <n v="3"/>
    <b v="0"/>
    <x v="6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x v="10"/>
    <n v="15"/>
    <x v="2"/>
    <s v="AU"/>
    <s v="AUD"/>
    <n v="1419645748"/>
    <x v="3926"/>
    <b v="0"/>
    <n v="1"/>
    <b v="0"/>
    <x v="6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s v="GB"/>
    <s v="GBP"/>
    <n v="1407565504"/>
    <x v="3927"/>
    <b v="0"/>
    <n v="2"/>
    <b v="0"/>
    <x v="6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s v="US"/>
    <s v="USD"/>
    <n v="1444971540"/>
    <x v="3928"/>
    <b v="0"/>
    <n v="7"/>
    <b v="0"/>
    <x v="6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s v="US"/>
    <s v="USD"/>
    <n v="1474228265"/>
    <x v="3929"/>
    <b v="0"/>
    <n v="14"/>
    <b v="0"/>
    <x v="6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x v="3"/>
    <n v="0"/>
    <x v="2"/>
    <s v="AU"/>
    <s v="AUD"/>
    <n v="1459490400"/>
    <x v="3930"/>
    <b v="0"/>
    <n v="0"/>
    <b v="0"/>
    <x v="6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x v="6"/>
    <n v="0"/>
    <x v="2"/>
    <s v="US"/>
    <s v="USD"/>
    <n v="1441510707"/>
    <x v="3931"/>
    <b v="0"/>
    <n v="0"/>
    <b v="0"/>
    <x v="6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s v="US"/>
    <s v="USD"/>
    <n v="1458097364"/>
    <x v="3932"/>
    <b v="0"/>
    <n v="1"/>
    <b v="0"/>
    <x v="6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s v="US"/>
    <s v="USD"/>
    <n v="1468716180"/>
    <x v="3933"/>
    <b v="0"/>
    <n v="12"/>
    <b v="0"/>
    <x v="6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x v="10"/>
    <n v="550"/>
    <x v="2"/>
    <s v="US"/>
    <s v="USD"/>
    <n v="1443704400"/>
    <x v="3934"/>
    <b v="0"/>
    <n v="12"/>
    <b v="0"/>
    <x v="6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s v="GB"/>
    <s v="GBP"/>
    <n v="1443973546"/>
    <x v="3935"/>
    <b v="0"/>
    <n v="23"/>
    <b v="0"/>
    <x v="6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x v="22"/>
    <n v="0"/>
    <x v="2"/>
    <s v="US"/>
    <s v="USD"/>
    <n v="1480576720"/>
    <x v="3936"/>
    <b v="0"/>
    <n v="0"/>
    <b v="0"/>
    <x v="6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x v="428"/>
    <n v="2485"/>
    <x v="2"/>
    <s v="US"/>
    <s v="USD"/>
    <n v="1468249760"/>
    <x v="3937"/>
    <b v="0"/>
    <n v="10"/>
    <b v="0"/>
    <x v="6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x v="429"/>
    <n v="397"/>
    <x v="2"/>
    <s v="US"/>
    <s v="USD"/>
    <n v="1435441454"/>
    <x v="3938"/>
    <b v="0"/>
    <n v="5"/>
    <b v="0"/>
    <x v="6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x v="10"/>
    <n v="5"/>
    <x v="2"/>
    <s v="AU"/>
    <s v="AUD"/>
    <n v="1412656200"/>
    <x v="3939"/>
    <b v="0"/>
    <n v="1"/>
    <b v="0"/>
    <x v="6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x v="10"/>
    <n v="11"/>
    <x v="2"/>
    <s v="US"/>
    <s v="USD"/>
    <n v="1420199351"/>
    <x v="3940"/>
    <b v="0"/>
    <n v="2"/>
    <b v="0"/>
    <x v="6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s v="US"/>
    <s v="USD"/>
    <n v="1416877200"/>
    <x v="3941"/>
    <b v="0"/>
    <n v="2"/>
    <b v="0"/>
    <x v="6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x v="38"/>
    <n v="0"/>
    <x v="2"/>
    <s v="US"/>
    <s v="USD"/>
    <n v="1434490914"/>
    <x v="3942"/>
    <b v="0"/>
    <n v="0"/>
    <b v="0"/>
    <x v="6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s v="US"/>
    <s v="USD"/>
    <n v="1446483000"/>
    <x v="3943"/>
    <b v="0"/>
    <n v="13"/>
    <b v="0"/>
    <x v="6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s v="US"/>
    <s v="USD"/>
    <n v="1440690875"/>
    <x v="3944"/>
    <b v="0"/>
    <n v="0"/>
    <b v="0"/>
    <x v="6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s v="US"/>
    <s v="USD"/>
    <n v="1431717268"/>
    <x v="3945"/>
    <b v="0"/>
    <n v="1"/>
    <b v="0"/>
    <x v="6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x v="12"/>
    <n v="195"/>
    <x v="2"/>
    <s v="US"/>
    <s v="USD"/>
    <n v="1425110400"/>
    <x v="3946"/>
    <b v="0"/>
    <n v="5"/>
    <b v="0"/>
    <x v="6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x v="9"/>
    <n v="101"/>
    <x v="2"/>
    <s v="US"/>
    <s v="USD"/>
    <n v="1475378744"/>
    <x v="3947"/>
    <b v="0"/>
    <n v="2"/>
    <b v="0"/>
    <x v="6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x v="11"/>
    <n v="0"/>
    <x v="2"/>
    <s v="AU"/>
    <s v="AUD"/>
    <n v="1410076123"/>
    <x v="3948"/>
    <b v="0"/>
    <n v="0"/>
    <b v="0"/>
    <x v="6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s v="AU"/>
    <s v="AUD"/>
    <n v="1423623221"/>
    <x v="3949"/>
    <b v="0"/>
    <n v="32"/>
    <b v="0"/>
    <x v="6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s v="US"/>
    <s v="USD"/>
    <n v="1460140500"/>
    <x v="3950"/>
    <b v="0"/>
    <n v="1"/>
    <b v="0"/>
    <x v="6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s v="IE"/>
    <s v="EUR"/>
    <n v="1462301342"/>
    <x v="3951"/>
    <b v="0"/>
    <n v="1"/>
    <b v="0"/>
    <x v="6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s v="US"/>
    <s v="USD"/>
    <n v="1445885890"/>
    <x v="3952"/>
    <b v="0"/>
    <n v="1"/>
    <b v="0"/>
    <x v="6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x v="430"/>
    <n v="0"/>
    <x v="2"/>
    <s v="US"/>
    <s v="USD"/>
    <n v="1469834940"/>
    <x v="3953"/>
    <b v="0"/>
    <n v="0"/>
    <b v="0"/>
    <x v="6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x v="31"/>
    <n v="0"/>
    <x v="2"/>
    <s v="CA"/>
    <s v="CAD"/>
    <n v="1405352264"/>
    <x v="3954"/>
    <b v="0"/>
    <n v="0"/>
    <b v="0"/>
    <x v="6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s v="US"/>
    <s v="USD"/>
    <n v="1448745741"/>
    <x v="3955"/>
    <b v="0"/>
    <n v="8"/>
    <b v="0"/>
    <x v="6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x v="62"/>
    <n v="0"/>
    <x v="2"/>
    <s v="US"/>
    <s v="USD"/>
    <n v="1461543600"/>
    <x v="3956"/>
    <b v="0"/>
    <n v="0"/>
    <b v="0"/>
    <x v="6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x v="89"/>
    <n v="7"/>
    <x v="2"/>
    <s v="US"/>
    <s v="USD"/>
    <n v="1468020354"/>
    <x v="3957"/>
    <b v="0"/>
    <n v="1"/>
    <b v="0"/>
    <x v="6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s v="US"/>
    <s v="USD"/>
    <n v="1406988000"/>
    <x v="3958"/>
    <b v="0"/>
    <n v="16"/>
    <b v="0"/>
    <x v="6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s v="US"/>
    <s v="USD"/>
    <n v="1411930556"/>
    <x v="3959"/>
    <b v="0"/>
    <n v="12"/>
    <b v="0"/>
    <x v="6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x v="9"/>
    <n v="45"/>
    <x v="2"/>
    <s v="US"/>
    <s v="USD"/>
    <n v="1451852256"/>
    <x v="3960"/>
    <b v="0"/>
    <n v="4"/>
    <b v="0"/>
    <x v="6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x v="10"/>
    <n v="21"/>
    <x v="2"/>
    <s v="GB"/>
    <s v="GBP"/>
    <n v="1399584210"/>
    <x v="3961"/>
    <b v="0"/>
    <n v="2"/>
    <b v="0"/>
    <x v="6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s v="GB"/>
    <s v="GBP"/>
    <n v="1448722494"/>
    <x v="3962"/>
    <b v="0"/>
    <n v="3"/>
    <b v="0"/>
    <x v="6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s v="CA"/>
    <s v="CAD"/>
    <n v="1447821717"/>
    <x v="3963"/>
    <b v="0"/>
    <n v="0"/>
    <b v="0"/>
    <x v="6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x v="13"/>
    <n v="126"/>
    <x v="2"/>
    <s v="US"/>
    <s v="USD"/>
    <n v="1429460386"/>
    <x v="3964"/>
    <b v="0"/>
    <n v="3"/>
    <b v="0"/>
    <x v="6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s v="US"/>
    <s v="USD"/>
    <n v="1460608780"/>
    <x v="3965"/>
    <b v="0"/>
    <n v="4"/>
    <b v="0"/>
    <x v="6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x v="51"/>
    <n v="45"/>
    <x v="2"/>
    <s v="US"/>
    <s v="USD"/>
    <n v="1406170740"/>
    <x v="3966"/>
    <b v="0"/>
    <n v="2"/>
    <b v="0"/>
    <x v="6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s v="US"/>
    <s v="USD"/>
    <n v="1488783507"/>
    <x v="3967"/>
    <b v="0"/>
    <n v="10"/>
    <b v="0"/>
    <x v="6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x v="10"/>
    <n v="527"/>
    <x v="2"/>
    <s v="US"/>
    <s v="USD"/>
    <n v="1463945673"/>
    <x v="3968"/>
    <b v="0"/>
    <n v="11"/>
    <b v="0"/>
    <x v="6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s v="US"/>
    <s v="USD"/>
    <n v="1472442900"/>
    <x v="3969"/>
    <b v="0"/>
    <n v="6"/>
    <b v="0"/>
    <x v="6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s v="US"/>
    <s v="USD"/>
    <n v="1460925811"/>
    <x v="3970"/>
    <b v="0"/>
    <n v="2"/>
    <b v="0"/>
    <x v="6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s v="US"/>
    <s v="USD"/>
    <n v="1405947126"/>
    <x v="3971"/>
    <b v="0"/>
    <n v="6"/>
    <b v="0"/>
    <x v="6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x v="28"/>
    <n v="211"/>
    <x v="2"/>
    <s v="US"/>
    <s v="USD"/>
    <n v="1423186634"/>
    <x v="3972"/>
    <b v="0"/>
    <n v="8"/>
    <b v="0"/>
    <x v="6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s v="US"/>
    <s v="USD"/>
    <n v="1462766400"/>
    <x v="3973"/>
    <b v="0"/>
    <n v="37"/>
    <b v="0"/>
    <x v="6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x v="28"/>
    <n v="320"/>
    <x v="2"/>
    <s v="GB"/>
    <s v="GBP"/>
    <n v="1464872848"/>
    <x v="3974"/>
    <b v="0"/>
    <n v="11"/>
    <b v="0"/>
    <x v="6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x v="432"/>
    <n v="0"/>
    <x v="2"/>
    <s v="US"/>
    <s v="USD"/>
    <n v="1468442898"/>
    <x v="3975"/>
    <b v="0"/>
    <n v="0"/>
    <b v="0"/>
    <x v="6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s v="US"/>
    <s v="USD"/>
    <n v="1406876400"/>
    <x v="3976"/>
    <b v="0"/>
    <n v="10"/>
    <b v="0"/>
    <x v="6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s v="US"/>
    <s v="USD"/>
    <n v="1469213732"/>
    <x v="3977"/>
    <b v="0"/>
    <n v="6"/>
    <b v="0"/>
    <x v="6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s v="US"/>
    <s v="USD"/>
    <n v="1422717953"/>
    <x v="3978"/>
    <b v="0"/>
    <n v="8"/>
    <b v="0"/>
    <x v="6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s v="GB"/>
    <s v="GBP"/>
    <n v="1427659200"/>
    <x v="3979"/>
    <b v="0"/>
    <n v="6"/>
    <b v="0"/>
    <x v="6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s v="US"/>
    <s v="USD"/>
    <n v="1404570147"/>
    <x v="3980"/>
    <b v="0"/>
    <n v="7"/>
    <b v="0"/>
    <x v="6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x v="11"/>
    <n v="1225"/>
    <x v="2"/>
    <s v="US"/>
    <s v="USD"/>
    <n v="1468729149"/>
    <x v="3981"/>
    <b v="0"/>
    <n v="7"/>
    <b v="0"/>
    <x v="6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s v="GB"/>
    <s v="GBP"/>
    <n v="1436297180"/>
    <x v="3982"/>
    <b v="0"/>
    <n v="5"/>
    <b v="0"/>
    <x v="6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s v="US"/>
    <s v="USD"/>
    <n v="1400569140"/>
    <x v="3983"/>
    <b v="0"/>
    <n v="46"/>
    <b v="0"/>
    <x v="6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x v="15"/>
    <n v="95"/>
    <x v="2"/>
    <s v="GB"/>
    <s v="GBP"/>
    <n v="1415404800"/>
    <x v="3984"/>
    <b v="0"/>
    <n v="10"/>
    <b v="0"/>
    <x v="6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s v="US"/>
    <s v="USD"/>
    <n v="1456002300"/>
    <x v="3985"/>
    <b v="0"/>
    <n v="19"/>
    <b v="0"/>
    <x v="6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x v="10"/>
    <n v="488"/>
    <x v="2"/>
    <s v="GB"/>
    <s v="GBP"/>
    <n v="1462539840"/>
    <x v="3986"/>
    <b v="0"/>
    <n v="13"/>
    <b v="0"/>
    <x v="6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x v="44"/>
    <n v="151"/>
    <x v="2"/>
    <s v="GB"/>
    <s v="GBP"/>
    <n v="1400278290"/>
    <x v="3987"/>
    <b v="0"/>
    <n v="13"/>
    <b v="0"/>
    <x v="6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x v="15"/>
    <n v="32"/>
    <x v="2"/>
    <s v="US"/>
    <s v="USD"/>
    <n v="1440813413"/>
    <x v="3988"/>
    <b v="0"/>
    <n v="4"/>
    <b v="0"/>
    <x v="6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x v="9"/>
    <n v="0"/>
    <x v="2"/>
    <s v="US"/>
    <s v="USD"/>
    <n v="1447009181"/>
    <x v="3989"/>
    <b v="0"/>
    <n v="0"/>
    <b v="0"/>
    <x v="6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s v="GB"/>
    <s v="GBP"/>
    <n v="1456934893"/>
    <x v="3990"/>
    <b v="0"/>
    <n v="3"/>
    <b v="0"/>
    <x v="6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x v="2"/>
    <n v="100"/>
    <x v="2"/>
    <s v="US"/>
    <s v="USD"/>
    <n v="1433086082"/>
    <x v="3991"/>
    <b v="0"/>
    <n v="1"/>
    <b v="0"/>
    <x v="6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x v="3"/>
    <n v="541"/>
    <x v="2"/>
    <s v="US"/>
    <s v="USD"/>
    <n v="1449876859"/>
    <x v="3992"/>
    <b v="0"/>
    <n v="9"/>
    <b v="0"/>
    <x v="6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x v="63"/>
    <n v="3"/>
    <x v="2"/>
    <s v="US"/>
    <s v="USD"/>
    <n v="1431549912"/>
    <x v="3993"/>
    <b v="0"/>
    <n v="1"/>
    <b v="0"/>
    <x v="6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x v="13"/>
    <n v="5"/>
    <x v="2"/>
    <s v="US"/>
    <s v="USD"/>
    <n v="1405761690"/>
    <x v="3994"/>
    <b v="0"/>
    <n v="1"/>
    <b v="0"/>
    <x v="6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s v="GB"/>
    <s v="GBP"/>
    <n v="1423913220"/>
    <x v="3995"/>
    <b v="0"/>
    <n v="4"/>
    <b v="0"/>
    <x v="6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s v="US"/>
    <s v="USD"/>
    <n v="1416499440"/>
    <x v="3996"/>
    <b v="0"/>
    <n v="17"/>
    <b v="0"/>
    <x v="6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x v="9"/>
    <n v="0"/>
    <x v="2"/>
    <s v="GB"/>
    <s v="GBP"/>
    <n v="1428222221"/>
    <x v="3997"/>
    <b v="0"/>
    <n v="0"/>
    <b v="0"/>
    <x v="6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x v="21"/>
    <n v="715"/>
    <x v="2"/>
    <s v="US"/>
    <s v="USD"/>
    <n v="1427580426"/>
    <x v="3998"/>
    <b v="0"/>
    <n v="12"/>
    <b v="0"/>
    <x v="6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s v="US"/>
    <s v="USD"/>
    <n v="1409514709"/>
    <x v="3999"/>
    <b v="0"/>
    <n v="14"/>
    <b v="0"/>
    <x v="6"/>
    <n v="17"/>
    <n v="82.57"/>
    <x v="1"/>
    <s v="plays"/>
    <x v="3999"/>
    <d v="2014-08-31T19:51:49"/>
  </r>
  <r>
    <n v="4000"/>
    <s v="The Escorts"/>
    <s v="An Enticing Trip into the World of Assisted Dying"/>
    <x v="6"/>
    <n v="10"/>
    <x v="2"/>
    <s v="US"/>
    <s v="USD"/>
    <n v="1462631358"/>
    <x v="4000"/>
    <b v="0"/>
    <n v="1"/>
    <b v="0"/>
    <x v="6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s v="GB"/>
    <s v="GBP"/>
    <n v="1488394800"/>
    <x v="4001"/>
    <b v="0"/>
    <n v="14"/>
    <b v="0"/>
    <x v="6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x v="21"/>
    <n v="23"/>
    <x v="2"/>
    <s v="US"/>
    <s v="USD"/>
    <n v="1411779761"/>
    <x v="4002"/>
    <b v="0"/>
    <n v="4"/>
    <b v="0"/>
    <x v="6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x v="13"/>
    <n v="201"/>
    <x v="2"/>
    <s v="US"/>
    <s v="USD"/>
    <n v="1424009147"/>
    <x v="4003"/>
    <b v="0"/>
    <n v="2"/>
    <b v="0"/>
    <x v="6"/>
    <n v="10"/>
    <n v="100.5"/>
    <x v="1"/>
    <s v="plays"/>
    <x v="4003"/>
    <d v="2015-02-15T14:05:47"/>
  </r>
  <r>
    <n v="4004"/>
    <s v="South Florida Tours"/>
    <s v="Help Launch The Queen Into South Florida!"/>
    <x v="2"/>
    <n v="1"/>
    <x v="2"/>
    <s v="US"/>
    <s v="USD"/>
    <n v="1412740457"/>
    <x v="4004"/>
    <b v="0"/>
    <n v="1"/>
    <b v="0"/>
    <x v="6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x v="9"/>
    <n v="40"/>
    <x v="2"/>
    <s v="US"/>
    <s v="USD"/>
    <n v="1413832985"/>
    <x v="4005"/>
    <b v="0"/>
    <n v="2"/>
    <b v="0"/>
    <x v="6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s v="US"/>
    <s v="USD"/>
    <n v="1455647587"/>
    <x v="4006"/>
    <b v="0"/>
    <n v="1"/>
    <b v="0"/>
    <x v="6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x v="13"/>
    <n v="5"/>
    <x v="2"/>
    <s v="US"/>
    <s v="USD"/>
    <n v="1409070480"/>
    <x v="4007"/>
    <b v="0"/>
    <n v="1"/>
    <b v="0"/>
    <x v="6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s v="GB"/>
    <s v="GBP"/>
    <n v="1437606507"/>
    <x v="4008"/>
    <b v="0"/>
    <n v="4"/>
    <b v="0"/>
    <x v="6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s v="GB"/>
    <s v="GBP"/>
    <n v="1410281360"/>
    <x v="4009"/>
    <b v="0"/>
    <n v="3"/>
    <b v="0"/>
    <x v="6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x v="312"/>
    <n v="1742"/>
    <x v="2"/>
    <s v="US"/>
    <s v="USD"/>
    <n v="1414348166"/>
    <x v="4010"/>
    <b v="0"/>
    <n v="38"/>
    <b v="0"/>
    <x v="6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x v="49"/>
    <n v="19"/>
    <x v="2"/>
    <s v="GB"/>
    <s v="GBP"/>
    <n v="1422450278"/>
    <x v="4011"/>
    <b v="0"/>
    <n v="4"/>
    <b v="0"/>
    <x v="6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x v="435"/>
    <n v="0"/>
    <x v="2"/>
    <s v="GB"/>
    <s v="GBP"/>
    <n v="1430571849"/>
    <x v="4012"/>
    <b v="0"/>
    <n v="0"/>
    <b v="0"/>
    <x v="6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x v="13"/>
    <n v="26"/>
    <x v="2"/>
    <s v="US"/>
    <s v="USD"/>
    <n v="1424070823"/>
    <x v="4013"/>
    <b v="0"/>
    <n v="2"/>
    <b v="0"/>
    <x v="6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x v="7"/>
    <n v="0"/>
    <x v="2"/>
    <s v="US"/>
    <s v="USD"/>
    <n v="1457157269"/>
    <x v="4014"/>
    <b v="0"/>
    <n v="0"/>
    <b v="0"/>
    <x v="6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x v="39"/>
    <n v="1"/>
    <x v="2"/>
    <s v="US"/>
    <s v="USD"/>
    <n v="1437331463"/>
    <x v="4015"/>
    <b v="0"/>
    <n v="1"/>
    <b v="0"/>
    <x v="6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x v="2"/>
    <n v="70"/>
    <x v="2"/>
    <s v="GB"/>
    <s v="GBP"/>
    <n v="1410987400"/>
    <x v="4016"/>
    <b v="0"/>
    <n v="7"/>
    <b v="0"/>
    <x v="6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s v="US"/>
    <s v="USD"/>
    <n v="1409846874"/>
    <x v="4017"/>
    <b v="0"/>
    <n v="2"/>
    <b v="0"/>
    <x v="6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x v="15"/>
    <n v="130"/>
    <x v="2"/>
    <s v="GB"/>
    <s v="GBP"/>
    <n v="1475877108"/>
    <x v="4018"/>
    <b v="0"/>
    <n v="4"/>
    <b v="0"/>
    <x v="6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x v="8"/>
    <n v="29"/>
    <x v="2"/>
    <s v="US"/>
    <s v="USD"/>
    <n v="1460737680"/>
    <x v="4019"/>
    <b v="0"/>
    <n v="4"/>
    <b v="0"/>
    <x v="6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x v="20"/>
    <n v="100"/>
    <x v="2"/>
    <s v="US"/>
    <s v="USD"/>
    <n v="1427168099"/>
    <x v="4020"/>
    <b v="0"/>
    <n v="3"/>
    <b v="0"/>
    <x v="6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x v="36"/>
    <n v="125"/>
    <x v="2"/>
    <s v="US"/>
    <s v="USD"/>
    <n v="1414360358"/>
    <x v="4021"/>
    <b v="0"/>
    <n v="2"/>
    <b v="0"/>
    <x v="6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x v="102"/>
    <n v="12521"/>
    <x v="2"/>
    <s v="US"/>
    <s v="USD"/>
    <n v="1422759240"/>
    <x v="4022"/>
    <b v="0"/>
    <n v="197"/>
    <b v="0"/>
    <x v="6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x v="39"/>
    <n v="0"/>
    <x v="2"/>
    <s v="US"/>
    <s v="USD"/>
    <n v="1458860363"/>
    <x v="4023"/>
    <b v="0"/>
    <n v="0"/>
    <b v="0"/>
    <x v="6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s v="US"/>
    <s v="USD"/>
    <n v="1441037097"/>
    <x v="4024"/>
    <b v="0"/>
    <n v="1"/>
    <b v="0"/>
    <x v="6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s v="FR"/>
    <s v="EUR"/>
    <n v="1437889336"/>
    <x v="4025"/>
    <b v="0"/>
    <n v="4"/>
    <b v="0"/>
    <x v="6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x v="23"/>
    <n v="0"/>
    <x v="2"/>
    <s v="US"/>
    <s v="USD"/>
    <n v="1449247439"/>
    <x v="4026"/>
    <b v="0"/>
    <n v="0"/>
    <b v="0"/>
    <x v="6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s v="US"/>
    <s v="USD"/>
    <n v="1487811600"/>
    <x v="4027"/>
    <b v="0"/>
    <n v="7"/>
    <b v="0"/>
    <x v="6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s v="US"/>
    <s v="USD"/>
    <n v="1402007500"/>
    <x v="4028"/>
    <b v="0"/>
    <n v="11"/>
    <b v="0"/>
    <x v="6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x v="22"/>
    <n v="0"/>
    <x v="2"/>
    <s v="US"/>
    <s v="USD"/>
    <n v="1450053370"/>
    <x v="4029"/>
    <b v="0"/>
    <n v="0"/>
    <b v="0"/>
    <x v="6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x v="30"/>
    <n v="400"/>
    <x v="2"/>
    <s v="US"/>
    <s v="USD"/>
    <n v="1454525340"/>
    <x v="4030"/>
    <b v="0"/>
    <n v="6"/>
    <b v="0"/>
    <x v="6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s v="US"/>
    <s v="USD"/>
    <n v="1418914964"/>
    <x v="4031"/>
    <b v="0"/>
    <n v="0"/>
    <b v="0"/>
    <x v="6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s v="US"/>
    <s v="USD"/>
    <n v="1450211116"/>
    <x v="4032"/>
    <b v="0"/>
    <n v="7"/>
    <b v="0"/>
    <x v="6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s v="GB"/>
    <s v="GBP"/>
    <n v="1475398800"/>
    <x v="4033"/>
    <b v="0"/>
    <n v="94"/>
    <b v="0"/>
    <x v="6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s v="US"/>
    <s v="USD"/>
    <n v="1428097450"/>
    <x v="4034"/>
    <b v="0"/>
    <n v="2"/>
    <b v="0"/>
    <x v="6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x v="3"/>
    <n v="3685"/>
    <x v="2"/>
    <s v="US"/>
    <s v="USD"/>
    <n v="1413925887"/>
    <x v="4035"/>
    <b v="0"/>
    <n v="25"/>
    <b v="0"/>
    <x v="6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s v="US"/>
    <s v="USD"/>
    <n v="1404253800"/>
    <x v="4036"/>
    <b v="0"/>
    <n v="17"/>
    <b v="0"/>
    <x v="6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s v="US"/>
    <s v="USD"/>
    <n v="1464099900"/>
    <x v="4037"/>
    <b v="0"/>
    <n v="2"/>
    <b v="0"/>
    <x v="6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s v="US"/>
    <s v="USD"/>
    <n v="1413573010"/>
    <x v="4038"/>
    <b v="0"/>
    <n v="4"/>
    <b v="0"/>
    <x v="6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x v="2"/>
    <n v="300"/>
    <x v="2"/>
    <s v="US"/>
    <s v="USD"/>
    <n v="1448949540"/>
    <x v="4039"/>
    <b v="0"/>
    <n v="5"/>
    <b v="0"/>
    <x v="6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x v="6"/>
    <n v="2500"/>
    <x v="2"/>
    <s v="US"/>
    <s v="USD"/>
    <n v="1437188400"/>
    <x v="4040"/>
    <b v="0"/>
    <n v="2"/>
    <b v="0"/>
    <x v="6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x v="10"/>
    <n v="21"/>
    <x v="2"/>
    <s v="GB"/>
    <s v="GBP"/>
    <n v="1473160954"/>
    <x v="4041"/>
    <b v="0"/>
    <n v="2"/>
    <b v="0"/>
    <x v="6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x v="3"/>
    <n v="21"/>
    <x v="2"/>
    <s v="US"/>
    <s v="USD"/>
    <n v="1421781360"/>
    <x v="4042"/>
    <b v="0"/>
    <n v="3"/>
    <b v="0"/>
    <x v="6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x v="43"/>
    <n v="0"/>
    <x v="2"/>
    <s v="CA"/>
    <s v="CAD"/>
    <n v="1416524325"/>
    <x v="4043"/>
    <b v="0"/>
    <n v="0"/>
    <b v="0"/>
    <x v="6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s v="US"/>
    <s v="USD"/>
    <n v="1428642000"/>
    <x v="4044"/>
    <b v="0"/>
    <n v="4"/>
    <b v="0"/>
    <x v="6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x v="10"/>
    <n v="1"/>
    <x v="2"/>
    <s v="AU"/>
    <s v="AUD"/>
    <n v="1408596589"/>
    <x v="4045"/>
    <b v="0"/>
    <n v="1"/>
    <b v="0"/>
    <x v="6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s v="US"/>
    <s v="USD"/>
    <n v="1413992210"/>
    <x v="4046"/>
    <b v="0"/>
    <n v="12"/>
    <b v="0"/>
    <x v="6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s v="US"/>
    <s v="USD"/>
    <n v="1420938000"/>
    <x v="4047"/>
    <b v="0"/>
    <n v="4"/>
    <b v="0"/>
    <x v="6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x v="73"/>
    <n v="3001"/>
    <x v="2"/>
    <s v="GB"/>
    <s v="GBP"/>
    <n v="1460373187"/>
    <x v="4048"/>
    <b v="0"/>
    <n v="91"/>
    <b v="0"/>
    <x v="6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s v="US"/>
    <s v="USD"/>
    <n v="1436914815"/>
    <x v="4049"/>
    <b v="0"/>
    <n v="1"/>
    <b v="0"/>
    <x v="6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x v="15"/>
    <n v="1"/>
    <x v="2"/>
    <s v="US"/>
    <s v="USD"/>
    <n v="1414077391"/>
    <x v="4050"/>
    <b v="0"/>
    <n v="1"/>
    <b v="0"/>
    <x v="6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x v="2"/>
    <n v="0"/>
    <x v="2"/>
    <s v="US"/>
    <s v="USD"/>
    <n v="1399618380"/>
    <x v="4051"/>
    <b v="0"/>
    <n v="0"/>
    <b v="0"/>
    <x v="6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s v="US"/>
    <s v="USD"/>
    <n v="1413234316"/>
    <x v="4052"/>
    <b v="0"/>
    <n v="13"/>
    <b v="0"/>
    <x v="6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s v="GB"/>
    <s v="GBP"/>
    <n v="1416081600"/>
    <x v="4053"/>
    <b v="0"/>
    <n v="2"/>
    <b v="0"/>
    <x v="6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s v="US"/>
    <s v="USD"/>
    <n v="1475294400"/>
    <x v="4054"/>
    <b v="0"/>
    <n v="0"/>
    <b v="0"/>
    <x v="6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s v="GB"/>
    <s v="GBP"/>
    <n v="1403192031"/>
    <x v="4055"/>
    <b v="0"/>
    <n v="21"/>
    <b v="0"/>
    <x v="6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x v="15"/>
    <n v="795"/>
    <x v="2"/>
    <s v="US"/>
    <s v="USD"/>
    <n v="1467575940"/>
    <x v="4056"/>
    <b v="0"/>
    <n v="9"/>
    <b v="0"/>
    <x v="6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s v="GB"/>
    <s v="GBP"/>
    <n v="1448492400"/>
    <x v="4057"/>
    <b v="0"/>
    <n v="6"/>
    <b v="0"/>
    <x v="6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x v="192"/>
    <n v="95"/>
    <x v="2"/>
    <s v="US"/>
    <s v="USD"/>
    <n v="1459483140"/>
    <x v="4058"/>
    <b v="0"/>
    <n v="4"/>
    <b v="0"/>
    <x v="6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x v="3"/>
    <n v="250"/>
    <x v="2"/>
    <s v="CA"/>
    <s v="CAD"/>
    <n v="1410836400"/>
    <x v="4059"/>
    <b v="0"/>
    <n v="7"/>
    <b v="0"/>
    <x v="6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s v="CA"/>
    <s v="CAD"/>
    <n v="1403539200"/>
    <x v="4060"/>
    <b v="0"/>
    <n v="5"/>
    <b v="0"/>
    <x v="6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x v="441"/>
    <n v="0"/>
    <x v="2"/>
    <s v="US"/>
    <s v="USD"/>
    <n v="1461205423"/>
    <x v="4061"/>
    <b v="0"/>
    <n v="0"/>
    <b v="0"/>
    <x v="6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s v="US"/>
    <s v="USD"/>
    <n v="1467481468"/>
    <x v="4062"/>
    <b v="0"/>
    <n v="3"/>
    <b v="0"/>
    <x v="6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s v="GB"/>
    <s v="GBP"/>
    <n v="1403886084"/>
    <x v="4063"/>
    <b v="0"/>
    <n v="9"/>
    <b v="0"/>
    <x v="6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s v="AU"/>
    <s v="AUD"/>
    <n v="1430316426"/>
    <x v="4064"/>
    <b v="0"/>
    <n v="6"/>
    <b v="0"/>
    <x v="6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x v="23"/>
    <n v="27"/>
    <x v="2"/>
    <s v="US"/>
    <s v="USD"/>
    <n v="1407883811"/>
    <x v="4065"/>
    <b v="0"/>
    <n v="4"/>
    <b v="0"/>
    <x v="6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s v="US"/>
    <s v="USD"/>
    <n v="1463619388"/>
    <x v="4066"/>
    <b v="0"/>
    <n v="1"/>
    <b v="0"/>
    <x v="6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s v="US"/>
    <s v="USD"/>
    <n v="1443408550"/>
    <x v="4067"/>
    <b v="0"/>
    <n v="17"/>
    <b v="0"/>
    <x v="6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x v="442"/>
    <n v="34.950000000000003"/>
    <x v="2"/>
    <s v="US"/>
    <s v="USD"/>
    <n v="1484348700"/>
    <x v="4068"/>
    <b v="0"/>
    <n v="1"/>
    <b v="0"/>
    <x v="6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x v="21"/>
    <n v="430"/>
    <x v="2"/>
    <s v="GB"/>
    <s v="GBP"/>
    <n v="1425124800"/>
    <x v="4069"/>
    <b v="0"/>
    <n v="13"/>
    <b v="0"/>
    <x v="6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x v="28"/>
    <n v="165"/>
    <x v="2"/>
    <s v="US"/>
    <s v="USD"/>
    <n v="1425178800"/>
    <x v="4070"/>
    <b v="0"/>
    <n v="6"/>
    <b v="0"/>
    <x v="6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x v="22"/>
    <n v="0"/>
    <x v="2"/>
    <s v="MX"/>
    <s v="MXN"/>
    <n v="1482779931"/>
    <x v="4071"/>
    <b v="0"/>
    <n v="0"/>
    <b v="0"/>
    <x v="6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s v="GB"/>
    <s v="GBP"/>
    <n v="1408646111"/>
    <x v="4072"/>
    <b v="0"/>
    <n v="2"/>
    <b v="0"/>
    <x v="6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s v="US"/>
    <s v="USD"/>
    <n v="1431144000"/>
    <x v="4073"/>
    <b v="0"/>
    <n v="2"/>
    <b v="0"/>
    <x v="6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s v="GB"/>
    <s v="GBP"/>
    <n v="1446732975"/>
    <x v="4074"/>
    <b v="0"/>
    <n v="21"/>
    <b v="0"/>
    <x v="6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s v="GB"/>
    <s v="GBP"/>
    <n v="1404149280"/>
    <x v="4075"/>
    <b v="0"/>
    <n v="13"/>
    <b v="0"/>
    <x v="6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x v="176"/>
    <n v="0"/>
    <x v="2"/>
    <s v="US"/>
    <s v="USD"/>
    <n v="1413921060"/>
    <x v="4076"/>
    <b v="0"/>
    <n v="0"/>
    <b v="0"/>
    <x v="6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s v="US"/>
    <s v="USD"/>
    <n v="1482339794"/>
    <x v="4077"/>
    <b v="0"/>
    <n v="6"/>
    <b v="0"/>
    <x v="6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x v="49"/>
    <n v="0"/>
    <x v="2"/>
    <s v="GB"/>
    <s v="GBP"/>
    <n v="1485543242"/>
    <x v="4078"/>
    <b v="0"/>
    <n v="0"/>
    <b v="0"/>
    <x v="6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s v="US"/>
    <s v="USD"/>
    <n v="1466375521"/>
    <x v="4079"/>
    <b v="0"/>
    <n v="1"/>
    <b v="0"/>
    <x v="6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x v="9"/>
    <n v="0"/>
    <x v="2"/>
    <s v="US"/>
    <s v="USD"/>
    <n v="1465930440"/>
    <x v="4080"/>
    <b v="0"/>
    <n v="0"/>
    <b v="0"/>
    <x v="6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s v="US"/>
    <s v="USD"/>
    <n v="1425819425"/>
    <x v="4081"/>
    <b v="0"/>
    <n v="12"/>
    <b v="0"/>
    <x v="6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s v="US"/>
    <s v="USD"/>
    <n v="1447542000"/>
    <x v="4082"/>
    <b v="0"/>
    <n v="2"/>
    <b v="0"/>
    <x v="6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s v="US"/>
    <s v="USD"/>
    <n v="1452795416"/>
    <x v="4083"/>
    <b v="0"/>
    <n v="6"/>
    <b v="0"/>
    <x v="6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x v="9"/>
    <n v="10"/>
    <x v="2"/>
    <s v="IT"/>
    <s v="EUR"/>
    <n v="1476008906"/>
    <x v="4084"/>
    <b v="0"/>
    <n v="1"/>
    <b v="0"/>
    <x v="6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s v="US"/>
    <s v="USD"/>
    <n v="1427169540"/>
    <x v="4085"/>
    <b v="0"/>
    <n v="1"/>
    <b v="0"/>
    <x v="6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x v="28"/>
    <n v="47"/>
    <x v="2"/>
    <s v="US"/>
    <s v="USD"/>
    <n v="1448078400"/>
    <x v="4086"/>
    <b v="0"/>
    <n v="5"/>
    <b v="0"/>
    <x v="6"/>
    <n v="5"/>
    <n v="9.4"/>
    <x v="1"/>
    <s v="plays"/>
    <x v="4086"/>
    <d v="2015-11-21T04:00:00"/>
  </r>
  <r>
    <n v="4087"/>
    <s v="Stage Production &quot;The Nail Shop&quot;"/>
    <s v="Comedy Stage Play"/>
    <x v="376"/>
    <n v="0"/>
    <x v="2"/>
    <s v="US"/>
    <s v="USD"/>
    <n v="1468777786"/>
    <x v="4087"/>
    <b v="0"/>
    <n v="0"/>
    <b v="0"/>
    <x v="6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x v="13"/>
    <n v="216"/>
    <x v="2"/>
    <s v="GB"/>
    <s v="GBP"/>
    <n v="1421403960"/>
    <x v="4088"/>
    <b v="0"/>
    <n v="3"/>
    <b v="0"/>
    <x v="6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s v="US"/>
    <s v="USD"/>
    <n v="1433093700"/>
    <x v="4089"/>
    <b v="0"/>
    <n v="8"/>
    <b v="0"/>
    <x v="6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x v="28"/>
    <n v="32"/>
    <x v="2"/>
    <s v="US"/>
    <s v="USD"/>
    <n v="1438959600"/>
    <x v="4090"/>
    <b v="0"/>
    <n v="3"/>
    <b v="0"/>
    <x v="6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s v="US"/>
    <s v="USD"/>
    <n v="1421410151"/>
    <x v="4091"/>
    <b v="0"/>
    <n v="8"/>
    <b v="0"/>
    <x v="6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x v="74"/>
    <n v="20"/>
    <x v="2"/>
    <s v="US"/>
    <s v="USD"/>
    <n v="1428205247"/>
    <x v="4092"/>
    <b v="0"/>
    <n v="1"/>
    <b v="0"/>
    <x v="6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s v="GB"/>
    <s v="GBP"/>
    <n v="1440272093"/>
    <x v="4093"/>
    <b v="0"/>
    <n v="4"/>
    <b v="0"/>
    <x v="6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x v="13"/>
    <n v="730"/>
    <x v="2"/>
    <s v="US"/>
    <s v="USD"/>
    <n v="1413953940"/>
    <x v="4094"/>
    <b v="0"/>
    <n v="8"/>
    <b v="0"/>
    <x v="6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x v="11"/>
    <n v="800"/>
    <x v="2"/>
    <s v="MX"/>
    <s v="MXN"/>
    <n v="1482108350"/>
    <x v="4095"/>
    <b v="0"/>
    <n v="1"/>
    <b v="0"/>
    <x v="6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s v="GB"/>
    <s v="GBP"/>
    <n v="1488271860"/>
    <x v="4096"/>
    <b v="0"/>
    <n v="5"/>
    <b v="0"/>
    <x v="6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s v="GB"/>
    <s v="GBP"/>
    <n v="1454284500"/>
    <x v="4097"/>
    <b v="0"/>
    <n v="0"/>
    <b v="0"/>
    <x v="6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x v="96"/>
    <n v="0"/>
    <x v="2"/>
    <s v="US"/>
    <s v="USD"/>
    <n v="1465060797"/>
    <x v="4098"/>
    <b v="0"/>
    <n v="0"/>
    <b v="0"/>
    <x v="6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s v="US"/>
    <s v="USD"/>
    <n v="1472847873"/>
    <x v="4099"/>
    <b v="0"/>
    <n v="1"/>
    <b v="0"/>
    <x v="6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x v="444"/>
    <n v="0"/>
    <x v="2"/>
    <s v="US"/>
    <s v="USD"/>
    <n v="1414205990"/>
    <x v="4100"/>
    <b v="0"/>
    <n v="0"/>
    <b v="0"/>
    <x v="6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s v="US"/>
    <s v="USD"/>
    <n v="1485380482"/>
    <x v="4101"/>
    <b v="0"/>
    <n v="0"/>
    <b v="0"/>
    <x v="6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x v="2"/>
    <n v="137"/>
    <x v="2"/>
    <s v="US"/>
    <s v="USD"/>
    <n v="1463343673"/>
    <x v="4102"/>
    <b v="0"/>
    <n v="6"/>
    <b v="0"/>
    <x v="6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x v="28"/>
    <n v="100"/>
    <x v="2"/>
    <s v="US"/>
    <s v="USD"/>
    <n v="1440613920"/>
    <x v="4103"/>
    <b v="0"/>
    <n v="6"/>
    <b v="0"/>
    <x v="6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x v="9"/>
    <n v="641"/>
    <x v="2"/>
    <s v="AU"/>
    <s v="AUD"/>
    <n v="1477550434"/>
    <x v="4104"/>
    <b v="0"/>
    <n v="14"/>
    <b v="0"/>
    <x v="6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x v="287"/>
    <n v="2300"/>
    <x v="2"/>
    <s v="MX"/>
    <s v="MXN"/>
    <n v="1482711309"/>
    <x v="4105"/>
    <b v="0"/>
    <n v="6"/>
    <b v="0"/>
    <x v="6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x v="10"/>
    <n v="3530"/>
    <x v="2"/>
    <s v="US"/>
    <s v="USD"/>
    <n v="1427936400"/>
    <x v="4106"/>
    <b v="0"/>
    <n v="33"/>
    <b v="0"/>
    <x v="6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x v="13"/>
    <n v="41"/>
    <x v="2"/>
    <s v="US"/>
    <s v="USD"/>
    <n v="1411596001"/>
    <x v="4107"/>
    <b v="0"/>
    <n v="4"/>
    <b v="0"/>
    <x v="6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x v="9"/>
    <n v="59"/>
    <x v="2"/>
    <s v="US"/>
    <s v="USD"/>
    <n v="1488517200"/>
    <x v="4108"/>
    <b v="0"/>
    <n v="1"/>
    <b v="0"/>
    <x v="6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x v="2"/>
    <n v="0"/>
    <x v="2"/>
    <s v="GB"/>
    <s v="GBP"/>
    <n v="1448805404"/>
    <x v="4109"/>
    <b v="0"/>
    <n v="0"/>
    <b v="0"/>
    <x v="6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s v="GB"/>
    <s v="GBP"/>
    <n v="1469113351"/>
    <x v="4110"/>
    <b v="0"/>
    <n v="6"/>
    <b v="0"/>
    <x v="6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x v="9"/>
    <n v="94"/>
    <x v="2"/>
    <s v="US"/>
    <s v="USD"/>
    <n v="1424747740"/>
    <x v="4111"/>
    <b v="0"/>
    <n v="6"/>
    <b v="0"/>
    <x v="6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s v="IE"/>
    <s v="EUR"/>
    <n v="1456617600"/>
    <x v="4112"/>
    <b v="0"/>
    <n v="1"/>
    <b v="0"/>
    <x v="6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s v="US"/>
    <s v="USD"/>
    <n v="1452234840"/>
    <x v="4113"/>
    <b v="0"/>
    <n v="3"/>
    <b v="0"/>
    <x v="6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BE29D-07DD-374A-A3E7-5C7EFD754B3A}" name="PivotTable6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4" firstHeaderRow="1" firstDataRow="2" firstDataCol="1" rowPageCount="1" colPageCount="1"/>
  <pivotFields count="22">
    <pivotField showAll="0"/>
    <pivotField showAll="0"/>
    <pivotField showAll="0"/>
    <pivotField numFmtId="44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>
      <items count="4115">
        <item x="281"/>
        <item x="1276"/>
        <item x="499"/>
        <item x="2318"/>
        <item x="772"/>
        <item x="2290"/>
        <item x="429"/>
        <item x="1562"/>
        <item x="2316"/>
        <item x="867"/>
        <item x="1947"/>
        <item x="1637"/>
        <item x="319"/>
        <item x="2534"/>
        <item x="2317"/>
        <item x="282"/>
        <item x="2123"/>
        <item x="266"/>
        <item x="244"/>
        <item x="2028"/>
        <item x="272"/>
        <item x="500"/>
        <item x="117"/>
        <item x="824"/>
        <item x="1507"/>
        <item x="363"/>
        <item x="252"/>
        <item x="265"/>
        <item x="1272"/>
        <item x="901"/>
        <item x="1888"/>
        <item x="892"/>
        <item x="2475"/>
        <item x="930"/>
        <item x="1670"/>
        <item x="87"/>
        <item x="96"/>
        <item x="260"/>
        <item x="2143"/>
        <item x="249"/>
        <item x="1891"/>
        <item x="926"/>
        <item x="908"/>
        <item x="294"/>
        <item x="2003"/>
        <item x="2007"/>
        <item x="2472"/>
        <item x="2149"/>
        <item x="313"/>
        <item x="3037"/>
        <item x="1640"/>
        <item x="397"/>
        <item x="2088"/>
        <item x="1578"/>
        <item x="2474"/>
        <item x="758"/>
        <item x="247"/>
        <item x="895"/>
        <item x="916"/>
        <item x="779"/>
        <item x="1926"/>
        <item x="2114"/>
        <item x="2124"/>
        <item x="1265"/>
        <item x="299"/>
        <item x="3150"/>
        <item x="246"/>
        <item x="1254"/>
        <item x="2304"/>
        <item x="102"/>
        <item x="878"/>
        <item x="905"/>
        <item x="1280"/>
        <item x="2543"/>
        <item x="1829"/>
        <item x="290"/>
        <item x="3175"/>
        <item x="1606"/>
        <item x="2491"/>
        <item x="262"/>
        <item x="2091"/>
        <item x="1827"/>
        <item x="2469"/>
        <item x="2115"/>
        <item x="1665"/>
        <item x="1843"/>
        <item x="2299"/>
        <item x="308"/>
        <item x="872"/>
        <item x="1230"/>
        <item x="109"/>
        <item x="1832"/>
        <item x="2284"/>
        <item x="1257"/>
        <item x="73"/>
        <item x="255"/>
        <item x="756"/>
        <item x="1648"/>
        <item x="116"/>
        <item x="104"/>
        <item x="2133"/>
        <item x="91"/>
        <item x="1950"/>
        <item x="1651"/>
        <item x="1653"/>
        <item x="300"/>
        <item x="1893"/>
        <item x="3153"/>
        <item x="107"/>
        <item x="780"/>
        <item x="270"/>
        <item x="1601"/>
        <item x="406"/>
        <item x="1942"/>
        <item x="2102"/>
        <item x="3165"/>
        <item x="1468"/>
        <item x="899"/>
        <item x="84"/>
        <item x="1634"/>
        <item x="1636"/>
        <item x="803"/>
        <item x="1844"/>
        <item x="1359"/>
        <item x="1940"/>
        <item x="1892"/>
        <item x="1243"/>
        <item x="1565"/>
        <item x="283"/>
        <item x="814"/>
        <item x="258"/>
        <item x="1492"/>
        <item x="1929"/>
        <item x="2281"/>
        <item x="1642"/>
        <item x="1358"/>
        <item x="805"/>
        <item x="1848"/>
        <item x="724"/>
        <item x="801"/>
        <item x="2537"/>
        <item x="273"/>
        <item x="1078"/>
        <item x="2111"/>
        <item x="501"/>
        <item x="462"/>
        <item x="97"/>
        <item x="90"/>
        <item x="2159"/>
        <item x="2482"/>
        <item x="751"/>
        <item x="403"/>
        <item x="2118"/>
        <item x="118"/>
        <item x="1679"/>
        <item x="804"/>
        <item x="2497"/>
        <item x="70"/>
        <item x="1238"/>
        <item x="728"/>
        <item x="401"/>
        <item x="794"/>
        <item x="2766"/>
        <item x="119"/>
        <item x="1605"/>
        <item x="1632"/>
        <item x="463"/>
        <item x="888"/>
        <item x="1251"/>
        <item x="1495"/>
        <item x="113"/>
        <item x="1228"/>
        <item x="374"/>
        <item x="2095"/>
        <item x="882"/>
        <item x="2008"/>
        <item x="806"/>
        <item x="2092"/>
        <item x="392"/>
        <item x="2087"/>
        <item x="2015"/>
        <item x="1476"/>
        <item x="907"/>
        <item x="2484"/>
        <item x="1923"/>
        <item x="1859"/>
        <item x="85"/>
        <item x="1242"/>
        <item x="2461"/>
        <item x="2540"/>
        <item x="69"/>
        <item x="1602"/>
        <item x="1838"/>
        <item x="2485"/>
        <item x="1094"/>
        <item x="82"/>
        <item x="1609"/>
        <item x="1120"/>
        <item x="459"/>
        <item x="1675"/>
        <item x="1073"/>
        <item x="407"/>
        <item x="268"/>
        <item x="2082"/>
        <item x="292"/>
        <item x="2097"/>
        <item x="310"/>
        <item x="2559"/>
        <item x="1858"/>
        <item x="2488"/>
        <item x="1246"/>
        <item x="1477"/>
        <item x="76"/>
        <item x="1615"/>
        <item x="1668"/>
        <item x="921"/>
        <item x="1662"/>
        <item x="2303"/>
        <item x="1936"/>
        <item x="730"/>
        <item x="2752"/>
        <item x="498"/>
        <item x="2086"/>
        <item x="114"/>
        <item x="242"/>
        <item x="2775"/>
        <item x="775"/>
        <item x="391"/>
        <item x="1934"/>
        <item x="311"/>
        <item x="832"/>
        <item x="248"/>
        <item x="1603"/>
        <item x="881"/>
        <item x="898"/>
        <item x="731"/>
        <item x="489"/>
        <item x="936"/>
        <item x="3182"/>
        <item x="1239"/>
        <item x="3159"/>
        <item x="2101"/>
        <item x="369"/>
        <item x="2471"/>
        <item x="444"/>
        <item x="838"/>
        <item x="1633"/>
        <item x="1965"/>
        <item x="284"/>
        <item x="2222"/>
        <item x="720"/>
        <item x="1932"/>
        <item x="115"/>
        <item x="1894"/>
        <item x="863"/>
        <item x="1256"/>
        <item x="3172"/>
        <item x="253"/>
        <item x="817"/>
        <item x="1837"/>
        <item x="1821"/>
        <item x="2762"/>
        <item x="827"/>
        <item x="2296"/>
        <item x="1467"/>
        <item x="302"/>
        <item x="1270"/>
        <item x="424"/>
        <item x="95"/>
        <item x="2277"/>
        <item x="915"/>
        <item x="2744"/>
        <item x="2094"/>
        <item x="1664"/>
        <item x="1630"/>
        <item x="1233"/>
        <item x="1473"/>
        <item x="1953"/>
        <item x="1639"/>
        <item x="1604"/>
        <item x="2098"/>
        <item x="2208"/>
        <item x="2297"/>
        <item x="2529"/>
        <item x="2306"/>
        <item x="305"/>
        <item x="504"/>
        <item x="1108"/>
        <item x="2210"/>
        <item x="502"/>
        <item x="2215"/>
        <item x="1465"/>
        <item x="1927"/>
        <item x="2017"/>
        <item x="2551"/>
        <item x="795"/>
        <item x="276"/>
        <item x="2768"/>
        <item x="274"/>
        <item x="2483"/>
        <item x="3154"/>
        <item x="455"/>
        <item x="826"/>
        <item x="1676"/>
        <item x="1106"/>
        <item x="2547"/>
        <item x="1655"/>
        <item x="722"/>
        <item x="1883"/>
        <item x="2283"/>
        <item x="929"/>
        <item x="1896"/>
        <item x="884"/>
        <item x="786"/>
        <item x="1229"/>
        <item x="379"/>
        <item x="2292"/>
        <item x="783"/>
        <item x="106"/>
        <item x="477"/>
        <item x="1654"/>
        <item x="2291"/>
        <item x="1580"/>
        <item x="743"/>
        <item x="395"/>
        <item x="2486"/>
        <item x="508"/>
        <item x="831"/>
        <item x="799"/>
        <item x="797"/>
        <item x="77"/>
        <item x="2206"/>
        <item x="71"/>
        <item x="2604"/>
        <item x="2481"/>
        <item x="2313"/>
        <item x="1621"/>
        <item x="913"/>
        <item x="2081"/>
        <item x="2315"/>
        <item x="2307"/>
        <item x="835"/>
        <item x="1075"/>
        <item x="1116"/>
        <item x="264"/>
        <item x="251"/>
        <item x="927"/>
        <item x="3210"/>
        <item x="261"/>
        <item x="2160"/>
        <item x="366"/>
        <item x="1955"/>
        <item x="2494"/>
        <item x="2470"/>
        <item x="2490"/>
        <item x="1657"/>
        <item x="2492"/>
        <item x="2467"/>
        <item x="2487"/>
        <item x="2555"/>
        <item x="3156"/>
        <item x="887"/>
        <item x="1831"/>
        <item x="2764"/>
        <item x="2742"/>
        <item x="2205"/>
        <item x="303"/>
        <item x="1672"/>
        <item x="2083"/>
        <item x="2495"/>
        <item x="2314"/>
        <item x="879"/>
        <item x="1931"/>
        <item x="1978"/>
        <item x="1647"/>
        <item x="468"/>
        <item x="2747"/>
        <item x="2745"/>
        <item x="288"/>
        <item x="1484"/>
        <item x="2500"/>
        <item x="1607"/>
        <item x="1577"/>
        <item x="2525"/>
        <item x="788"/>
        <item x="1937"/>
        <item x="2285"/>
        <item x="93"/>
        <item x="1249"/>
        <item x="2288"/>
        <item x="1882"/>
        <item x="2544"/>
        <item x="2045"/>
        <item x="1372"/>
        <item x="828"/>
        <item x="1921"/>
        <item x="2300"/>
        <item x="2100"/>
        <item x="2609"/>
        <item x="67"/>
        <item x="2085"/>
        <item x="2750"/>
        <item x="373"/>
        <item x="413"/>
        <item x="813"/>
        <item x="909"/>
        <item x="1613"/>
        <item x="396"/>
        <item x="381"/>
        <item x="2477"/>
        <item x="2462"/>
        <item x="1360"/>
        <item x="1885"/>
        <item x="412"/>
        <item x="2024"/>
        <item x="81"/>
        <item x="1082"/>
        <item x="245"/>
        <item x="2119"/>
        <item x="2479"/>
        <item x="2532"/>
        <item x="1236"/>
        <item x="729"/>
        <item x="2553"/>
        <item x="315"/>
        <item x="490"/>
        <item x="304"/>
        <item x="1274"/>
        <item x="782"/>
        <item x="914"/>
        <item x="2753"/>
        <item x="818"/>
        <item x="1277"/>
        <item x="802"/>
        <item x="810"/>
        <item x="938"/>
        <item x="1237"/>
        <item x="2218"/>
        <item x="466"/>
        <item x="296"/>
        <item x="309"/>
        <item x="2108"/>
        <item x="467"/>
        <item x="1625"/>
        <item x="2116"/>
        <item x="1482"/>
        <item x="2613"/>
        <item x="2624"/>
        <item x="382"/>
        <item x="839"/>
        <item x="2465"/>
        <item x="1643"/>
        <item x="1961"/>
        <item x="903"/>
        <item x="263"/>
        <item x="2601"/>
        <item x="2293"/>
        <item x="2167"/>
        <item x="507"/>
        <item x="2135"/>
        <item x="746"/>
        <item x="822"/>
        <item x="3024"/>
        <item x="1900"/>
        <item x="481"/>
        <item x="1070"/>
        <item x="278"/>
        <item x="1631"/>
        <item x="1849"/>
        <item x="2468"/>
        <item x="1644"/>
        <item x="1823"/>
        <item x="1853"/>
        <item x="1957"/>
        <item x="880"/>
        <item x="928"/>
        <item x="873"/>
        <item x="287"/>
        <item x="2202"/>
        <item x="825"/>
        <item x="2103"/>
        <item x="2096"/>
        <item x="275"/>
        <item x="2473"/>
        <item x="912"/>
        <item x="2765"/>
        <item x="1616"/>
        <item x="100"/>
        <item x="1489"/>
        <item x="1972"/>
        <item x="1884"/>
        <item x="1627"/>
        <item x="2093"/>
        <item x="72"/>
        <item x="897"/>
        <item x="2030"/>
        <item x="1355"/>
        <item x="98"/>
        <item x="519"/>
        <item x="1110"/>
        <item x="2556"/>
        <item x="1658"/>
        <item x="3149"/>
        <item x="2499"/>
        <item x="1656"/>
        <item x="744"/>
        <item x="919"/>
        <item x="1846"/>
        <item x="1890"/>
        <item x="1610"/>
        <item x="865"/>
        <item x="3155"/>
        <item x="757"/>
        <item x="3002"/>
        <item x="483"/>
        <item x="1624"/>
        <item x="1612"/>
        <item x="727"/>
        <item x="2761"/>
        <item x="1036"/>
        <item x="754"/>
        <item x="1092"/>
        <item x="1470"/>
        <item x="2140"/>
        <item x="2771"/>
        <item x="2478"/>
        <item x="371"/>
        <item x="2294"/>
        <item x="2158"/>
        <item x="2106"/>
        <item x="2295"/>
        <item x="101"/>
        <item x="790"/>
        <item x="876"/>
        <item x="2201"/>
        <item x="789"/>
        <item x="812"/>
        <item x="307"/>
        <item x="1638"/>
        <item x="924"/>
        <item x="770"/>
        <item x="1469"/>
        <item x="1464"/>
        <item x="2538"/>
        <item x="2090"/>
        <item x="1889"/>
        <item x="750"/>
        <item x="1618"/>
        <item x="1833"/>
        <item x="785"/>
        <item x="2533"/>
        <item x="314"/>
        <item x="1357"/>
        <item x="1836"/>
        <item x="2309"/>
        <item x="1353"/>
        <item x="932"/>
        <item x="2774"/>
        <item x="62"/>
        <item x="2204"/>
        <item x="301"/>
        <item x="2016"/>
        <item x="1975"/>
        <item x="286"/>
        <item x="1939"/>
        <item x="2735"/>
        <item x="2185"/>
        <item x="256"/>
        <item x="1283"/>
        <item x="1620"/>
        <item x="1970"/>
        <item x="2014"/>
        <item x="2310"/>
        <item x="830"/>
        <item x="1463"/>
        <item x="1958"/>
        <item x="2496"/>
        <item x="318"/>
        <item x="1666"/>
        <item x="447"/>
        <item x="306"/>
        <item x="2249"/>
        <item x="511"/>
        <item x="2463"/>
        <item x="816"/>
        <item x="869"/>
        <item x="1462"/>
        <item x="726"/>
        <item x="2493"/>
        <item x="312"/>
        <item x="2730"/>
        <item x="2056"/>
        <item x="240"/>
        <item x="367"/>
        <item x="1244"/>
        <item x="75"/>
        <item x="417"/>
        <item x="2134"/>
        <item x="108"/>
        <item x="1500"/>
        <item x="2112"/>
        <item x="745"/>
        <item x="3035"/>
        <item x="874"/>
        <item x="1247"/>
        <item x="1382"/>
        <item x="1928"/>
        <item x="2466"/>
        <item x="2763"/>
        <item x="2489"/>
        <item x="38"/>
        <item x="3179"/>
        <item x="291"/>
        <item x="458"/>
        <item x="330"/>
        <item x="485"/>
        <item x="1840"/>
        <item x="755"/>
        <item x="2046"/>
        <item x="2048"/>
        <item x="1854"/>
        <item x="2064"/>
        <item x="1569"/>
        <item x="2732"/>
        <item x="2549"/>
        <item x="2707"/>
        <item x="2104"/>
        <item x="419"/>
        <item x="1478"/>
        <item x="1401"/>
        <item x="423"/>
        <item x="250"/>
        <item x="741"/>
        <item x="1930"/>
        <item x="89"/>
        <item x="781"/>
        <item x="461"/>
        <item x="1611"/>
        <item x="1240"/>
        <item x="61"/>
        <item x="1122"/>
        <item x="1493"/>
        <item x="2760"/>
        <item x="2301"/>
        <item x="939"/>
        <item x="1064"/>
        <item x="1346"/>
        <item x="834"/>
        <item x="2231"/>
        <item x="2038"/>
        <item x="1938"/>
        <item x="1356"/>
        <item x="2712"/>
        <item x="64"/>
        <item x="1976"/>
        <item x="793"/>
        <item x="811"/>
        <item x="1825"/>
        <item x="1497"/>
        <item x="1974"/>
        <item x="1066"/>
        <item x="3158"/>
        <item x="1267"/>
        <item x="2075"/>
        <item x="1403"/>
        <item x="2220"/>
        <item x="2089"/>
        <item x="1623"/>
        <item x="436"/>
        <item x="777"/>
        <item x="1275"/>
        <item x="1281"/>
        <item x="2536"/>
        <item x="1480"/>
        <item x="1362"/>
        <item x="480"/>
        <item x="506"/>
        <item x="3036"/>
        <item x="763"/>
        <item x="3176"/>
        <item x="1579"/>
        <item x="2541"/>
        <item x="2229"/>
        <item x="732"/>
        <item x="1095"/>
        <item x="1258"/>
        <item x="870"/>
        <item x="2156"/>
        <item x="3183"/>
        <item x="2721"/>
        <item x="2286"/>
        <item x="2173"/>
        <item x="2144"/>
        <item x="1474"/>
        <item x="435"/>
        <item x="796"/>
        <item x="285"/>
        <item x="1232"/>
        <item x="1268"/>
        <item x="2542"/>
        <item x="1225"/>
        <item x="430"/>
        <item x="295"/>
        <item x="1490"/>
        <item x="1645"/>
        <item x="836"/>
        <item x="2546"/>
        <item x="1114"/>
        <item x="1650"/>
        <item x="842"/>
        <item x="1952"/>
        <item x="393"/>
        <item x="414"/>
        <item x="1472"/>
        <item x="449"/>
        <item x="2005"/>
        <item x="1925"/>
        <item x="2136"/>
        <item x="2772"/>
        <item x="864"/>
        <item x="2661"/>
        <item x="408"/>
        <item x="1252"/>
        <item x="1617"/>
        <item x="2527"/>
        <item x="1264"/>
        <item x="456"/>
        <item x="1370"/>
        <item x="2212"/>
        <item x="787"/>
        <item x="289"/>
        <item x="441"/>
        <item x="3152"/>
        <item x="1481"/>
        <item x="937"/>
        <item x="1561"/>
        <item x="792"/>
        <item x="2138"/>
        <item x="791"/>
        <item x="110"/>
        <item x="862"/>
        <item x="1971"/>
        <item x="1271"/>
        <item x="2227"/>
        <item x="920"/>
        <item x="699"/>
        <item x="2207"/>
        <item x="2242"/>
        <item x="890"/>
        <item x="860"/>
        <item x="2289"/>
        <item x="1069"/>
        <item x="1652"/>
        <item x="2239"/>
        <item x="2145"/>
        <item x="2049"/>
        <item x="925"/>
        <item x="434"/>
        <item x="1102"/>
        <item x="871"/>
        <item x="2037"/>
        <item x="2040"/>
        <item x="736"/>
        <item x="1255"/>
        <item x="1626"/>
        <item x="80"/>
        <item x="1235"/>
        <item x="1282"/>
        <item x="317"/>
        <item x="1922"/>
        <item x="3169"/>
        <item x="2120"/>
        <item x="2319"/>
        <item x="768"/>
        <item x="1659"/>
        <item x="877"/>
        <item x="411"/>
        <item x="733"/>
        <item x="1067"/>
        <item x="1855"/>
        <item x="2065"/>
        <item x="2051"/>
        <item x="769"/>
        <item x="470"/>
        <item x="2302"/>
        <item x="1608"/>
        <item x="3039"/>
        <item x="2737"/>
        <item x="271"/>
        <item x="63"/>
        <item x="1074"/>
        <item x="1488"/>
        <item x="2276"/>
        <item x="868"/>
        <item x="2603"/>
        <item x="819"/>
        <item x="1266"/>
        <item x="2756"/>
        <item x="496"/>
        <item x="1924"/>
        <item x="1824"/>
        <item x="809"/>
        <item x="99"/>
        <item x="451"/>
        <item x="1822"/>
        <item x="1261"/>
        <item x="911"/>
        <item x="761"/>
        <item x="2132"/>
        <item x="1072"/>
        <item x="1629"/>
        <item x="404"/>
        <item x="2214"/>
        <item x="2154"/>
        <item x="416"/>
        <item x="443"/>
        <item x="1563"/>
        <item x="450"/>
        <item x="1860"/>
        <item x="1262"/>
        <item x="1826"/>
        <item x="375"/>
        <item x="2245"/>
        <item x="1097"/>
        <item x="1065"/>
        <item x="243"/>
        <item x="1678"/>
        <item x="2274"/>
        <item x="68"/>
        <item x="774"/>
        <item x="1830"/>
        <item x="1260"/>
        <item x="2336"/>
        <item x="737"/>
        <item x="2633"/>
        <item x="365"/>
        <item x="1567"/>
        <item x="389"/>
        <item x="405"/>
        <item x="784"/>
        <item x="931"/>
        <item x="1897"/>
        <item x="906"/>
        <item x="1667"/>
        <item x="1279"/>
        <item x="420"/>
        <item x="103"/>
        <item x="2152"/>
        <item x="2770"/>
        <item x="1946"/>
        <item x="742"/>
        <item x="1263"/>
        <item x="1105"/>
        <item x="846"/>
        <item x="2298"/>
        <item x="2260"/>
        <item x="2320"/>
        <item x="60"/>
        <item x="471"/>
        <item x="1118"/>
        <item x="2026"/>
        <item x="298"/>
        <item x="1369"/>
        <item x="933"/>
        <item x="1098"/>
        <item x="1226"/>
        <item x="2312"/>
        <item x="94"/>
        <item x="2211"/>
        <item x="112"/>
        <item x="1123"/>
        <item x="833"/>
        <item x="53"/>
        <item x="293"/>
        <item x="2739"/>
        <item x="2736"/>
        <item x="1119"/>
        <item x="1088"/>
        <item x="1146"/>
        <item x="79"/>
        <item x="2230"/>
        <item x="2033"/>
        <item x="2606"/>
        <item x="778"/>
        <item x="3557"/>
        <item x="1944"/>
        <item x="1967"/>
        <item x="2614"/>
        <item x="837"/>
        <item x="2054"/>
        <item x="2084"/>
        <item x="2209"/>
        <item x="1864"/>
        <item x="934"/>
        <item x="2311"/>
        <item x="1224"/>
        <item x="1828"/>
        <item x="2020"/>
        <item x="1649"/>
        <item x="2036"/>
        <item x="3760"/>
        <item x="1080"/>
        <item x="3842"/>
        <item x="1962"/>
        <item x="1941"/>
        <item x="280"/>
        <item x="2557"/>
        <item x="400"/>
        <item x="2769"/>
        <item x="1841"/>
        <item x="3961"/>
        <item x="2870"/>
        <item x="3758"/>
        <item x="3983"/>
        <item x="2751"/>
        <item x="3418"/>
        <item x="3551"/>
        <item x="3685"/>
        <item x="3489"/>
        <item x="448"/>
        <item x="39"/>
        <item x="2929"/>
        <item x="1479"/>
        <item x="383"/>
        <item x="2916"/>
        <item x="476"/>
        <item x="3019"/>
        <item x="2830"/>
        <item x="2810"/>
        <item x="460"/>
        <item x="2110"/>
        <item x="1215"/>
        <item x="2413"/>
        <item x="16"/>
        <item x="1518"/>
        <item x="3093"/>
        <item x="3505"/>
        <item x="3025"/>
        <item x="4051"/>
        <item x="486"/>
        <item x="3396"/>
        <item x="3375"/>
        <item x="3987"/>
        <item x="4028"/>
        <item x="3843"/>
        <item x="3844"/>
        <item x="3791"/>
        <item x="1772"/>
        <item x="3164"/>
        <item x="1259"/>
        <item x="1907"/>
        <item x="2333"/>
        <item x="1248"/>
        <item x="820"/>
        <item x="1104"/>
        <item x="2335"/>
        <item x="2653"/>
        <item x="3756"/>
        <item x="3168"/>
        <item x="1504"/>
        <item x="3682"/>
        <item x="3768"/>
        <item x="1863"/>
        <item x="1878"/>
        <item x="987"/>
        <item x="1935"/>
        <item x="1245"/>
        <item x="3954"/>
        <item x="1628"/>
        <item x="2934"/>
        <item x="1087"/>
        <item x="3163"/>
        <item x="3658"/>
        <item x="3433"/>
        <item x="1876"/>
        <item x="2998"/>
        <item x="3016"/>
        <item x="3209"/>
        <item x="428"/>
        <item x="130"/>
        <item x="4075"/>
        <item x="3181"/>
        <item x="4055"/>
        <item x="1584"/>
        <item x="3893"/>
        <item x="4060"/>
        <item x="3711"/>
        <item x="1595"/>
        <item x="10"/>
        <item x="3180"/>
        <item x="2795"/>
        <item x="3649"/>
        <item x="2711"/>
        <item x="3841"/>
        <item x="364"/>
        <item x="2852"/>
        <item x="3513"/>
        <item x="3177"/>
        <item x="1361"/>
        <item x="1180"/>
        <item x="3479"/>
        <item x="1519"/>
        <item x="2060"/>
        <item x="2862"/>
        <item x="2842"/>
        <item x="267"/>
        <item x="3709"/>
        <item x="3015"/>
        <item x="1278"/>
        <item x="1508"/>
        <item x="2337"/>
        <item x="88"/>
        <item x="3679"/>
        <item x="3924"/>
        <item x="3687"/>
        <item x="4063"/>
        <item x="2698"/>
        <item x="3766"/>
        <item x="135"/>
        <item x="3552"/>
        <item x="3613"/>
        <item x="1726"/>
        <item x="3170"/>
        <item x="40"/>
        <item x="759"/>
        <item x="3612"/>
        <item x="3859"/>
        <item x="2338"/>
        <item x="1600"/>
        <item x="3406"/>
        <item x="12"/>
        <item x="3184"/>
        <item x="1165"/>
        <item x="3705"/>
        <item x="3427"/>
        <item x="2287"/>
        <item x="161"/>
        <item x="2677"/>
        <item x="3870"/>
        <item x="3896"/>
        <item x="1083"/>
        <item x="3483"/>
        <item x="3743"/>
        <item x="3744"/>
        <item x="6"/>
        <item x="156"/>
        <item x="3517"/>
        <item x="1614"/>
        <item x="2796"/>
        <item x="3980"/>
        <item x="2585"/>
        <item x="3407"/>
        <item x="1437"/>
        <item x="3482"/>
        <item x="2797"/>
        <item x="3806"/>
        <item x="1575"/>
        <item x="3162"/>
        <item x="1981"/>
        <item x="1345"/>
        <item x="494"/>
        <item x="3434"/>
        <item x="1949"/>
        <item x="3809"/>
        <item x="2004"/>
        <item x="1996"/>
        <item x="1850"/>
        <item x="465"/>
        <item x="3966"/>
        <item x="3677"/>
        <item x="3510"/>
        <item x="1680"/>
        <item x="43"/>
        <item x="917"/>
        <item x="674"/>
        <item x="2937"/>
        <item x="628"/>
        <item x="2076"/>
        <item x="4036"/>
        <item x="2681"/>
        <item x="1333"/>
        <item x="3351"/>
        <item x="3178"/>
        <item x="1513"/>
        <item x="2927"/>
        <item x="2232"/>
        <item x="1998"/>
        <item x="721"/>
        <item x="2329"/>
        <item x="3816"/>
        <item x="52"/>
        <item x="14"/>
        <item x="2787"/>
        <item x="3556"/>
        <item x="2970"/>
        <item x="3754"/>
        <item x="3408"/>
        <item x="3440"/>
        <item x="2519"/>
        <item x="1510"/>
        <item x="3994"/>
        <item x="684"/>
        <item x="2599"/>
        <item x="3332"/>
        <item x="3708"/>
        <item x="3971"/>
        <item x="2895"/>
        <item x="29"/>
        <item x="4072"/>
        <item x="701"/>
        <item x="2162"/>
        <item x="1107"/>
        <item x="3738"/>
        <item x="3776"/>
        <item x="1506"/>
        <item x="2786"/>
        <item x="3390"/>
        <item x="3880"/>
        <item x="696"/>
        <item x="1319"/>
        <item x="3958"/>
        <item x="3394"/>
        <item x="1856"/>
        <item x="996"/>
        <item x="1452"/>
        <item x="3671"/>
        <item x="3452"/>
        <item x="1819"/>
        <item x="3765"/>
        <item x="3925"/>
        <item x="2684"/>
        <item x="3430"/>
        <item x="2670"/>
        <item x="3456"/>
        <item x="1133"/>
        <item x="3454"/>
        <item x="2564"/>
        <item x="3357"/>
        <item x="3328"/>
        <item x="3666"/>
        <item x="1767"/>
        <item x="3065"/>
        <item x="1764"/>
        <item x="184"/>
        <item x="2919"/>
        <item x="3316"/>
        <item x="3208"/>
        <item x="3335"/>
        <item x="1851"/>
        <item x="2964"/>
        <item x="1227"/>
        <item x="469"/>
        <item x="2710"/>
        <item x="3"/>
        <item x="26"/>
        <item x="3651"/>
        <item x="1128"/>
        <item x="2596"/>
        <item x="3623"/>
        <item x="1918"/>
        <item x="2913"/>
        <item x="2594"/>
        <item x="3948"/>
        <item x="739"/>
        <item x="2573"/>
        <item x="3542"/>
        <item x="3506"/>
        <item x="3857"/>
        <item x="3688"/>
        <item x="3157"/>
        <item x="3212"/>
        <item x="1813"/>
        <item x="2699"/>
        <item x="1084"/>
        <item x="3059"/>
        <item x="902"/>
        <item x="3185"/>
        <item x="1911"/>
        <item x="2900"/>
        <item x="3927"/>
        <item x="3391"/>
        <item x="514"/>
        <item x="1163"/>
        <item x="2577"/>
        <item x="3976"/>
        <item x="981"/>
        <item x="1041"/>
        <item x="2863"/>
        <item x="3745"/>
        <item x="1458"/>
        <item x="620"/>
        <item x="3798"/>
        <item x="2890"/>
        <item x="748"/>
        <item x="1054"/>
        <item x="2417"/>
        <item x="2130"/>
        <item x="1455"/>
        <item x="646"/>
        <item x="3740"/>
        <item x="1646"/>
        <item x="3860"/>
        <item x="4065"/>
        <item x="3908"/>
        <item x="2693"/>
        <item x="3211"/>
        <item x="2305"/>
        <item x="3061"/>
        <item x="3400"/>
        <item x="1765"/>
        <item x="162"/>
        <item x="1966"/>
        <item x="708"/>
        <item x="603"/>
        <item x="3187"/>
        <item x="1155"/>
        <item x="65"/>
        <item x="2508"/>
        <item x="1113"/>
        <item x="2853"/>
        <item x="3581"/>
        <item x="1340"/>
        <item x="2443"/>
        <item x="968"/>
        <item x="362"/>
        <item x="3329"/>
        <item x="457"/>
        <item x="2579"/>
        <item x="1178"/>
        <item x="710"/>
        <item x="1076"/>
        <item x="1496"/>
        <item x="1407"/>
        <item x="666"/>
        <item x="673"/>
        <item x="2331"/>
        <item x="3167"/>
        <item x="1546"/>
        <item x="3431"/>
        <item x="1498"/>
        <item x="3160"/>
        <item x="34"/>
        <item x="1709"/>
        <item x="3865"/>
        <item x="1172"/>
        <item x="164"/>
        <item x="3471"/>
        <item x="3017"/>
        <item x="891"/>
        <item x="4045"/>
        <item x="30"/>
        <item x="2838"/>
        <item x="3999"/>
        <item x="2327"/>
        <item x="2566"/>
        <item x="3045"/>
        <item x="3114"/>
        <item x="1250"/>
        <item x="3918"/>
        <item x="2128"/>
        <item x="3899"/>
        <item x="3109"/>
        <item x="2066"/>
        <item x="1045"/>
        <item x="472"/>
        <item x="2939"/>
        <item x="1086"/>
        <item x="1725"/>
        <item x="2251"/>
        <item x="3626"/>
        <item x="2778"/>
        <item x="1997"/>
        <item x="2029"/>
        <item x="3121"/>
        <item x="4007"/>
        <item x="3853"/>
        <item x="3493"/>
        <item x="604"/>
        <item x="1768"/>
        <item x="3805"/>
        <item x="1051"/>
        <item x="525"/>
        <item x="2746"/>
        <item x="2889"/>
        <item x="3344"/>
        <item x="3436"/>
        <item x="3056"/>
        <item x="1042"/>
        <item x="4009"/>
        <item x="3363"/>
        <item x="2308"/>
        <item x="3460"/>
        <item x="1711"/>
        <item x="2971"/>
        <item x="1190"/>
        <item x="1273"/>
        <item x="2839"/>
        <item x="3083"/>
        <item x="2514"/>
        <item x="3883"/>
        <item x="1145"/>
        <item x="3372"/>
        <item x="175"/>
        <item x="1253"/>
        <item x="990"/>
        <item x="1766"/>
        <item x="3516"/>
        <item x="4017"/>
        <item x="3596"/>
        <item x="972"/>
        <item x="188"/>
        <item x="717"/>
        <item x="2850"/>
        <item x="3742"/>
        <item x="3378"/>
        <item x="3199"/>
        <item x="2502"/>
        <item x="1905"/>
        <item x="1810"/>
        <item x="2021"/>
        <item x="3443"/>
        <item x="3201"/>
        <item x="3053"/>
        <item x="3046"/>
        <item x="3151"/>
        <item x="3174"/>
        <item x="422"/>
        <item x="3909"/>
        <item x="1963"/>
        <item x="800"/>
        <item x="3917"/>
        <item x="2925"/>
        <item x="2754"/>
        <item x="1167"/>
        <item x="2960"/>
        <item x="1915"/>
        <item x="680"/>
        <item x="1857"/>
        <item x="639"/>
        <item x="3868"/>
        <item x="4052"/>
        <item x="3781"/>
        <item x="3361"/>
        <item x="4059"/>
        <item x="3598"/>
        <item x="698"/>
        <item x="200"/>
        <item x="3892"/>
        <item x="3186"/>
        <item x="1719"/>
        <item x="18"/>
        <item x="473"/>
        <item x="2892"/>
        <item x="3568"/>
        <item x="4038"/>
        <item x="4016"/>
        <item x="2113"/>
        <item x="2700"/>
        <item x="1557"/>
        <item x="3242"/>
        <item x="1959"/>
        <item x="1147"/>
        <item x="2931"/>
        <item x="2731"/>
        <item x="2951"/>
        <item x="4005"/>
        <item x="2225"/>
        <item x="44"/>
        <item x="152"/>
        <item x="2821"/>
        <item x="1619"/>
        <item x="1811"/>
        <item x="1162"/>
        <item x="3105"/>
        <item x="3676"/>
        <item x="3622"/>
        <item x="1806"/>
        <item x="2921"/>
        <item x="1583"/>
        <item x="649"/>
        <item x="2694"/>
        <item x="922"/>
        <item x="21"/>
        <item x="3173"/>
        <item x="4021"/>
        <item x="3672"/>
        <item x="4002"/>
        <item x="1933"/>
        <item x="2182"/>
        <item x="3706"/>
        <item x="3412"/>
        <item x="2974"/>
        <item x="1807"/>
        <item x="3631"/>
        <item x="3524"/>
        <item x="3959"/>
        <item x="2641"/>
        <item x="3521"/>
        <item x="2804"/>
        <item x="3700"/>
        <item x="798"/>
        <item x="129"/>
        <item x="4107"/>
        <item x="3426"/>
        <item x="3532"/>
        <item x="3425"/>
        <item x="1738"/>
        <item x="3846"/>
        <item x="2994"/>
        <item x="1096"/>
        <item x="3111"/>
        <item x="3777"/>
        <item x="3648"/>
        <item x="198"/>
        <item x="41"/>
        <item x="889"/>
        <item x="1713"/>
        <item x="2592"/>
        <item x="3005"/>
        <item x="1399"/>
        <item x="3255"/>
        <item x="4094"/>
        <item x="4004"/>
        <item x="352"/>
        <item x="1913"/>
        <item x="3148"/>
        <item x="648"/>
        <item x="1770"/>
        <item x="3692"/>
        <item x="1775"/>
        <item x="1552"/>
        <item x="2686"/>
        <item x="2420"/>
        <item x="3241"/>
        <item x="3518"/>
        <item x="2983"/>
        <item x="341"/>
        <item x="3417"/>
        <item x="1785"/>
        <item x="3161"/>
        <item x="3699"/>
        <item x="1177"/>
        <item x="2342"/>
        <item x="3230"/>
        <item x="644"/>
        <item x="2706"/>
        <item x="3641"/>
        <item x="1461"/>
        <item x="192"/>
        <item x="1522"/>
        <item x="2801"/>
        <item x="169"/>
        <item x="3337"/>
        <item x="765"/>
        <item x="554"/>
        <item x="2450"/>
        <item x="3590"/>
        <item x="3100"/>
        <item x="2617"/>
        <item x="4035"/>
        <item x="158"/>
        <item x="479"/>
        <item x="4046"/>
        <item x="123"/>
        <item x="415"/>
        <item x="1027"/>
        <item x="1909"/>
        <item x="4050"/>
        <item x="844"/>
        <item x="4076"/>
        <item x="132"/>
        <item x="1776"/>
        <item x="1771"/>
        <item x="3907"/>
        <item x="619"/>
        <item x="1130"/>
        <item x="2424"/>
        <item x="3147"/>
        <item x="2741"/>
        <item x="193"/>
        <item x="2673"/>
        <item x="2936"/>
        <item x="3571"/>
        <item x="1724"/>
        <item x="2476"/>
        <item x="695"/>
        <item x="1984"/>
        <item x="1788"/>
        <item x="543"/>
        <item x="3321"/>
        <item x="3673"/>
        <item x="3861"/>
        <item x="815"/>
        <item x="2237"/>
        <item x="3939"/>
        <item x="3271"/>
        <item x="2602"/>
        <item x="3495"/>
        <item x="1460"/>
        <item x="2881"/>
        <item x="17"/>
        <item x="1157"/>
        <item x="2334"/>
        <item x="3250"/>
        <item x="1047"/>
        <item x="3475"/>
        <item x="2408"/>
        <item x="439"/>
        <item x="3014"/>
        <item x="2784"/>
        <item x="3984"/>
        <item x="994"/>
        <item x="3476"/>
        <item x="3573"/>
        <item x="4010"/>
        <item x="2645"/>
        <item x="2888"/>
        <item x="2978"/>
        <item x="660"/>
        <item x="1720"/>
        <item x="3537"/>
        <item x="1871"/>
        <item x="1241"/>
        <item x="841"/>
        <item x="2675"/>
        <item x="3393"/>
        <item x="1366"/>
        <item x="1886"/>
        <item x="999"/>
        <item x="1999"/>
        <item x="3921"/>
        <item x="2262"/>
        <item x="2518"/>
        <item x="343"/>
        <item x="1127"/>
        <item x="3574"/>
        <item x="2384"/>
        <item x="4100"/>
        <item x="2141"/>
        <item x="2147"/>
        <item x="553"/>
        <item x="3831"/>
        <item x="3511"/>
        <item x="3721"/>
        <item x="2504"/>
        <item x="3472"/>
        <item x="4053"/>
        <item x="3004"/>
        <item x="980"/>
        <item x="27"/>
        <item x="1914"/>
        <item x="2909"/>
        <item x="1774"/>
        <item x="2523"/>
        <item x="3277"/>
        <item x="1451"/>
        <item x="650"/>
        <item x="3358"/>
        <item x="3029"/>
        <item x="58"/>
        <item x="47"/>
        <item x="2682"/>
        <item x="3229"/>
        <item x="153"/>
        <item x="2166"/>
        <item x="385"/>
        <item x="2107"/>
        <item x="1799"/>
        <item x="2717"/>
        <item x="923"/>
        <item x="359"/>
        <item x="1329"/>
        <item x="1543"/>
        <item x="361"/>
        <item x="1560"/>
        <item x="1339"/>
        <item x="3380"/>
        <item x="2832"/>
        <item x="454"/>
        <item x="1171"/>
        <item x="142"/>
        <item x="1540"/>
        <item x="3009"/>
        <item x="183"/>
        <item x="3911"/>
        <item x="3080"/>
        <item x="3941"/>
        <item x="3690"/>
        <item x="716"/>
        <item x="3166"/>
        <item x="1793"/>
        <item x="2904"/>
        <item x="997"/>
        <item x="1596"/>
        <item x="2006"/>
        <item x="4031"/>
        <item x="1405"/>
        <item x="2975"/>
        <item x="3398"/>
        <item x="1531"/>
        <item x="2516"/>
        <item x="3630"/>
        <item x="2449"/>
        <item x="355"/>
        <item x="738"/>
        <item x="3723"/>
        <item x="2535"/>
        <item x="3828"/>
        <item x="2723"/>
        <item x="918"/>
        <item x="497"/>
        <item x="1409"/>
        <item x="735"/>
        <item x="592"/>
        <item x="3386"/>
        <item x="2055"/>
        <item x="1011"/>
        <item x="3632"/>
        <item x="1412"/>
        <item x="1306"/>
        <item x="3387"/>
        <item x="995"/>
        <item x="598"/>
        <item x="709"/>
        <item x="2800"/>
        <item x="1517"/>
        <item x="2884"/>
        <item x="2137"/>
        <item x="4043"/>
        <item x="241"/>
        <item x="2865"/>
        <item x="3996"/>
        <item x="1622"/>
        <item x="3509"/>
        <item x="316"/>
        <item x="1364"/>
        <item x="2105"/>
        <item x="2126"/>
        <item x="1158"/>
        <item x="2526"/>
        <item x="2652"/>
        <item x="2893"/>
        <item x="3385"/>
        <item x="3055"/>
        <item x="2628"/>
        <item x="3886"/>
        <item x="2858"/>
        <item x="2362"/>
        <item x="2354"/>
        <item x="2386"/>
        <item x="3757"/>
        <item x="1014"/>
        <item x="1520"/>
        <item x="1336"/>
        <item x="651"/>
        <item x="1789"/>
        <item x="2399"/>
        <item x="1587"/>
        <item x="3006"/>
        <item x="3069"/>
        <item x="1134"/>
        <item x="1786"/>
        <item x="208"/>
        <item x="3448"/>
        <item x="1475"/>
        <item x="560"/>
        <item x="2370"/>
        <item x="3940"/>
        <item x="2524"/>
        <item x="1430"/>
        <item x="1568"/>
        <item x="808"/>
        <item x="1641"/>
        <item x="2671"/>
        <item x="573"/>
        <item x="1348"/>
        <item x="1112"/>
        <item x="3833"/>
        <item x="3262"/>
        <item x="1960"/>
        <item x="3585"/>
        <item x="1523"/>
        <item x="2696"/>
        <item x="2275"/>
        <item x="149"/>
        <item x="2390"/>
        <item x="3732"/>
        <item x="2267"/>
        <item x="579"/>
        <item x="3793"/>
        <item x="3368"/>
        <item x="147"/>
        <item x="601"/>
        <item x="3926"/>
        <item x="217"/>
        <item x="3218"/>
        <item x="42"/>
        <item x="685"/>
        <item x="2512"/>
        <item x="3660"/>
        <item x="1791"/>
        <item x="203"/>
        <item x="672"/>
        <item x="2423"/>
        <item x="1541"/>
        <item x="2871"/>
        <item x="3565"/>
        <item x="1326"/>
        <item x="3593"/>
        <item x="2153"/>
        <item x="3850"/>
        <item x="2031"/>
        <item x="1139"/>
        <item x="3978"/>
        <item x="3801"/>
        <item x="3637"/>
        <item x="567"/>
        <item x="3048"/>
        <item x="675"/>
        <item x="3570"/>
        <item x="2397"/>
        <item x="3889"/>
        <item x="1006"/>
        <item x="3124"/>
        <item x="2539"/>
        <item x="207"/>
        <item x="1773"/>
        <item x="2358"/>
        <item x="384"/>
        <item x="3972"/>
        <item x="3088"/>
        <item x="1538"/>
        <item x="2612"/>
        <item x="3569"/>
        <item x="3800"/>
        <item x="2940"/>
        <item x="3897"/>
        <item x="3258"/>
        <item x="2901"/>
        <item x="2406"/>
        <item x="3731"/>
        <item x="671"/>
        <item x="1318"/>
        <item x="2887"/>
        <item x="2575"/>
        <item x="1769"/>
        <item x="747"/>
        <item x="3696"/>
        <item x="3592"/>
        <item x="1834"/>
        <item x="3481"/>
        <item x="1701"/>
        <item x="3778"/>
        <item x="2388"/>
        <item x="22"/>
        <item x="2638"/>
        <item x="662"/>
        <item x="4091"/>
        <item x="4022"/>
        <item x="3319"/>
        <item x="4088"/>
        <item x="3601"/>
        <item x="4047"/>
        <item x="503"/>
        <item x="1491"/>
        <item x="959"/>
        <item x="2419"/>
        <item x="2979"/>
        <item x="4042"/>
        <item x="50"/>
        <item x="3695"/>
        <item x="3010"/>
        <item x="3566"/>
        <item x="953"/>
        <item x="3879"/>
        <item x="1861"/>
        <item x="4011"/>
        <item x="2873"/>
        <item x="1081"/>
        <item x="1784"/>
        <item x="3591"/>
        <item x="2938"/>
        <item x="1588"/>
        <item x="1663"/>
        <item x="3104"/>
        <item x="3874"/>
        <item x="1234"/>
        <item x="3197"/>
        <item x="214"/>
        <item x="540"/>
        <item x="1019"/>
        <item x="1790"/>
        <item x="2012"/>
        <item x="3193"/>
        <item x="3458"/>
        <item x="1794"/>
        <item x="2332"/>
        <item x="1044"/>
        <item x="676"/>
        <item x="1411"/>
        <item x="2923"/>
        <item x="3198"/>
        <item x="1421"/>
        <item x="2263"/>
        <item x="3554"/>
        <item x="3949"/>
        <item x="1035"/>
        <item x="3457"/>
        <item x="3264"/>
        <item x="3446"/>
        <item x="2790"/>
        <item x="3750"/>
        <item x="3195"/>
        <item x="2374"/>
        <item x="3275"/>
        <item x="2914"/>
        <item x="1574"/>
        <item x="2498"/>
        <item x="1803"/>
        <item x="3424"/>
        <item x="3192"/>
        <item x="2781"/>
        <item x="1396"/>
        <item x="753"/>
        <item x="3995"/>
        <item x="2416"/>
        <item x="2583"/>
        <item x="2834"/>
        <item x="4003"/>
        <item x="3691"/>
        <item x="3922"/>
        <item x="2279"/>
        <item x="3514"/>
        <item x="586"/>
        <item x="1704"/>
        <item x="4013"/>
        <item x="766"/>
        <item x="853"/>
        <item x="1142"/>
        <item x="563"/>
        <item x="4069"/>
        <item x="1992"/>
        <item x="2817"/>
        <item x="201"/>
        <item x="3012"/>
        <item x="2639"/>
        <item x="442"/>
        <item x="2932"/>
        <item x="1777"/>
        <item x="866"/>
        <item x="3580"/>
        <item x="2058"/>
        <item x="1744"/>
        <item x="2421"/>
        <item x="2977"/>
        <item x="3399"/>
        <item x="2782"/>
        <item x="2383"/>
        <item x="2545"/>
        <item x="1169"/>
        <item x="3054"/>
        <item x="2515"/>
        <item x="2418"/>
        <item x="2688"/>
        <item x="2811"/>
        <item x="1156"/>
        <item x="4111"/>
        <item x="1809"/>
        <item x="2957"/>
        <item x="3078"/>
        <item x="2394"/>
        <item x="576"/>
        <item x="1842"/>
        <item x="4070"/>
        <item x="222"/>
        <item x="3946"/>
        <item x="221"/>
        <item x="1545"/>
        <item x="634"/>
        <item x="2437"/>
        <item x="1486"/>
        <item x="3895"/>
        <item x="1404"/>
        <item x="37"/>
        <item x="3718"/>
        <item x="232"/>
        <item x="2679"/>
        <item x="1814"/>
        <item x="48"/>
        <item x="173"/>
        <item x="2197"/>
        <item x="1593"/>
        <item x="1181"/>
        <item x="1987"/>
        <item x="2683"/>
        <item x="3127"/>
        <item x="3827"/>
        <item x="2941"/>
        <item x="1877"/>
        <item x="2962"/>
        <item x="3450"/>
        <item x="3715"/>
        <item x="446"/>
        <item x="3519"/>
        <item x="1902"/>
        <item x="3421"/>
        <item x="3620"/>
        <item x="2635"/>
        <item x="2894"/>
        <item x="3428"/>
        <item x="453"/>
        <item x="4092"/>
        <item x="1286"/>
        <item x="1673"/>
        <item x="2560"/>
        <item x="1347"/>
        <item x="1439"/>
        <item x="3544"/>
        <item x="3729"/>
        <item x="2432"/>
        <item x="4081"/>
        <item x="3326"/>
        <item x="3856"/>
        <item x="2967"/>
        <item x="83"/>
        <item x="2588"/>
        <item x="1881"/>
        <item x="368"/>
        <item x="3381"/>
        <item x="2733"/>
        <item x="1029"/>
        <item x="2422"/>
        <item x="2926"/>
        <item x="1727"/>
        <item x="2740"/>
        <item x="2127"/>
        <item x="2428"/>
        <item x="3818"/>
        <item x="1778"/>
        <item x="655"/>
        <item x="1592"/>
        <item x="1059"/>
        <item x="2505"/>
        <item x="2885"/>
        <item x="337"/>
        <item x="172"/>
        <item x="3869"/>
        <item x="144"/>
        <item x="599"/>
        <item x="1058"/>
        <item x="2695"/>
        <item x="3736"/>
        <item x="2027"/>
        <item x="584"/>
        <item x="1365"/>
        <item x="1025"/>
        <item x="3595"/>
        <item x="3767"/>
        <item x="3219"/>
        <item x="849"/>
        <item x="1529"/>
        <item x="2442"/>
        <item x="1751"/>
        <item x="2517"/>
        <item x="168"/>
        <item x="583"/>
        <item x="3616"/>
        <item x="4106"/>
        <item x="1544"/>
        <item x="3345"/>
        <item x="140"/>
        <item x="3467"/>
        <item x="3638"/>
        <item x="3027"/>
        <item x="3964"/>
        <item x="3377"/>
        <item x="3413"/>
        <item x="3478"/>
        <item x="3346"/>
        <item x="2812"/>
        <item x="3810"/>
        <item x="3659"/>
        <item x="2654"/>
        <item x="3079"/>
        <item x="582"/>
        <item x="823"/>
        <item x="2789"/>
        <item x="3362"/>
        <item x="3891"/>
        <item x="3303"/>
        <item x="4020"/>
        <item x="3207"/>
        <item x="3512"/>
        <item x="558"/>
        <item x="327"/>
        <item x="2692"/>
        <item x="4085"/>
        <item x="1056"/>
        <item x="2920"/>
        <item x="2509"/>
        <item x="3814"/>
        <item x="1899"/>
        <item x="3254"/>
        <item x="3912"/>
        <item x="3808"/>
        <item x="3376"/>
        <item x="3855"/>
        <item x="2345"/>
        <item x="2576"/>
        <item x="2840"/>
        <item x="3119"/>
        <item x="2822"/>
        <item x="956"/>
        <item x="984"/>
        <item x="1160"/>
        <item x="2961"/>
        <item x="2685"/>
        <item x="3998"/>
        <item x="2235"/>
        <item x="3342"/>
        <item x="3108"/>
        <item x="3473"/>
        <item x="2368"/>
        <item x="1702"/>
        <item x="1715"/>
        <item x="3662"/>
        <item x="1291"/>
        <item x="3325"/>
        <item x="2391"/>
        <item x="1402"/>
        <item x="1820"/>
        <item x="3852"/>
        <item x="3763"/>
        <item x="3884"/>
        <item x="3090"/>
        <item x="3330"/>
        <item x="893"/>
        <item x="478"/>
        <item x="2148"/>
        <item x="216"/>
        <item x="2823"/>
        <item x="1818"/>
        <item x="127"/>
        <item x="1494"/>
        <item x="1754"/>
        <item x="1956"/>
        <item x="4034"/>
        <item x="180"/>
        <item x="2187"/>
        <item x="36"/>
        <item x="1787"/>
        <item x="2749"/>
        <item x="1759"/>
        <item x="3248"/>
        <item x="1586"/>
        <item x="3997"/>
        <item x="3979"/>
        <item x="177"/>
        <item x="593"/>
        <item x="3611"/>
        <item x="1194"/>
        <item x="3710"/>
        <item x="259"/>
        <item x="174"/>
        <item x="2755"/>
        <item x="3546"/>
        <item x="600"/>
        <item x="1471"/>
        <item x="1429"/>
        <item x="4044"/>
        <item x="2381"/>
        <item x="2179"/>
        <item x="3545"/>
        <item x="3775"/>
        <item x="3923"/>
        <item x="635"/>
        <item x="2034"/>
        <item x="2572"/>
        <item x="2943"/>
        <item x="664"/>
        <item x="357"/>
        <item x="4073"/>
        <item x="848"/>
        <item x="398"/>
        <item x="2510"/>
        <item x="218"/>
        <item x="858"/>
        <item x="3887"/>
        <item x="1060"/>
        <item x="587"/>
        <item x="3116"/>
        <item x="3113"/>
        <item x="1852"/>
        <item x="2530"/>
        <item x="2047"/>
        <item x="2659"/>
        <item x="2407"/>
        <item x="2172"/>
        <item x="1312"/>
        <item x="958"/>
        <item x="595"/>
        <item x="3043"/>
        <item x="2665"/>
        <item x="3797"/>
        <item x="1290"/>
        <item x="1449"/>
        <item x="610"/>
        <item x="617"/>
        <item x="2073"/>
        <item x="3488"/>
        <item x="3774"/>
        <item x="1390"/>
        <item x="2567"/>
        <item x="2372"/>
        <item x="3451"/>
        <item x="3423"/>
        <item x="3416"/>
        <item x="1200"/>
        <item x="2691"/>
        <item x="297"/>
        <item x="57"/>
        <item x="2593"/>
        <item x="3734"/>
        <item x="150"/>
        <item x="668"/>
        <item x="3807"/>
        <item x="2996"/>
        <item x="516"/>
        <item x="1425"/>
        <item x="1144"/>
        <item x="4064"/>
        <item x="339"/>
        <item x="3577"/>
        <item x="2558"/>
        <item x="821"/>
        <item x="2351"/>
        <item x="1847"/>
        <item x="1124"/>
        <item x="693"/>
        <item x="3904"/>
        <item x="2729"/>
        <item x="3205"/>
        <item x="1714"/>
        <item x="136"/>
        <item x="4012"/>
        <item x="2176"/>
        <item x="228"/>
        <item x="121"/>
        <item x="2355"/>
        <item x="2948"/>
        <item x="3071"/>
        <item x="23"/>
        <item x="2969"/>
        <item x="2922"/>
        <item x="3007"/>
        <item x="35"/>
        <item x="475"/>
        <item x="643"/>
        <item x="3084"/>
        <item x="773"/>
        <item x="3438"/>
        <item x="3826"/>
        <item x="2930"/>
        <item x="2352"/>
        <item x="334"/>
        <item x="335"/>
        <item x="1371"/>
        <item x="3588"/>
        <item x="1734"/>
        <item x="734"/>
        <item x="606"/>
        <item x="3300"/>
        <item x="3717"/>
        <item x="2845"/>
        <item x="3733"/>
        <item x="2077"/>
        <item x="2640"/>
        <item x="2814"/>
        <item x="2783"/>
        <item x="2924"/>
        <item x="2353"/>
        <item x="3854"/>
        <item x="3640"/>
        <item x="1214"/>
        <item x="2507"/>
        <item x="3314"/>
        <item x="226"/>
        <item x="3366"/>
        <item x="3103"/>
        <item x="1287"/>
        <item x="2402"/>
        <item x="452"/>
        <item x="1099"/>
        <item x="2910"/>
        <item x="3993"/>
        <item x="1559"/>
        <item x="2629"/>
        <item x="2846"/>
        <item x="624"/>
        <item x="1152"/>
        <item x="3812"/>
        <item x="3945"/>
        <item x="2213"/>
        <item x="1187"/>
        <item x="141"/>
        <item x="2580"/>
        <item x="1022"/>
        <item x="3073"/>
        <item x="971"/>
        <item x="2854"/>
        <item x="2163"/>
        <item x="3942"/>
        <item x="344"/>
        <item x="390"/>
        <item x="2690"/>
        <item x="151"/>
        <item x="1919"/>
        <item x="410"/>
        <item x="1043"/>
        <item x="493"/>
        <item x="3914"/>
        <item x="3096"/>
        <item x="124"/>
        <item x="345"/>
        <item x="2050"/>
        <item x="2872"/>
        <item x="767"/>
        <item x="154"/>
        <item x="1322"/>
        <item x="2621"/>
        <item x="2067"/>
        <item x="3560"/>
        <item x="1448"/>
        <item x="1783"/>
        <item x="1901"/>
        <item x="3838"/>
        <item x="277"/>
        <item x="2945"/>
        <item x="3189"/>
        <item x="3714"/>
        <item x="1037"/>
        <item x="3678"/>
        <item x="1741"/>
        <item x="3491"/>
        <item x="1564"/>
        <item x="3023"/>
        <item x="3280"/>
        <item x="1551"/>
        <item x="623"/>
        <item x="1161"/>
        <item x="3052"/>
        <item x="3735"/>
        <item x="4089"/>
        <item x="1090"/>
        <item x="2848"/>
        <item x="1327"/>
        <item x="1186"/>
        <item x="3905"/>
        <item x="3442"/>
        <item x="3278"/>
        <item x="1170"/>
        <item x="2554"/>
        <item x="111"/>
        <item x="1203"/>
        <item x="3991"/>
        <item x="3589"/>
        <item x="3515"/>
        <item x="1712"/>
        <item x="3486"/>
        <item x="1387"/>
        <item x="1020"/>
        <item x="3858"/>
        <item x="2878"/>
        <item x="3618"/>
        <item x="2626"/>
        <item x="3477"/>
        <item x="3107"/>
        <item x="859"/>
        <item x="3753"/>
        <item x="1912"/>
        <item x="3701"/>
        <item x="230"/>
        <item x="1723"/>
        <item x="445"/>
        <item x="1379"/>
        <item x="2356"/>
        <item x="1485"/>
        <item x="1185"/>
        <item x="636"/>
        <item x="3499"/>
        <item x="3794"/>
        <item x="3982"/>
        <item x="2944"/>
        <item x="1210"/>
        <item x="3712"/>
        <item x="224"/>
        <item x="126"/>
        <item x="3245"/>
        <item x="195"/>
        <item x="3567"/>
        <item x="234"/>
        <item x="3900"/>
        <item x="2025"/>
        <item x="2001"/>
        <item x="2824"/>
        <item x="2776"/>
        <item x="2023"/>
        <item x="3266"/>
        <item x="3669"/>
        <item x="2258"/>
        <item x="3849"/>
        <item x="3269"/>
        <item x="1205"/>
        <item x="2044"/>
        <item x="575"/>
        <item x="3789"/>
        <item x="3770"/>
        <item x="3049"/>
        <item x="2819"/>
        <item x="1445"/>
        <item x="2328"/>
        <item x="3558"/>
        <item x="2584"/>
        <item x="3646"/>
        <item x="3395"/>
        <item x="1576"/>
        <item x="608"/>
        <item x="3294"/>
        <item x="2955"/>
        <item x="1380"/>
        <item x="2171"/>
        <item x="3670"/>
        <item x="1434"/>
        <item x="2911"/>
        <item x="3834"/>
        <item x="3388"/>
        <item x="1153"/>
        <item x="602"/>
        <item x="3906"/>
        <item x="3614"/>
        <item x="4040"/>
        <item x="3188"/>
        <item x="3256"/>
        <item x="1571"/>
        <item x="3249"/>
        <item x="1023"/>
        <item x="1368"/>
        <item x="3572"/>
        <item x="3251"/>
        <item x="3013"/>
        <item x="3719"/>
        <item x="181"/>
        <item x="3689"/>
        <item x="3333"/>
        <item x="56"/>
        <item x="3487"/>
        <item x="3403"/>
        <item x="1166"/>
        <item x="2079"/>
        <item x="3543"/>
        <item x="2371"/>
        <item x="3825"/>
        <item x="1089"/>
        <item x="4025"/>
        <item x="1598"/>
        <item x="3938"/>
        <item x="1202"/>
        <item x="3404"/>
        <item x="2223"/>
        <item x="3837"/>
        <item x="1731"/>
        <item x="509"/>
        <item x="2687"/>
        <item x="1159"/>
        <item x="3878"/>
        <item x="2807"/>
        <item x="1872"/>
        <item x="2563"/>
        <item x="3839"/>
        <item x="3221"/>
        <item x="528"/>
        <item x="3238"/>
        <item x="1945"/>
        <item x="2963"/>
        <item x="530"/>
        <item x="3196"/>
        <item x="3625"/>
        <item x="2398"/>
        <item x="691"/>
        <item x="2803"/>
        <item x="3847"/>
        <item x="1802"/>
        <item x="2359"/>
        <item x="1285"/>
        <item x="3820"/>
        <item x="2109"/>
        <item x="1384"/>
        <item x="167"/>
        <item x="1199"/>
        <item x="740"/>
        <item x="2965"/>
        <item x="3018"/>
        <item x="1501"/>
        <item x="2200"/>
        <item x="549"/>
        <item x="360"/>
        <item x="654"/>
        <item x="2426"/>
        <item x="3747"/>
        <item x="1873"/>
        <item x="1141"/>
        <item x="227"/>
        <item x="235"/>
        <item x="2856"/>
        <item x="3216"/>
        <item x="565"/>
        <item x="847"/>
        <item x="209"/>
        <item x="3720"/>
        <item x="3780"/>
        <item x="3527"/>
        <item x="2131"/>
        <item x="3247"/>
        <item x="3270"/>
        <item x="3787"/>
        <item x="2341"/>
        <item x="1991"/>
        <item x="3584"/>
        <item x="155"/>
        <item x="1299"/>
        <item x="4049"/>
        <item x="3792"/>
        <item x="1175"/>
        <item x="3020"/>
        <item x="3823"/>
        <item x="1542"/>
        <item x="2826"/>
        <item x="3480"/>
        <item x="3101"/>
        <item x="3261"/>
        <item x="2876"/>
        <item x="3890"/>
        <item x="3213"/>
        <item x="1740"/>
        <item x="2831"/>
        <item x="495"/>
        <item x="160"/>
        <item x="3851"/>
        <item x="2864"/>
        <item x="2777"/>
        <item x="3204"/>
        <item x="3267"/>
        <item x="1342"/>
        <item x="1815"/>
        <item x="2767"/>
        <item x="551"/>
        <item x="3761"/>
        <item x="3086"/>
        <item x="2099"/>
        <item x="3655"/>
        <item x="663"/>
        <item x="3667"/>
        <item x="4015"/>
        <item x="1432"/>
        <item x="19"/>
        <item x="1737"/>
        <item x="2793"/>
        <item x="0"/>
        <item x="421"/>
        <item x="591"/>
        <item x="3529"/>
        <item x="3040"/>
        <item x="4008"/>
        <item x="418"/>
        <item x="589"/>
        <item x="4093"/>
        <item x="658"/>
        <item x="1706"/>
        <item x="536"/>
        <item x="2389"/>
        <item x="3373"/>
        <item x="3462"/>
        <item x="3872"/>
        <item x="2434"/>
        <item x="1426"/>
        <item x="1995"/>
        <item x="940"/>
        <item x="3194"/>
        <item x="3759"/>
        <item x="187"/>
        <item x="2792"/>
        <item x="1173"/>
        <item x="3819"/>
        <item x="1295"/>
        <item x="324"/>
        <item x="1386"/>
        <item x="723"/>
        <item x="2607"/>
        <item x="976"/>
        <item x="2806"/>
        <item x="1558"/>
        <item x="3334"/>
        <item x="3668"/>
        <item x="3903"/>
        <item x="138"/>
        <item x="3305"/>
        <item x="2441"/>
        <item x="1703"/>
        <item x="139"/>
        <item x="2697"/>
        <item x="581"/>
        <item x="1554"/>
        <item x="2816"/>
        <item x="1338"/>
        <item x="4103"/>
        <item x="1792"/>
        <item x="686"/>
        <item x="2125"/>
        <item x="3653"/>
        <item x="2385"/>
        <item x="176"/>
        <item x="1140"/>
        <item x="526"/>
        <item x="2802"/>
        <item x="1415"/>
        <item x="571"/>
        <item x="2880"/>
        <item x="3367"/>
        <item x="3898"/>
        <item x="1391"/>
        <item x="3401"/>
        <item x="3297"/>
        <item x="3762"/>
        <item x="1231"/>
        <item x="3559"/>
        <item x="605"/>
        <item x="2393"/>
        <item x="2216"/>
        <item x="954"/>
        <item x="2382"/>
        <item x="220"/>
        <item x="1301"/>
        <item x="3553"/>
        <item x="2903"/>
        <item x="51"/>
        <item x="2195"/>
        <item x="626"/>
        <item x="2727"/>
        <item x="2414"/>
        <item x="2170"/>
        <item x="1441"/>
        <item x="2349"/>
        <item x="2724"/>
        <item x="2018"/>
        <item x="641"/>
        <item x="653"/>
        <item x="2906"/>
        <item x="642"/>
        <item x="1444"/>
        <item x="2647"/>
        <item x="145"/>
        <item x="1352"/>
        <item x="3465"/>
        <item x="2247"/>
        <item x="387"/>
        <item x="20"/>
        <item x="3795"/>
        <item x="2798"/>
        <item x="2228"/>
        <item x="213"/>
        <item x="3610"/>
        <item x="3730"/>
        <item x="3561"/>
        <item x="2409"/>
        <item x="3728"/>
        <item x="3437"/>
        <item x="2219"/>
        <item x="1988"/>
        <item x="3223"/>
        <item x="3815"/>
        <item x="348"/>
        <item x="2662"/>
        <item x="3094"/>
        <item x="964"/>
        <item x="2531"/>
        <item x="2808"/>
        <item x="1761"/>
        <item x="659"/>
        <item x="4090"/>
        <item x="2902"/>
        <item x="1220"/>
        <item x="2411"/>
        <item x="386"/>
        <item x="2616"/>
        <item x="1125"/>
        <item x="2378"/>
        <item x="2805"/>
        <item x="3944"/>
        <item x="1536"/>
        <item x="3525"/>
        <item x="2373"/>
        <item x="170"/>
        <item x="4024"/>
        <item x="2528"/>
        <item x="2631"/>
        <item x="896"/>
        <item x="3281"/>
        <item x="3684"/>
        <item x="1553"/>
        <item x="3215"/>
        <item x="2980"/>
        <item x="1748"/>
        <item x="3599"/>
        <item x="3935"/>
        <item x="1534"/>
        <item x="2246"/>
        <item x="134"/>
        <item x="2663"/>
        <item x="3541"/>
        <item x="1154"/>
        <item x="3549"/>
        <item x="518"/>
        <item x="630"/>
        <item x="1151"/>
        <item x="2410"/>
        <item x="3910"/>
        <item x="3379"/>
        <item x="2981"/>
        <item x="2646"/>
        <item x="3076"/>
        <item x="3636"/>
        <item x="3067"/>
        <item x="764"/>
        <item x="3520"/>
        <item x="2480"/>
        <item x="3032"/>
        <item x="3931"/>
        <item x="433"/>
        <item x="2550"/>
        <item x="24"/>
        <item x="3988"/>
        <item x="59"/>
        <item x="3246"/>
        <item x="578"/>
        <item x="3686"/>
        <item x="1050"/>
        <item x="1417"/>
        <item x="3291"/>
        <item x="2859"/>
        <item x="3934"/>
        <item x="2966"/>
        <item x="3030"/>
        <item x="3501"/>
        <item x="2569"/>
        <item x="1514"/>
        <item x="2280"/>
        <item x="3522"/>
        <item x="4067"/>
        <item x="2666"/>
        <item x="211"/>
        <item x="3206"/>
        <item x="3564"/>
        <item x="2379"/>
        <item x="3081"/>
        <item x="2578"/>
        <item x="523"/>
        <item x="432"/>
        <item x="191"/>
        <item x="137"/>
        <item x="3298"/>
        <item x="2598"/>
        <item x="2161"/>
        <item x="1590"/>
        <item x="3106"/>
        <item x="1555"/>
        <item x="2678"/>
        <item x="2203"/>
        <item x="615"/>
        <item x="3203"/>
        <item x="2445"/>
        <item x="3534"/>
        <item x="3952"/>
        <item x="163"/>
        <item x="2501"/>
        <item x="1705"/>
        <item x="2917"/>
        <item x="3060"/>
        <item x="1582"/>
        <item x="3085"/>
        <item x="613"/>
        <item x="1216"/>
        <item x="1805"/>
        <item x="3062"/>
        <item x="3845"/>
        <item x="205"/>
        <item x="3535"/>
        <item x="3331"/>
        <item x="875"/>
        <item x="2380"/>
        <item x="2464"/>
        <item x="2364"/>
        <item x="210"/>
        <item x="546"/>
        <item x="2818"/>
        <item x="776"/>
        <item x="2620"/>
        <item x="2435"/>
        <item x="3237"/>
        <item x="1755"/>
        <item x="3863"/>
        <item x="3042"/>
        <item x="3310"/>
        <item x="2828"/>
        <item x="2716"/>
        <item x="3092"/>
        <item x="3873"/>
        <item x="2953"/>
        <item x="202"/>
        <item x="15"/>
        <item x="1292"/>
        <item x="1589"/>
        <item x="973"/>
        <item x="2861"/>
        <item x="1309"/>
        <item x="2506"/>
        <item x="2897"/>
        <item x="1435"/>
        <item x="196"/>
        <item x="2561"/>
        <item x="346"/>
        <item x="2886"/>
        <item x="3299"/>
        <item x="3243"/>
        <item x="688"/>
        <item x="2199"/>
        <item x="2396"/>
        <item x="332"/>
        <item x="3068"/>
        <item x="254"/>
        <item x="3311"/>
        <item x="2357"/>
        <item x="1910"/>
        <item x="3411"/>
        <item x="3928"/>
        <item x="3848"/>
        <item x="2439"/>
        <item x="1895"/>
        <item x="3492"/>
        <item x="2833"/>
        <item x="2366"/>
        <item x="1728"/>
        <item x="561"/>
        <item x="3802"/>
        <item x="2521"/>
        <item x="3222"/>
        <item x="3354"/>
        <item x="534"/>
        <item x="1920"/>
        <item x="49"/>
        <item x="1021"/>
        <item x="1730"/>
        <item x="3445"/>
        <item x="2660"/>
        <item x="484"/>
        <item x="715"/>
        <item x="2619"/>
        <item x="2668"/>
        <item x="1179"/>
        <item x="3374"/>
        <item x="1530"/>
        <item x="425"/>
        <item x="541"/>
        <item x="2392"/>
        <item x="1005"/>
        <item x="548"/>
        <item x="3226"/>
        <item x="3239"/>
        <item x="1294"/>
        <item x="1315"/>
        <item x="2918"/>
        <item x="1218"/>
        <item x="2898"/>
        <item x="328"/>
        <item x="2180"/>
        <item x="3943"/>
        <item x="2618"/>
        <item x="1549"/>
        <item x="998"/>
        <item x="4026"/>
        <item x="1804"/>
        <item x="572"/>
        <item x="537"/>
        <item x="3292"/>
        <item x="585"/>
        <item x="4074"/>
        <item x="545"/>
        <item x="3603"/>
        <item x="3272"/>
        <item x="3263"/>
        <item x="3817"/>
        <item x="3643"/>
        <item x="427"/>
        <item x="2438"/>
        <item x="33"/>
        <item x="3989"/>
        <item x="1736"/>
        <item x="1548"/>
        <item x="1017"/>
        <item x="3533"/>
        <item x="1457"/>
        <item x="3992"/>
        <item x="2080"/>
        <item x="2117"/>
        <item x="1979"/>
        <item x="3402"/>
        <item x="329"/>
        <item x="86"/>
        <item x="857"/>
        <item x="336"/>
        <item x="2841"/>
        <item x="3628"/>
        <item x="1408"/>
        <item x="1367"/>
        <item x="3384"/>
        <item x="377"/>
        <item x="1747"/>
        <item x="347"/>
        <item x="2198"/>
        <item x="402"/>
        <item x="1293"/>
        <item x="4032"/>
        <item x="3202"/>
        <item x="3082"/>
        <item x="3441"/>
        <item x="2581"/>
        <item x="3665"/>
        <item x="1071"/>
        <item x="3864"/>
        <item x="3963"/>
        <item x="438"/>
        <item x="1511"/>
        <item x="2253"/>
        <item x="239"/>
        <item x="1406"/>
        <item x="3737"/>
        <item x="1204"/>
        <item x="3504"/>
        <item x="353"/>
        <item x="3642"/>
        <item x="2949"/>
        <item x="1195"/>
        <item x="3064"/>
        <item x="2217"/>
        <item x="1416"/>
        <item x="2779"/>
        <item x="607"/>
        <item x="3350"/>
        <item x="2053"/>
        <item x="632"/>
        <item x="3260"/>
        <item x="1015"/>
        <item x="1431"/>
        <item x="2627"/>
        <item x="4086"/>
        <item x="178"/>
        <item x="4039"/>
        <item x="3955"/>
        <item x="609"/>
        <item x="4082"/>
        <item x="4109"/>
        <item x="2837"/>
        <item x="3913"/>
        <item x="3693"/>
        <item x="3296"/>
        <item x="4057"/>
        <item x="1977"/>
        <item x="3962"/>
        <item x="2035"/>
        <item x="3265"/>
        <item x="3287"/>
        <item x="1459"/>
        <item x="2825"/>
        <item x="3371"/>
        <item x="2664"/>
        <item x="2835"/>
        <item x="1335"/>
        <item x="2272"/>
        <item x="1349"/>
        <item x="618"/>
        <item x="3901"/>
        <item x="1150"/>
        <item x="25"/>
        <item x="505"/>
        <item x="3615"/>
        <item x="552"/>
        <item x="520"/>
        <item x="2376"/>
        <item x="1212"/>
        <item x="2669"/>
        <item x="1721"/>
        <item x="1046"/>
        <item x="236"/>
        <item x="3365"/>
        <item x="559"/>
        <item x="725"/>
        <item x="1801"/>
        <item x="2363"/>
        <item x="4029"/>
        <item x="2713"/>
        <item x="2282"/>
        <item x="3422"/>
        <item x="3228"/>
        <item x="1887"/>
        <item x="46"/>
        <item x="1031"/>
        <item x="986"/>
        <item x="28"/>
        <item x="1143"/>
        <item x="1581"/>
        <item x="1732"/>
        <item x="1002"/>
        <item x="3741"/>
        <item x="1904"/>
        <item x="1196"/>
        <item x="515"/>
        <item x="1136"/>
        <item x="2651"/>
        <item x="2343"/>
        <item x="4"/>
        <item x="611"/>
        <item x="3536"/>
        <item x="1868"/>
        <item x="1993"/>
        <item x="3822"/>
        <item x="2233"/>
        <item x="320"/>
        <item x="2042"/>
        <item x="657"/>
        <item x="2330"/>
        <item x="1131"/>
        <item x="2586"/>
        <item x="1117"/>
        <item x="2728"/>
        <item x="1198"/>
        <item x="3788"/>
        <item x="54"/>
        <item x="1350"/>
        <item x="3011"/>
        <item x="2942"/>
        <item x="2989"/>
        <item x="3214"/>
        <item x="2436"/>
        <item x="2587"/>
        <item x="2278"/>
        <item x="2452"/>
        <item x="3607"/>
        <item x="1526"/>
        <item x="1013"/>
        <item x="985"/>
        <item x="1466"/>
        <item x="1423"/>
        <item x="2142"/>
        <item x="569"/>
        <item x="2069"/>
        <item x="3821"/>
        <item x="2990"/>
        <item x="1710"/>
        <item x="2973"/>
        <item x="231"/>
        <item x="2649"/>
        <item x="2404"/>
        <item x="904"/>
        <item x="3960"/>
        <item x="1661"/>
        <item x="1798"/>
        <item x="4097"/>
        <item x="2672"/>
        <item x="556"/>
        <item x="2000"/>
        <item x="3125"/>
        <item x="2365"/>
        <item x="1111"/>
        <item x="2011"/>
        <item x="568"/>
        <item x="771"/>
        <item x="165"/>
        <item x="1077"/>
        <item x="4083"/>
        <item x="2912"/>
        <item x="950"/>
        <item x="4113"/>
        <item x="3919"/>
        <item x="2879"/>
        <item x="3098"/>
        <item x="3041"/>
        <item x="3008"/>
        <item x="1413"/>
        <item x="74"/>
        <item x="3716"/>
        <item x="2348"/>
        <item x="949"/>
        <item x="2059"/>
        <item x="2950"/>
        <item x="1898"/>
        <item x="491"/>
        <item x="380"/>
        <item x="935"/>
        <item x="2855"/>
        <item x="378"/>
        <item x="1024"/>
        <item x="2883"/>
        <item x="1870"/>
        <item x="2511"/>
        <item x="2236"/>
        <item x="883"/>
        <item x="3876"/>
        <item x="3485"/>
        <item x="3038"/>
        <item x="962"/>
        <item x="3882"/>
        <item x="3681"/>
        <item x="4030"/>
        <item x="2401"/>
        <item x="3439"/>
        <item x="2052"/>
        <item x="3832"/>
        <item x="215"/>
        <item x="194"/>
        <item x="31"/>
        <item x="590"/>
        <item x="237"/>
        <item x="2360"/>
        <item x="3397"/>
        <item x="3283"/>
        <item x="3432"/>
        <item x="2184"/>
        <item x="547"/>
        <item x="2369"/>
        <item x="3284"/>
        <item x="2667"/>
        <item x="3650"/>
        <item x="3722"/>
        <item x="2982"/>
        <item x="2226"/>
        <item x="2655"/>
        <item x="2430"/>
        <item x="3099"/>
        <item x="3313"/>
        <item x="1049"/>
        <item x="1351"/>
        <item x="942"/>
        <item x="2591"/>
        <item x="3605"/>
        <item x="2440"/>
        <item x="229"/>
        <item x="1100"/>
        <item x="627"/>
        <item x="712"/>
        <item x="2715"/>
        <item x="1307"/>
        <item x="3044"/>
        <item x="697"/>
        <item x="1782"/>
        <item x="2590"/>
        <item x="1004"/>
        <item x="570"/>
        <item x="2851"/>
        <item x="1450"/>
        <item x="2993"/>
        <item x="1436"/>
        <item x="1532"/>
        <item x="4006"/>
        <item x="977"/>
        <item x="1316"/>
        <item x="1954"/>
        <item x="2600"/>
        <item x="978"/>
        <item x="1418"/>
        <item x="3748"/>
        <item x="2057"/>
        <item x="1363"/>
        <item x="157"/>
        <item x="1093"/>
        <item x="148"/>
        <item x="2146"/>
        <item x="2433"/>
        <item x="1990"/>
        <item x="3003"/>
        <item x="3985"/>
        <item x="2403"/>
        <item x="510"/>
        <item x="3274"/>
        <item x="426"/>
        <item x="4112"/>
        <item x="1392"/>
        <item x="2820"/>
        <item x="3990"/>
        <item x="3698"/>
        <item x="3725"/>
        <item x="1313"/>
        <item x="3447"/>
        <item x="3866"/>
        <item x="3751"/>
        <item x="179"/>
        <item x="3803"/>
        <item x="2928"/>
        <item x="1572"/>
        <item x="3420"/>
        <item x="1760"/>
        <item x="2"/>
        <item x="1055"/>
        <item x="2459"/>
        <item x="2648"/>
        <item x="4023"/>
        <item x="2129"/>
        <item x="719"/>
        <item x="3644"/>
        <item x="3074"/>
        <item x="1193"/>
        <item x="3405"/>
        <item x="1334"/>
        <item x="3799"/>
        <item x="1762"/>
        <item x="948"/>
        <item x="3548"/>
        <item x="564"/>
        <item x="2427"/>
        <item x="1121"/>
        <item x="1986"/>
        <item x="1879"/>
        <item x="1085"/>
        <item x="3965"/>
        <item x="1505"/>
        <item x="3932"/>
        <item x="1515"/>
        <item x="2915"/>
        <item x="356"/>
        <item x="2891"/>
        <item x="1677"/>
        <item x="2794"/>
        <item x="647"/>
        <item x="212"/>
        <item x="3597"/>
        <item x="2190"/>
        <item x="4019"/>
        <item x="656"/>
        <item x="394"/>
        <item x="2719"/>
        <item x="1038"/>
        <item x="3583"/>
        <item x="4014"/>
        <item x="1191"/>
        <item x="3500"/>
        <item x="3466"/>
        <item x="3783"/>
        <item x="1753"/>
        <item x="4061"/>
        <item x="1016"/>
        <item x="967"/>
        <item x="2589"/>
        <item x="3364"/>
        <item x="1296"/>
        <item x="2062"/>
        <item x="1980"/>
        <item x="2457"/>
        <item x="1208"/>
        <item x="440"/>
        <item x="1374"/>
        <item x="974"/>
        <item x="372"/>
        <item x="2976"/>
        <item x="3779"/>
        <item x="2194"/>
        <item x="1722"/>
        <item x="2367"/>
        <item x="1026"/>
        <item x="1502"/>
        <item x="3276"/>
        <item x="3126"/>
        <item x="1707"/>
        <item x="351"/>
        <item x="219"/>
        <item x="1115"/>
        <item x="900"/>
        <item x="3609"/>
        <item x="522"/>
        <item x="1207"/>
        <item x="1880"/>
        <item x="1835"/>
        <item x="1222"/>
        <item x="2155"/>
        <item x="3579"/>
        <item x="3502"/>
        <item x="3279"/>
        <item x="3318"/>
        <item x="2986"/>
        <item x="1061"/>
        <item x="1428"/>
        <item x="3840"/>
        <item x="3930"/>
        <item x="3057"/>
        <item x="1385"/>
        <item x="1591"/>
        <item x="542"/>
        <item x="3562"/>
        <item x="3951"/>
        <item x="1739"/>
        <item x="3120"/>
        <item x="2680"/>
        <item x="4048"/>
        <item x="3629"/>
        <item x="3336"/>
        <item x="333"/>
        <item x="4000"/>
        <item x="992"/>
        <item x="1599"/>
        <item x="2165"/>
        <item x="2958"/>
        <item x="1570"/>
        <item x="354"/>
        <item x="225"/>
        <item x="3950"/>
        <item x="1068"/>
        <item x="3654"/>
        <item x="2565"/>
        <item x="1091"/>
        <item x="3530"/>
        <item x="1533"/>
        <item x="3490"/>
        <item x="3047"/>
        <item x="2400"/>
        <item x="944"/>
        <item x="2907"/>
        <item x="3282"/>
        <item x="3769"/>
        <item x="1594"/>
        <item x="1269"/>
        <item x="3755"/>
        <item x="4058"/>
        <item x="594"/>
        <item x="3392"/>
        <item x="3231"/>
        <item x="9"/>
        <item x="3970"/>
        <item x="3602"/>
        <item x="3661"/>
        <item x="482"/>
        <item x="3419"/>
        <item x="2571"/>
        <item x="577"/>
        <item x="3635"/>
        <item x="3582"/>
        <item x="2809"/>
        <item x="1323"/>
        <item x="1708"/>
        <item x="1964"/>
        <item x="2726"/>
        <item x="2221"/>
        <item x="2455"/>
        <item x="3968"/>
        <item x="2240"/>
        <item x="850"/>
        <item x="3308"/>
        <item x="3343"/>
        <item x="2849"/>
        <item x="2615"/>
        <item x="2847"/>
        <item x="1137"/>
        <item x="1750"/>
        <item x="45"/>
        <item x="1438"/>
        <item x="3956"/>
        <item x="3749"/>
        <item x="3469"/>
        <item x="1298"/>
        <item x="3498"/>
        <item x="1660"/>
        <item x="342"/>
        <item x="3200"/>
        <item x="3526"/>
        <item x="3058"/>
        <item x="2522"/>
        <item x="1718"/>
        <item x="3578"/>
        <item x="3627"/>
        <item x="3835"/>
        <item x="1717"/>
        <item x="1446"/>
        <item x="2882"/>
        <item x="32"/>
        <item x="3704"/>
        <item x="1297"/>
        <item x="1669"/>
        <item x="3726"/>
        <item x="3550"/>
        <item x="3232"/>
        <item x="1454"/>
        <item x="2956"/>
        <item x="2875"/>
        <item x="3050"/>
        <item x="3724"/>
        <item x="2174"/>
        <item x="2718"/>
        <item x="3315"/>
        <item x="3348"/>
        <item x="3171"/>
        <item x="2074"/>
        <item x="2361"/>
        <item x="3415"/>
        <item x="3986"/>
        <item x="2072"/>
        <item x="2189"/>
        <item x="2255"/>
        <item x="3327"/>
        <item x="1174"/>
        <item x="8"/>
        <item x="3973"/>
        <item x="2266"/>
        <item x="3885"/>
        <item x="1729"/>
        <item x="1550"/>
        <item x="2063"/>
        <item x="532"/>
        <item x="322"/>
        <item x="1948"/>
        <item x="538"/>
        <item x="629"/>
        <item x="2773"/>
        <item x="3307"/>
        <item x="4102"/>
        <item x="3508"/>
        <item x="4066"/>
        <item x="1103"/>
        <item x="1410"/>
        <item x="3353"/>
        <item x="3697"/>
        <item x="1079"/>
        <item x="257"/>
        <item x="3547"/>
        <item x="3459"/>
        <item x="951"/>
        <item x="2860"/>
        <item x="678"/>
        <item x="223"/>
        <item x="533"/>
        <item x="2676"/>
        <item x="3604"/>
        <item x="1300"/>
        <item x="1052"/>
        <item x="3347"/>
        <item x="1535"/>
        <item x="1442"/>
        <item x="105"/>
        <item x="2444"/>
        <item x="1440"/>
        <item x="3786"/>
        <item x="3811"/>
        <item x="2574"/>
        <item x="464"/>
        <item x="2431"/>
        <item x="3355"/>
        <item x="975"/>
        <item x="631"/>
        <item x="3694"/>
        <item x="947"/>
        <item x="133"/>
        <item x="3507"/>
        <item x="524"/>
        <item x="2843"/>
        <item x="3915"/>
        <item x="1521"/>
        <item x="3306"/>
        <item x="3974"/>
        <item x="3675"/>
        <item x="1780"/>
        <item x="3771"/>
        <item x="2632"/>
        <item x="3916"/>
        <item x="3389"/>
        <item x="2827"/>
        <item x="2829"/>
        <item x="4098"/>
        <item x="2458"/>
        <item x="2933"/>
        <item x="3352"/>
        <item x="1129"/>
        <item x="3115"/>
        <item x="713"/>
        <item x="2264"/>
        <item x="55"/>
        <item x="894"/>
        <item x="4037"/>
        <item x="3813"/>
        <item x="2959"/>
        <item x="1400"/>
        <item x="2503"/>
        <item x="3317"/>
        <item x="3657"/>
        <item x="2908"/>
        <item x="3764"/>
        <item x="2013"/>
        <item x="3410"/>
        <item x="2177"/>
        <item x="2022"/>
        <item x="1354"/>
        <item x="1635"/>
        <item x="2425"/>
        <item x="555"/>
        <item x="3587"/>
        <item x="3225"/>
        <item x="1197"/>
        <item x="3830"/>
        <item x="677"/>
        <item x="829"/>
        <item x="3713"/>
        <item x="3288"/>
        <item x="2257"/>
        <item x="1758"/>
        <item x="979"/>
        <item x="3608"/>
        <item x="670"/>
        <item x="3484"/>
        <item x="2799"/>
        <item x="633"/>
        <item x="331"/>
        <item x="1149"/>
        <item x="358"/>
        <item x="3981"/>
        <item x="2605"/>
        <item x="13"/>
        <item x="3117"/>
        <item x="1164"/>
        <item x="3867"/>
        <item x="2597"/>
        <item x="1009"/>
        <item x="3341"/>
        <item x="4079"/>
        <item x="2988"/>
        <item x="4080"/>
        <item x="3497"/>
        <item x="3324"/>
        <item x="4110"/>
        <item x="2708"/>
        <item x="3320"/>
        <item x="3349"/>
        <item x="3957"/>
        <item x="159"/>
        <item x="1032"/>
        <item x="1906"/>
        <item x="614"/>
        <item x="2899"/>
        <item x="1796"/>
        <item x="2164"/>
        <item x="2344"/>
        <item x="1211"/>
        <item x="7"/>
        <item x="3540"/>
        <item x="2070"/>
        <item x="1317"/>
        <item x="2151"/>
        <item x="3322"/>
        <item x="3444"/>
        <item x="3531"/>
        <item x="1330"/>
        <item x="3235"/>
        <item x="1344"/>
        <item x="851"/>
        <item x="3095"/>
        <item x="3664"/>
        <item x="1845"/>
        <item x="4062"/>
        <item x="2630"/>
        <item x="1812"/>
        <item x="2759"/>
        <item x="3702"/>
        <item x="1420"/>
        <item x="3383"/>
        <item x="1556"/>
        <item x="544"/>
        <item x="431"/>
        <item x="1398"/>
        <item x="1499"/>
        <item x="3804"/>
        <item x="669"/>
        <item x="190"/>
        <item x="3089"/>
        <item x="2387"/>
        <item x="1875"/>
        <item x="621"/>
        <item x="3470"/>
        <item x="2674"/>
        <item x="1447"/>
        <item x="1874"/>
        <item x="1189"/>
        <item x="3123"/>
        <item x="2867"/>
        <item x="3066"/>
        <item x="3784"/>
        <item x="3449"/>
        <item x="622"/>
        <item x="171"/>
        <item x="2150"/>
        <item x="3937"/>
        <item x="3118"/>
        <item x="3975"/>
        <item x="3001"/>
        <item x="4056"/>
        <item x="539"/>
        <item x="1126"/>
        <item x="1018"/>
        <item x="566"/>
        <item x="1217"/>
        <item x="3453"/>
        <item x="2642"/>
        <item x="1201"/>
        <item x="3356"/>
        <item x="2415"/>
        <item x="3301"/>
        <item x="4087"/>
        <item x="3191"/>
        <item x="991"/>
        <item x="1101"/>
        <item x="3933"/>
        <item x="66"/>
        <item x="2869"/>
        <item x="3474"/>
        <item x="131"/>
        <item x="1343"/>
        <item x="1305"/>
        <item x="3977"/>
        <item x="409"/>
        <item x="3409"/>
        <item x="855"/>
        <item x="3503"/>
        <item x="597"/>
        <item x="3624"/>
        <item x="3782"/>
        <item x="1483"/>
        <item x="1943"/>
        <item x="3739"/>
        <item x="3785"/>
        <item x="1816"/>
        <item x="388"/>
        <item x="3339"/>
        <item x="1973"/>
        <item x="1566"/>
        <item x="3953"/>
        <item x="2788"/>
        <item x="3075"/>
        <item x="2658"/>
        <item x="2657"/>
        <item x="2689"/>
        <item x="3707"/>
        <item x="1537"/>
        <item x="513"/>
        <item x="1671"/>
        <item x="2935"/>
        <item x="1393"/>
        <item x="3836"/>
        <item x="1487"/>
        <item x="1034"/>
        <item x="3102"/>
        <item x="3563"/>
        <item x="1985"/>
        <item x="3703"/>
        <item x="204"/>
        <item x="1310"/>
        <item x="189"/>
        <item x="679"/>
        <item x="1062"/>
        <item x="3674"/>
        <item x="1969"/>
        <item x="2785"/>
        <item x="1135"/>
        <item x="143"/>
        <item x="3382"/>
        <item x="4041"/>
        <item x="338"/>
        <item x="2815"/>
        <item x="1735"/>
        <item x="1288"/>
        <item x="3575"/>
        <item x="1010"/>
        <item x="5"/>
        <item x="645"/>
        <item x="2610"/>
        <item x="3022"/>
        <item x="2175"/>
        <item x="1389"/>
        <item x="1303"/>
        <item x="3606"/>
        <item x="3091"/>
        <item x="206"/>
        <item x="3028"/>
        <item x="2946"/>
        <item x="3286"/>
        <item x="1378"/>
        <item x="1331"/>
        <item x="1674"/>
        <item x="3033"/>
        <item x="1525"/>
        <item x="4099"/>
        <item x="185"/>
        <item x="2010"/>
        <item x="1756"/>
        <item x="3538"/>
        <item x="3824"/>
        <item x="3435"/>
        <item x="11"/>
        <item x="2252"/>
        <item x="2757"/>
        <item x="983"/>
        <item x="3464"/>
        <item x="2984"/>
        <item x="376"/>
        <item x="3586"/>
        <item x="2347"/>
        <item x="845"/>
        <item x="690"/>
        <item x="1040"/>
        <item x="3523"/>
        <item x="1063"/>
        <item x="2186"/>
        <item x="199"/>
        <item x="2568"/>
        <item x="3496"/>
        <item x="612"/>
        <item x="2968"/>
        <item x="1779"/>
        <item x="2748"/>
        <item x="350"/>
        <item x="955"/>
        <item x="1743"/>
        <item x="3252"/>
        <item x="3639"/>
        <item x="3268"/>
        <item x="437"/>
        <item x="2791"/>
        <item x="3594"/>
        <item x="946"/>
        <item x="2375"/>
        <item x="1983"/>
        <item x="122"/>
        <item x="3829"/>
        <item x="2562"/>
        <item x="2405"/>
        <item x="492"/>
        <item x="3652"/>
        <item x="1781"/>
        <item x="3031"/>
        <item x="1048"/>
        <item x="3647"/>
        <item x="861"/>
        <item x="2071"/>
        <item x="3539"/>
        <item x="3929"/>
        <item x="1427"/>
        <item x="3969"/>
        <item x="3253"/>
        <item x="1597"/>
        <item x="886"/>
        <item x="1422"/>
        <item x="1314"/>
        <item x="78"/>
        <item x="1168"/>
        <item x="2019"/>
        <item x="3468"/>
        <item x="580"/>
        <item x="2905"/>
        <item x="1503"/>
        <item x="840"/>
        <item x="2448"/>
        <item x="3323"/>
        <item x="856"/>
        <item x="3295"/>
        <item x="3862"/>
        <item x="1030"/>
        <item x="1308"/>
        <item x="3273"/>
        <item x="989"/>
        <item x="2709"/>
        <item x="2520"/>
        <item x="1341"/>
        <item x="1328"/>
        <item x="2634"/>
        <item x="233"/>
        <item x="3463"/>
        <item x="4054"/>
        <item x="4033"/>
        <item x="988"/>
        <item x="1733"/>
        <item x="1839"/>
        <item x="3259"/>
        <item x="3112"/>
        <item x="3947"/>
        <item x="3875"/>
        <item x="982"/>
        <item x="2346"/>
        <item x="120"/>
        <item x="2548"/>
        <item x="2868"/>
        <item x="1516"/>
        <item x="966"/>
        <item x="3752"/>
        <item x="3621"/>
        <item x="2738"/>
        <item x="4018"/>
        <item x="3746"/>
        <item x="4084"/>
        <item x="1419"/>
        <item x="2992"/>
        <item x="1800"/>
        <item x="963"/>
        <item x="1324"/>
        <item x="2734"/>
        <item x="3455"/>
        <item x="1752"/>
        <item x="2987"/>
        <item x="3680"/>
        <item x="2866"/>
        <item x="128"/>
        <item x="1795"/>
        <item x="3309"/>
        <item x="2952"/>
        <item x="3600"/>
        <item x="3097"/>
        <item x="2714"/>
        <item x="3063"/>
        <item x="588"/>
        <item x="2743"/>
        <item x="3727"/>
        <item x="667"/>
        <item x="574"/>
        <item x="3683"/>
        <item x="1219"/>
        <item x="2188"/>
        <item x="2068"/>
        <item x="1388"/>
        <item x="683"/>
        <item x="2636"/>
        <item x="661"/>
        <item x="1763"/>
        <item x="965"/>
        <item x="752"/>
        <item x="2758"/>
        <item x="2637"/>
        <item x="681"/>
        <item x="4104"/>
        <item x="1397"/>
        <item x="2582"/>
        <item x="3461"/>
        <item x="2340"/>
        <item x="3034"/>
        <item x="2224"/>
        <item x="1865"/>
        <item x="521"/>
        <item x="596"/>
        <item x="321"/>
        <item x="2139"/>
        <item x="2244"/>
        <item x="3217"/>
        <item x="3576"/>
        <item x="2947"/>
        <item x="3633"/>
        <item x="512"/>
        <item x="1867"/>
        <item x="1994"/>
        <item x="1951"/>
        <item x="993"/>
        <item x="1223"/>
        <item x="2447"/>
        <item x="2041"/>
        <item x="2985"/>
        <item x="2720"/>
        <item x="2412"/>
        <item x="3773"/>
        <item x="1916"/>
        <item x="852"/>
        <item x="1183"/>
        <item x="3920"/>
        <item x="3072"/>
        <item x="2625"/>
        <item x="957"/>
        <item x="3021"/>
        <item x="3619"/>
        <item x="2043"/>
        <item x="2009"/>
        <item x="3555"/>
        <item x="3429"/>
        <item x="952"/>
        <item x="1109"/>
        <item x="3902"/>
        <item x="2193"/>
        <item x="3312"/>
        <item x="3087"/>
        <item x="3663"/>
        <item x="3645"/>
        <item x="3790"/>
        <item x="1746"/>
        <item x="702"/>
        <item x="487"/>
        <item x="1311"/>
        <item x="2377"/>
        <item x="2446"/>
        <item x="760"/>
        <item x="2877"/>
        <item x="1716"/>
        <item x="1433"/>
        <item x="943"/>
        <item x="1302"/>
        <item x="1148"/>
        <item x="3936"/>
        <item x="2039"/>
        <item x="2196"/>
        <item x="689"/>
        <item x="652"/>
        <item x="3244"/>
        <item x="3414"/>
        <item x="531"/>
        <item x="1007"/>
        <item x="1968"/>
        <item x="1424"/>
        <item x="557"/>
        <item x="706"/>
        <item x="2250"/>
        <item x="1376"/>
        <item x="711"/>
        <item x="1982"/>
        <item x="1057"/>
        <item x="3122"/>
        <item x="3894"/>
        <item x="1221"/>
        <item x="3302"/>
        <item x="2256"/>
        <item x="3772"/>
        <item x="3877"/>
        <item x="3190"/>
        <item x="640"/>
        <item x="2271"/>
        <item x="1989"/>
        <item x="3340"/>
        <item x="399"/>
        <item x="665"/>
        <item x="1033"/>
        <item x="2248"/>
        <item x="3796"/>
        <item x="325"/>
        <item x="3494"/>
        <item x="2032"/>
        <item x="1797"/>
        <item x="2643"/>
        <item x="2622"/>
        <item x="2265"/>
        <item x="3369"/>
        <item x="1745"/>
        <item x="3370"/>
        <item x="3070"/>
        <item x="762"/>
        <item x="2192"/>
        <item x="1039"/>
        <item x="2623"/>
        <item x="562"/>
        <item x="2078"/>
        <item x="2339"/>
        <item x="146"/>
        <item x="4095"/>
        <item x="2813"/>
        <item x="2972"/>
        <item x="2157"/>
        <item x="843"/>
        <item x="2650"/>
        <item x="4077"/>
        <item x="692"/>
        <item x="3304"/>
        <item x="707"/>
        <item x="4105"/>
        <item x="3360"/>
        <item x="323"/>
        <item x="1321"/>
        <item x="3224"/>
        <item x="4071"/>
        <item x="3634"/>
        <item x="2896"/>
        <item x="854"/>
        <item x="1903"/>
        <item x="2259"/>
        <item x="1008"/>
        <item x="3236"/>
        <item x="1381"/>
        <item x="1908"/>
        <item x="1325"/>
        <item x="2460"/>
        <item x="2611"/>
        <item x="2722"/>
        <item x="1373"/>
        <item x="1817"/>
        <item x="1320"/>
        <item x="2061"/>
        <item x="1539"/>
        <item x="1132"/>
        <item x="1383"/>
        <item x="1585"/>
        <item x="1443"/>
        <item x="1414"/>
        <item x="1456"/>
        <item x="2350"/>
        <item x="1869"/>
        <item x="1289"/>
        <item x="2844"/>
        <item x="125"/>
        <item x="2234"/>
        <item x="1742"/>
        <item x="535"/>
        <item x="1188"/>
        <item x="687"/>
        <item x="370"/>
        <item x="703"/>
        <item x="182"/>
        <item x="1284"/>
        <item x="2122"/>
        <item x="885"/>
        <item x="238"/>
        <item x="488"/>
        <item x="1012"/>
        <item x="700"/>
        <item x="2121"/>
        <item x="2395"/>
        <item x="4068"/>
        <item x="1395"/>
        <item x="1375"/>
        <item x="1001"/>
        <item x="166"/>
        <item x="92"/>
        <item x="970"/>
        <item x="2874"/>
        <item x="3227"/>
        <item x="2178"/>
        <item x="2995"/>
        <item x="529"/>
        <item x="2270"/>
        <item x="704"/>
        <item x="705"/>
        <item x="2857"/>
        <item x="2002"/>
        <item x="1182"/>
        <item x="4101"/>
        <item x="1213"/>
        <item x="2513"/>
        <item x="1332"/>
        <item x="4078"/>
        <item x="945"/>
        <item x="3528"/>
        <item x="1757"/>
        <item x="749"/>
        <item x="714"/>
        <item x="3234"/>
        <item x="2429"/>
        <item x="1528"/>
        <item x="1138"/>
        <item x="910"/>
        <item x="694"/>
        <item x="3656"/>
        <item x="517"/>
        <item x="2453"/>
        <item x="961"/>
        <item x="2991"/>
        <item x="1184"/>
        <item x="1512"/>
        <item x="197"/>
        <item x="1866"/>
        <item x="969"/>
        <item x="1808"/>
        <item x="3051"/>
        <item x="2570"/>
        <item x="3110"/>
        <item x="2183"/>
        <item x="2168"/>
        <item x="2725"/>
        <item x="1176"/>
        <item x="3359"/>
        <item x="941"/>
        <item x="2836"/>
        <item x="1917"/>
        <item x="1304"/>
        <item x="1377"/>
        <item x="1192"/>
        <item x="1000"/>
        <item x="4096"/>
        <item x="1509"/>
        <item x="1394"/>
        <item x="2254"/>
        <item x="3000"/>
        <item x="718"/>
        <item x="527"/>
        <item x="474"/>
        <item x="550"/>
        <item x="3240"/>
        <item x="1862"/>
        <item x="1028"/>
        <item x="3881"/>
        <item x="1524"/>
        <item x="2703"/>
        <item x="269"/>
        <item x="3289"/>
        <item x="3257"/>
        <item x="1749"/>
        <item x="279"/>
        <item x="638"/>
        <item x="807"/>
        <item x="2261"/>
        <item x="2595"/>
        <item x="349"/>
        <item x="616"/>
        <item x="1209"/>
        <item x="2456"/>
        <item x="3145"/>
        <item x="3888"/>
        <item x="3285"/>
        <item x="637"/>
        <item x="3871"/>
        <item x="1"/>
        <item x="960"/>
        <item x="3233"/>
        <item x="2241"/>
        <item x="3077"/>
        <item x="4108"/>
        <item x="1337"/>
        <item x="2656"/>
        <item x="2608"/>
        <item x="186"/>
        <item x="3293"/>
        <item x="2191"/>
        <item x="4027"/>
        <item x="3338"/>
        <item x="2552"/>
        <item x="2454"/>
        <item x="3967"/>
        <item x="340"/>
        <item x="1206"/>
        <item x="3220"/>
        <item x="2181"/>
        <item x="2705"/>
        <item x="1681"/>
        <item x="2780"/>
        <item x="2238"/>
        <item x="2644"/>
        <item x="1053"/>
        <item x="326"/>
        <item x="3290"/>
        <item x="2997"/>
        <item x="4001"/>
        <item x="2268"/>
        <item x="2269"/>
        <item x="682"/>
        <item x="1682"/>
        <item x="3617"/>
        <item x="2451"/>
        <item x="1527"/>
        <item x="1003"/>
        <item x="2999"/>
        <item x="3128"/>
        <item x="1689"/>
        <item x="2273"/>
        <item x="1547"/>
        <item x="3026"/>
        <item x="3142"/>
        <item x="1684"/>
        <item x="3139"/>
        <item x="1573"/>
        <item x="3132"/>
        <item x="2704"/>
        <item x="1692"/>
        <item x="1685"/>
        <item x="3133"/>
        <item x="3136"/>
        <item x="2954"/>
        <item x="2324"/>
        <item x="625"/>
        <item x="1694"/>
        <item x="1686"/>
        <item x="2169"/>
        <item x="2325"/>
        <item x="1453"/>
        <item x="1691"/>
        <item x="1696"/>
        <item x="1700"/>
        <item x="1698"/>
        <item x="3144"/>
        <item x="3146"/>
        <item x="2321"/>
        <item x="3134"/>
        <item x="2243"/>
        <item x="3141"/>
        <item x="2702"/>
        <item x="1695"/>
        <item x="1690"/>
        <item x="2701"/>
        <item x="1687"/>
        <item x="3140"/>
        <item x="3131"/>
        <item x="3129"/>
        <item x="1693"/>
        <item x="2326"/>
        <item x="1688"/>
        <item x="2322"/>
        <item x="1697"/>
        <item x="1699"/>
        <item x="3135"/>
        <item x="2323"/>
        <item x="3137"/>
        <item x="3143"/>
        <item x="3130"/>
        <item x="1683"/>
        <item x="3138"/>
        <item t="default"/>
      </items>
    </pivotField>
    <pivotField showAll="0"/>
    <pivotField showAll="0"/>
    <pivotField showAll="0"/>
    <pivotField showAll="0">
      <items count="42">
        <item x="5"/>
        <item x="4"/>
        <item x="3"/>
        <item x="2"/>
        <item x="1"/>
        <item x="0"/>
        <item x="19"/>
        <item x="34"/>
        <item x="33"/>
        <item x="18"/>
        <item x="32"/>
        <item x="17"/>
        <item x="16"/>
        <item x="35"/>
        <item x="15"/>
        <item x="28"/>
        <item x="14"/>
        <item x="13"/>
        <item x="12"/>
        <item x="27"/>
        <item x="11"/>
        <item x="21"/>
        <item x="24"/>
        <item x="31"/>
        <item x="20"/>
        <item x="26"/>
        <item x="25"/>
        <item x="39"/>
        <item x="10"/>
        <item x="9"/>
        <item x="23"/>
        <item x="22"/>
        <item x="29"/>
        <item x="30"/>
        <item x="37"/>
        <item x="36"/>
        <item x="8"/>
        <item x="7"/>
        <item x="40"/>
        <item x="6"/>
        <item x="38"/>
        <item t="default"/>
      </items>
    </pivotField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2">
    <field x="21"/>
    <field x="20"/>
  </rowFields>
  <rowItems count="9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4115"/>
  <sheetViews>
    <sheetView tabSelected="1" zoomScale="90" zoomScaleNormal="90" workbookViewId="0">
      <selection activeCell="E538" sqref="E53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6.33203125" bestFit="1" customWidth="1"/>
    <col min="16" max="16" width="15" bestFit="1" customWidth="1"/>
    <col min="17" max="17" width="41.1640625" customWidth="1"/>
    <col min="18" max="18" width="14.5" bestFit="1" customWidth="1"/>
    <col min="19" max="19" width="20.5" style="15" bestFit="1" customWidth="1"/>
    <col min="20" max="20" width="19" style="1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1" t="s">
        <v>8358</v>
      </c>
      <c r="R1" s="1" t="s">
        <v>8359</v>
      </c>
      <c r="S1" s="14" t="s">
        <v>8372</v>
      </c>
      <c r="T1" s="14" t="s">
        <v>8373</v>
      </c>
    </row>
    <row r="2" spans="1:20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8320</v>
      </c>
      <c r="R2" t="s">
        <v>8321</v>
      </c>
      <c r="S2" s="15">
        <f>(((J2/60)/60)/24)+DATE(1970,1,1)</f>
        <v>42177.007071759261</v>
      </c>
      <c r="T2" s="15">
        <f>(((I2/60)/60)/24)+DATE(1970,1,1)</f>
        <v>42208.125</v>
      </c>
    </row>
    <row r="3" spans="1:20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>IFERROR(ROUND(E3/L3,2),0)</f>
        <v>185.48</v>
      </c>
      <c r="Q3" s="10" t="s">
        <v>8320</v>
      </c>
      <c r="R3" t="s">
        <v>8321</v>
      </c>
      <c r="S3" s="15">
        <f t="shared" ref="S3:S66" si="1">(((J3/60)/60)/24)+DATE(1970,1,1)</f>
        <v>42766.600497685184</v>
      </c>
      <c r="T3" s="15">
        <f t="shared" ref="T3:T66" si="2">(((I3/60)/60)/24)+DATE(1970,1,1)</f>
        <v>42796.600497685184</v>
      </c>
    </row>
    <row r="4" spans="1:20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>IFERROR(ROUND(E4/L4,2),0)</f>
        <v>15</v>
      </c>
      <c r="Q4" s="10" t="s">
        <v>8320</v>
      </c>
      <c r="R4" t="s">
        <v>8321</v>
      </c>
      <c r="S4" s="15">
        <f t="shared" si="1"/>
        <v>42405.702349537038</v>
      </c>
      <c r="T4" s="15">
        <f t="shared" si="2"/>
        <v>42415.702349537038</v>
      </c>
    </row>
    <row r="5" spans="1:20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>IFERROR(ROUND(E5/L5,2),0)</f>
        <v>69.27</v>
      </c>
      <c r="Q5" s="10" t="s">
        <v>8320</v>
      </c>
      <c r="R5" t="s">
        <v>8321</v>
      </c>
      <c r="S5" s="15">
        <f t="shared" si="1"/>
        <v>41828.515127314815</v>
      </c>
      <c r="T5" s="15">
        <f t="shared" si="2"/>
        <v>41858.515127314815</v>
      </c>
    </row>
    <row r="6" spans="1:20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>IFERROR(ROUND(E6/L6,2),0)</f>
        <v>190.55</v>
      </c>
      <c r="Q6" s="10" t="s">
        <v>8320</v>
      </c>
      <c r="R6" t="s">
        <v>8321</v>
      </c>
      <c r="S6" s="15">
        <f t="shared" si="1"/>
        <v>42327.834247685183</v>
      </c>
      <c r="T6" s="15">
        <f t="shared" si="2"/>
        <v>42357.834247685183</v>
      </c>
    </row>
    <row r="7" spans="1:20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>IFERROR(ROUND(E7/L7,2),0)</f>
        <v>93.4</v>
      </c>
      <c r="Q7" s="10" t="s">
        <v>8320</v>
      </c>
      <c r="R7" t="s">
        <v>8321</v>
      </c>
      <c r="S7" s="15">
        <f t="shared" si="1"/>
        <v>42563.932951388888</v>
      </c>
      <c r="T7" s="15">
        <f t="shared" si="2"/>
        <v>42580.232638888891</v>
      </c>
    </row>
    <row r="8" spans="1:20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>IFERROR(ROUND(E8/L8,2),0)</f>
        <v>146.88</v>
      </c>
      <c r="Q8" s="10" t="s">
        <v>8320</v>
      </c>
      <c r="R8" t="s">
        <v>8321</v>
      </c>
      <c r="S8" s="15">
        <f t="shared" si="1"/>
        <v>41794.072337962964</v>
      </c>
      <c r="T8" s="15">
        <f t="shared" si="2"/>
        <v>41804.072337962964</v>
      </c>
    </row>
    <row r="9" spans="1:20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>IFERROR(ROUND(E9/L9,2),0)</f>
        <v>159.82</v>
      </c>
      <c r="Q9" s="10" t="s">
        <v>8320</v>
      </c>
      <c r="R9" t="s">
        <v>8321</v>
      </c>
      <c r="S9" s="15">
        <f t="shared" si="1"/>
        <v>42516.047071759262</v>
      </c>
      <c r="T9" s="15">
        <f t="shared" si="2"/>
        <v>42556.047071759262</v>
      </c>
    </row>
    <row r="10" spans="1:20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>IFERROR(ROUND(E10/L10,2),0)</f>
        <v>291.79000000000002</v>
      </c>
      <c r="Q10" s="10" t="s">
        <v>8320</v>
      </c>
      <c r="R10" t="s">
        <v>8321</v>
      </c>
      <c r="S10" s="15">
        <f t="shared" si="1"/>
        <v>42468.94458333333</v>
      </c>
      <c r="T10" s="15">
        <f t="shared" si="2"/>
        <v>42475.875</v>
      </c>
    </row>
    <row r="11" spans="1:20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>IFERROR(ROUND(E11/L11,2),0)</f>
        <v>31.5</v>
      </c>
      <c r="Q11" s="10" t="s">
        <v>8320</v>
      </c>
      <c r="R11" t="s">
        <v>8321</v>
      </c>
      <c r="S11" s="15">
        <f t="shared" si="1"/>
        <v>42447.103518518517</v>
      </c>
      <c r="T11" s="15">
        <f t="shared" si="2"/>
        <v>42477.103518518517</v>
      </c>
    </row>
    <row r="12" spans="1:20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>IFERROR(ROUND(E12/L12,2),0)</f>
        <v>158.68</v>
      </c>
      <c r="Q12" s="10" t="s">
        <v>8320</v>
      </c>
      <c r="R12" t="s">
        <v>8321</v>
      </c>
      <c r="S12" s="15">
        <f t="shared" si="1"/>
        <v>41780.068043981482</v>
      </c>
      <c r="T12" s="15">
        <f t="shared" si="2"/>
        <v>41815.068043981482</v>
      </c>
    </row>
    <row r="13" spans="1:20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>IFERROR(ROUND(E13/L13,2),0)</f>
        <v>80.33</v>
      </c>
      <c r="Q13" s="10" t="s">
        <v>8320</v>
      </c>
      <c r="R13" t="s">
        <v>8321</v>
      </c>
      <c r="S13" s="15">
        <f t="shared" si="1"/>
        <v>42572.778495370367</v>
      </c>
      <c r="T13" s="15">
        <f t="shared" si="2"/>
        <v>42604.125</v>
      </c>
    </row>
    <row r="14" spans="1:20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>IFERROR(ROUND(E14/L14,2),0)</f>
        <v>59.96</v>
      </c>
      <c r="Q14" s="10" t="s">
        <v>8320</v>
      </c>
      <c r="R14" t="s">
        <v>8321</v>
      </c>
      <c r="S14" s="15">
        <f t="shared" si="1"/>
        <v>41791.713252314818</v>
      </c>
      <c r="T14" s="15">
        <f t="shared" si="2"/>
        <v>41836.125</v>
      </c>
    </row>
    <row r="15" spans="1:20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>IFERROR(ROUND(E15/L15,2),0)</f>
        <v>109.78</v>
      </c>
      <c r="Q15" s="10" t="s">
        <v>8320</v>
      </c>
      <c r="R15" t="s">
        <v>8321</v>
      </c>
      <c r="S15" s="15">
        <f t="shared" si="1"/>
        <v>42508.677187499998</v>
      </c>
      <c r="T15" s="15">
        <f t="shared" si="2"/>
        <v>42544.852083333331</v>
      </c>
    </row>
    <row r="16" spans="1:20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>IFERROR(ROUND(E16/L16,2),0)</f>
        <v>147.71</v>
      </c>
      <c r="Q16" s="10" t="s">
        <v>8320</v>
      </c>
      <c r="R16" t="s">
        <v>8321</v>
      </c>
      <c r="S16" s="15">
        <f t="shared" si="1"/>
        <v>41808.02648148148</v>
      </c>
      <c r="T16" s="15">
        <f t="shared" si="2"/>
        <v>41833.582638888889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>IFERROR(ROUND(E17/L17,2),0)</f>
        <v>21.76</v>
      </c>
      <c r="Q17" s="10" t="s">
        <v>8320</v>
      </c>
      <c r="R17" t="s">
        <v>8321</v>
      </c>
      <c r="S17" s="15">
        <f t="shared" si="1"/>
        <v>42256.391875000001</v>
      </c>
      <c r="T17" s="15">
        <f t="shared" si="2"/>
        <v>42274.843055555553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>IFERROR(ROUND(E18/L18,2),0)</f>
        <v>171.84</v>
      </c>
      <c r="Q18" s="10" t="s">
        <v>8320</v>
      </c>
      <c r="R18" t="s">
        <v>8321</v>
      </c>
      <c r="S18" s="15">
        <f t="shared" si="1"/>
        <v>41760.796423611115</v>
      </c>
      <c r="T18" s="15">
        <f t="shared" si="2"/>
        <v>41806.229166666664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>IFERROR(ROUND(E19/L19,2),0)</f>
        <v>41.94</v>
      </c>
      <c r="Q19" s="10" t="s">
        <v>8320</v>
      </c>
      <c r="R19" t="s">
        <v>8321</v>
      </c>
      <c r="S19" s="15">
        <f t="shared" si="1"/>
        <v>41917.731736111113</v>
      </c>
      <c r="T19" s="15">
        <f t="shared" si="2"/>
        <v>41947.773402777777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>IFERROR(ROUND(E20/L20,2),0)</f>
        <v>93.26</v>
      </c>
      <c r="Q20" s="10" t="s">
        <v>8320</v>
      </c>
      <c r="R20" t="s">
        <v>8321</v>
      </c>
      <c r="S20" s="15">
        <f t="shared" si="1"/>
        <v>41869.542314814818</v>
      </c>
      <c r="T20" s="15">
        <f t="shared" si="2"/>
        <v>41899.542314814818</v>
      </c>
    </row>
    <row r="21" spans="1:20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>IFERROR(ROUND(E21/L21,2),0)</f>
        <v>56.14</v>
      </c>
      <c r="Q21" s="10" t="s">
        <v>8320</v>
      </c>
      <c r="R21" t="s">
        <v>8321</v>
      </c>
      <c r="S21" s="15">
        <f t="shared" si="1"/>
        <v>42175.816365740742</v>
      </c>
      <c r="T21" s="15">
        <f t="shared" si="2"/>
        <v>42205.816365740742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>IFERROR(ROUND(E22/L22,2),0)</f>
        <v>80.16</v>
      </c>
      <c r="Q22" s="10" t="s">
        <v>8320</v>
      </c>
      <c r="R22" t="s">
        <v>8321</v>
      </c>
      <c r="S22" s="15">
        <f t="shared" si="1"/>
        <v>42200.758240740746</v>
      </c>
      <c r="T22" s="15">
        <f t="shared" si="2"/>
        <v>42260.758240740746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>IFERROR(ROUND(E23/L23,2),0)</f>
        <v>199.9</v>
      </c>
      <c r="Q23" s="10" t="s">
        <v>8320</v>
      </c>
      <c r="R23" t="s">
        <v>8321</v>
      </c>
      <c r="S23" s="15">
        <f t="shared" si="1"/>
        <v>41878.627187500002</v>
      </c>
      <c r="T23" s="15">
        <f t="shared" si="2"/>
        <v>41908.627187500002</v>
      </c>
    </row>
    <row r="24" spans="1:20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>IFERROR(ROUND(E24/L24,2),0)</f>
        <v>51.25</v>
      </c>
      <c r="Q24" s="10" t="s">
        <v>8320</v>
      </c>
      <c r="R24" t="s">
        <v>8321</v>
      </c>
      <c r="S24" s="15">
        <f t="shared" si="1"/>
        <v>41989.91134259259</v>
      </c>
      <c r="T24" s="15">
        <f t="shared" si="2"/>
        <v>42005.332638888889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>IFERROR(ROUND(E25/L25,2),0)</f>
        <v>103.04</v>
      </c>
      <c r="Q25" s="10" t="s">
        <v>8320</v>
      </c>
      <c r="R25" t="s">
        <v>8321</v>
      </c>
      <c r="S25" s="15">
        <f t="shared" si="1"/>
        <v>42097.778946759259</v>
      </c>
      <c r="T25" s="15">
        <f t="shared" si="2"/>
        <v>42124.638888888891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>IFERROR(ROUND(E26/L26,2),0)</f>
        <v>66.349999999999994</v>
      </c>
      <c r="Q26" s="10" t="s">
        <v>8320</v>
      </c>
      <c r="R26" t="s">
        <v>8321</v>
      </c>
      <c r="S26" s="15">
        <f t="shared" si="1"/>
        <v>42229.820173611108</v>
      </c>
      <c r="T26" s="15">
        <f t="shared" si="2"/>
        <v>42262.818750000006</v>
      </c>
    </row>
    <row r="27" spans="1:20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>IFERROR(ROUND(E27/L27,2),0)</f>
        <v>57.14</v>
      </c>
      <c r="Q27" s="10" t="s">
        <v>8320</v>
      </c>
      <c r="R27" t="s">
        <v>8321</v>
      </c>
      <c r="S27" s="15">
        <f t="shared" si="1"/>
        <v>42318.025011574078</v>
      </c>
      <c r="T27" s="15">
        <f t="shared" si="2"/>
        <v>42378.025011574078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>IFERROR(ROUND(E28/L28,2),0)</f>
        <v>102.11</v>
      </c>
      <c r="Q28" s="10" t="s">
        <v>8320</v>
      </c>
      <c r="R28" t="s">
        <v>8321</v>
      </c>
      <c r="S28" s="15">
        <f t="shared" si="1"/>
        <v>41828.515555555554</v>
      </c>
      <c r="T28" s="15">
        <f t="shared" si="2"/>
        <v>41868.515555555554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>IFERROR(ROUND(E29/L29,2),0)</f>
        <v>148.97</v>
      </c>
      <c r="Q29" s="10" t="s">
        <v>8320</v>
      </c>
      <c r="R29" t="s">
        <v>8321</v>
      </c>
      <c r="S29" s="15">
        <f t="shared" si="1"/>
        <v>41929.164733796293</v>
      </c>
      <c r="T29" s="15">
        <f t="shared" si="2"/>
        <v>41959.206400462965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>IFERROR(ROUND(E30/L30,2),0)</f>
        <v>169.61</v>
      </c>
      <c r="Q30" s="10" t="s">
        <v>8320</v>
      </c>
      <c r="R30" t="s">
        <v>8321</v>
      </c>
      <c r="S30" s="15">
        <f t="shared" si="1"/>
        <v>42324.96393518518</v>
      </c>
      <c r="T30" s="15">
        <f t="shared" si="2"/>
        <v>42354.96393518518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>IFERROR(ROUND(E31/L31,2),0)</f>
        <v>31.62</v>
      </c>
      <c r="Q31" s="10" t="s">
        <v>8320</v>
      </c>
      <c r="R31" t="s">
        <v>8321</v>
      </c>
      <c r="S31" s="15">
        <f t="shared" si="1"/>
        <v>41812.67324074074</v>
      </c>
      <c r="T31" s="15">
        <f t="shared" si="2"/>
        <v>41842.67324074074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>IFERROR(ROUND(E32/L32,2),0)</f>
        <v>76.45</v>
      </c>
      <c r="Q32" s="10" t="s">
        <v>8320</v>
      </c>
      <c r="R32" t="s">
        <v>8321</v>
      </c>
      <c r="S32" s="15">
        <f t="shared" si="1"/>
        <v>41842.292997685188</v>
      </c>
      <c r="T32" s="15">
        <f t="shared" si="2"/>
        <v>41872.292997685188</v>
      </c>
    </row>
    <row r="33" spans="1:20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>IFERROR(ROUND(E33/L33,2),0)</f>
        <v>13</v>
      </c>
      <c r="Q33" s="10" t="s">
        <v>8320</v>
      </c>
      <c r="R33" t="s">
        <v>8321</v>
      </c>
      <c r="S33" s="15">
        <f t="shared" si="1"/>
        <v>42376.79206018518</v>
      </c>
      <c r="T33" s="15">
        <f t="shared" si="2"/>
        <v>42394.79206018518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>IFERROR(ROUND(E34/L34,2),0)</f>
        <v>320.45</v>
      </c>
      <c r="Q34" s="10" t="s">
        <v>8320</v>
      </c>
      <c r="R34" t="s">
        <v>8321</v>
      </c>
      <c r="S34" s="15">
        <f t="shared" si="1"/>
        <v>42461.627511574072</v>
      </c>
      <c r="T34" s="15">
        <f t="shared" si="2"/>
        <v>42503.165972222225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>IFERROR(ROUND(E35/L35,2),0)</f>
        <v>83.75</v>
      </c>
      <c r="Q35" s="10" t="s">
        <v>8320</v>
      </c>
      <c r="R35" t="s">
        <v>8321</v>
      </c>
      <c r="S35" s="15">
        <f t="shared" si="1"/>
        <v>42286.660891203705</v>
      </c>
      <c r="T35" s="15">
        <f t="shared" si="2"/>
        <v>42316.702557870376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>IFERROR(ROUND(E36/L36,2),0)</f>
        <v>49.88</v>
      </c>
      <c r="Q36" s="10" t="s">
        <v>8320</v>
      </c>
      <c r="R36" t="s">
        <v>8321</v>
      </c>
      <c r="S36" s="15">
        <f t="shared" si="1"/>
        <v>41841.321770833332</v>
      </c>
      <c r="T36" s="15">
        <f t="shared" si="2"/>
        <v>41856.321770833332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>IFERROR(ROUND(E37/L37,2),0)</f>
        <v>59.46</v>
      </c>
      <c r="Q37" s="10" t="s">
        <v>8320</v>
      </c>
      <c r="R37" t="s">
        <v>8321</v>
      </c>
      <c r="S37" s="15">
        <f t="shared" si="1"/>
        <v>42098.291828703703</v>
      </c>
      <c r="T37" s="15">
        <f t="shared" si="2"/>
        <v>42122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>IFERROR(ROUND(E38/L38,2),0)</f>
        <v>193.84</v>
      </c>
      <c r="Q38" s="10" t="s">
        <v>8320</v>
      </c>
      <c r="R38" t="s">
        <v>8321</v>
      </c>
      <c r="S38" s="15">
        <f t="shared" si="1"/>
        <v>42068.307002314818</v>
      </c>
      <c r="T38" s="15">
        <f t="shared" si="2"/>
        <v>42098.265335648146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>IFERROR(ROUND(E39/L39,2),0)</f>
        <v>159.51</v>
      </c>
      <c r="Q39" s="10" t="s">
        <v>8320</v>
      </c>
      <c r="R39" t="s">
        <v>8321</v>
      </c>
      <c r="S39" s="15">
        <f t="shared" si="1"/>
        <v>42032.693043981482</v>
      </c>
      <c r="T39" s="15">
        <f t="shared" si="2"/>
        <v>42062.693043981482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>IFERROR(ROUND(E40/L40,2),0)</f>
        <v>41.68</v>
      </c>
      <c r="Q40" s="10" t="s">
        <v>8320</v>
      </c>
      <c r="R40" t="s">
        <v>8321</v>
      </c>
      <c r="S40" s="15">
        <f t="shared" si="1"/>
        <v>41375.057222222218</v>
      </c>
      <c r="T40" s="15">
        <f t="shared" si="2"/>
        <v>41405.057222222218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>IFERROR(ROUND(E41/L41,2),0)</f>
        <v>150.9</v>
      </c>
      <c r="Q41" s="10" t="s">
        <v>8320</v>
      </c>
      <c r="R41" t="s">
        <v>8321</v>
      </c>
      <c r="S41" s="15">
        <f t="shared" si="1"/>
        <v>41754.047083333331</v>
      </c>
      <c r="T41" s="15">
        <f t="shared" si="2"/>
        <v>41784.957638888889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>IFERROR(ROUND(E42/L42,2),0)</f>
        <v>126.69</v>
      </c>
      <c r="Q42" s="10" t="s">
        <v>8320</v>
      </c>
      <c r="R42" t="s">
        <v>8321</v>
      </c>
      <c r="S42" s="15">
        <f t="shared" si="1"/>
        <v>41789.21398148148</v>
      </c>
      <c r="T42" s="15">
        <f t="shared" si="2"/>
        <v>41809.166666666664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>IFERROR(ROUND(E43/L43,2),0)</f>
        <v>105.26</v>
      </c>
      <c r="Q43" s="10" t="s">
        <v>8320</v>
      </c>
      <c r="R43" t="s">
        <v>8321</v>
      </c>
      <c r="S43" s="15">
        <f t="shared" si="1"/>
        <v>41887.568912037037</v>
      </c>
      <c r="T43" s="15">
        <f t="shared" si="2"/>
        <v>41917.568912037037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>IFERROR(ROUND(E44/L44,2),0)</f>
        <v>117.51</v>
      </c>
      <c r="Q44" s="10" t="s">
        <v>8320</v>
      </c>
      <c r="R44" t="s">
        <v>8321</v>
      </c>
      <c r="S44" s="15">
        <f t="shared" si="1"/>
        <v>41971.639189814814</v>
      </c>
      <c r="T44" s="15">
        <f t="shared" si="2"/>
        <v>42001.639189814814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>IFERROR(ROUND(E45/L45,2),0)</f>
        <v>117.36</v>
      </c>
      <c r="Q45" s="10" t="s">
        <v>8320</v>
      </c>
      <c r="R45" t="s">
        <v>8321</v>
      </c>
      <c r="S45" s="15">
        <f t="shared" si="1"/>
        <v>41802.790347222224</v>
      </c>
      <c r="T45" s="15">
        <f t="shared" si="2"/>
        <v>41833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>IFERROR(ROUND(E46/L46,2),0)</f>
        <v>133.33000000000001</v>
      </c>
      <c r="Q46" s="10" t="s">
        <v>8320</v>
      </c>
      <c r="R46" t="s">
        <v>8321</v>
      </c>
      <c r="S46" s="15">
        <f t="shared" si="1"/>
        <v>41874.098807870374</v>
      </c>
      <c r="T46" s="15">
        <f t="shared" si="2"/>
        <v>41919.098807870374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>IFERROR(ROUND(E47/L47,2),0)</f>
        <v>98.36</v>
      </c>
      <c r="Q47" s="10" t="s">
        <v>8320</v>
      </c>
      <c r="R47" t="s">
        <v>8321</v>
      </c>
      <c r="S47" s="15">
        <f t="shared" si="1"/>
        <v>42457.623923611114</v>
      </c>
      <c r="T47" s="15">
        <f t="shared" si="2"/>
        <v>42487.623923611114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>IFERROR(ROUND(E48/L48,2),0)</f>
        <v>194.44</v>
      </c>
      <c r="Q48" s="10" t="s">
        <v>8320</v>
      </c>
      <c r="R48" t="s">
        <v>8321</v>
      </c>
      <c r="S48" s="15">
        <f t="shared" si="1"/>
        <v>42323.964976851858</v>
      </c>
      <c r="T48" s="15">
        <f t="shared" si="2"/>
        <v>42353.964976851858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>IFERROR(ROUND(E49/L49,2),0)</f>
        <v>76.87</v>
      </c>
      <c r="Q49" s="10" t="s">
        <v>8320</v>
      </c>
      <c r="R49" t="s">
        <v>8321</v>
      </c>
      <c r="S49" s="15">
        <f t="shared" si="1"/>
        <v>41932.819525462961</v>
      </c>
      <c r="T49" s="15">
        <f t="shared" si="2"/>
        <v>41992.861192129625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>IFERROR(ROUND(E50/L50,2),0)</f>
        <v>56.82</v>
      </c>
      <c r="Q50" s="10" t="s">
        <v>8320</v>
      </c>
      <c r="R50" t="s">
        <v>8321</v>
      </c>
      <c r="S50" s="15">
        <f t="shared" si="1"/>
        <v>42033.516898148147</v>
      </c>
      <c r="T50" s="15">
        <f t="shared" si="2"/>
        <v>42064.5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>IFERROR(ROUND(E51/L51,2),0)</f>
        <v>137.93</v>
      </c>
      <c r="Q51" s="10" t="s">
        <v>8320</v>
      </c>
      <c r="R51" t="s">
        <v>8321</v>
      </c>
      <c r="S51" s="15">
        <f t="shared" si="1"/>
        <v>42271.176446759258</v>
      </c>
      <c r="T51" s="15">
        <f t="shared" si="2"/>
        <v>42301.176446759258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>IFERROR(ROUND(E52/L52,2),0)</f>
        <v>27.27</v>
      </c>
      <c r="Q52" s="10" t="s">
        <v>8320</v>
      </c>
      <c r="R52" t="s">
        <v>8321</v>
      </c>
      <c r="S52" s="15">
        <f t="shared" si="1"/>
        <v>41995.752986111111</v>
      </c>
      <c r="T52" s="15">
        <f t="shared" si="2"/>
        <v>42034.708333333328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>IFERROR(ROUND(E53/L53,2),0)</f>
        <v>118.34</v>
      </c>
      <c r="Q53" s="10" t="s">
        <v>8320</v>
      </c>
      <c r="R53" t="s">
        <v>8321</v>
      </c>
      <c r="S53" s="15">
        <f t="shared" si="1"/>
        <v>42196.928668981483</v>
      </c>
      <c r="T53" s="15">
        <f t="shared" si="2"/>
        <v>42226.928668981483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>IFERROR(ROUND(E54/L54,2),0)</f>
        <v>223.48</v>
      </c>
      <c r="Q54" s="10" t="s">
        <v>8320</v>
      </c>
      <c r="R54" t="s">
        <v>8321</v>
      </c>
      <c r="S54" s="15">
        <f t="shared" si="1"/>
        <v>41807.701921296299</v>
      </c>
      <c r="T54" s="15">
        <f t="shared" si="2"/>
        <v>41837.701921296299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>IFERROR(ROUND(E55/L55,2),0)</f>
        <v>28.11</v>
      </c>
      <c r="Q55" s="10" t="s">
        <v>8320</v>
      </c>
      <c r="R55" t="s">
        <v>8321</v>
      </c>
      <c r="S55" s="15">
        <f t="shared" si="1"/>
        <v>41719.549131944441</v>
      </c>
      <c r="T55" s="15">
        <f t="shared" si="2"/>
        <v>41733.916666666664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>IFERROR(ROUND(E56/L56,2),0)</f>
        <v>194.23</v>
      </c>
      <c r="Q56" s="10" t="s">
        <v>8320</v>
      </c>
      <c r="R56" t="s">
        <v>8321</v>
      </c>
      <c r="S56" s="15">
        <f t="shared" si="1"/>
        <v>42333.713206018518</v>
      </c>
      <c r="T56" s="15">
        <f t="shared" si="2"/>
        <v>42363.713206018518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>IFERROR(ROUND(E57/L57,2),0)</f>
        <v>128.94999999999999</v>
      </c>
      <c r="Q57" s="10" t="s">
        <v>8320</v>
      </c>
      <c r="R57" t="s">
        <v>8321</v>
      </c>
      <c r="S57" s="15">
        <f t="shared" si="1"/>
        <v>42496.968935185185</v>
      </c>
      <c r="T57" s="15">
        <f t="shared" si="2"/>
        <v>42517.968935185185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>IFERROR(ROUND(E58/L58,2),0)</f>
        <v>49.32</v>
      </c>
      <c r="Q58" s="10" t="s">
        <v>8320</v>
      </c>
      <c r="R58" t="s">
        <v>8321</v>
      </c>
      <c r="S58" s="15">
        <f t="shared" si="1"/>
        <v>42149.548888888887</v>
      </c>
      <c r="T58" s="15">
        <f t="shared" si="2"/>
        <v>42163.666666666672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>IFERROR(ROUND(E59/L59,2),0)</f>
        <v>221.52</v>
      </c>
      <c r="Q59" s="10" t="s">
        <v>8320</v>
      </c>
      <c r="R59" t="s">
        <v>8321</v>
      </c>
      <c r="S59" s="15">
        <f t="shared" si="1"/>
        <v>42089.83289351852</v>
      </c>
      <c r="T59" s="15">
        <f t="shared" si="2"/>
        <v>42119.83289351852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>IFERROR(ROUND(E60/L60,2),0)</f>
        <v>137.21</v>
      </c>
      <c r="Q60" s="10" t="s">
        <v>8320</v>
      </c>
      <c r="R60" t="s">
        <v>8321</v>
      </c>
      <c r="S60" s="15">
        <f t="shared" si="1"/>
        <v>41932.745046296295</v>
      </c>
      <c r="T60" s="15">
        <f t="shared" si="2"/>
        <v>41962.786712962959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>IFERROR(ROUND(E61/L61,2),0)</f>
        <v>606.82000000000005</v>
      </c>
      <c r="Q61" s="10" t="s">
        <v>8320</v>
      </c>
      <c r="R61" t="s">
        <v>8321</v>
      </c>
      <c r="S61" s="15">
        <f t="shared" si="1"/>
        <v>42230.23583333334</v>
      </c>
      <c r="T61" s="15">
        <f t="shared" si="2"/>
        <v>42261.875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>IFERROR(ROUND(E62/L62,2),0)</f>
        <v>43.04</v>
      </c>
      <c r="Q62" s="10" t="s">
        <v>8320</v>
      </c>
      <c r="R62" t="s">
        <v>8329</v>
      </c>
      <c r="S62" s="15">
        <f t="shared" si="1"/>
        <v>41701.901817129627</v>
      </c>
      <c r="T62" s="15">
        <f t="shared" si="2"/>
        <v>41721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>IFERROR(ROUND(E63/L63,2),0)</f>
        <v>322.39</v>
      </c>
      <c r="Q63" s="10" t="s">
        <v>8320</v>
      </c>
      <c r="R63" t="s">
        <v>8329</v>
      </c>
      <c r="S63" s="15">
        <f t="shared" si="1"/>
        <v>41409.814317129632</v>
      </c>
      <c r="T63" s="15">
        <f t="shared" si="2"/>
        <v>41431.814317129632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>IFERROR(ROUND(E64/L64,2),0)</f>
        <v>96.71</v>
      </c>
      <c r="Q64" s="10" t="s">
        <v>8320</v>
      </c>
      <c r="R64" t="s">
        <v>8329</v>
      </c>
      <c r="S64" s="15">
        <f t="shared" si="1"/>
        <v>41311.799513888887</v>
      </c>
      <c r="T64" s="15">
        <f t="shared" si="2"/>
        <v>41336.799513888887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>IFERROR(ROUND(E65/L65,2),0)</f>
        <v>35.47</v>
      </c>
      <c r="Q65" s="10" t="s">
        <v>8320</v>
      </c>
      <c r="R65" t="s">
        <v>8329</v>
      </c>
      <c r="S65" s="15">
        <f t="shared" si="1"/>
        <v>41612.912187499998</v>
      </c>
      <c r="T65" s="15">
        <f t="shared" si="2"/>
        <v>41636.207638888889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>IFERROR(ROUND(E66/L66,2),0)</f>
        <v>86.67</v>
      </c>
      <c r="Q66" s="10" t="s">
        <v>8320</v>
      </c>
      <c r="R66" t="s">
        <v>8329</v>
      </c>
      <c r="S66" s="15">
        <f t="shared" si="1"/>
        <v>41433.01829861111</v>
      </c>
      <c r="T66" s="15">
        <f t="shared" si="2"/>
        <v>41463.01829861111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3">ROUND(E67/D67*100,0)</f>
        <v>108</v>
      </c>
      <c r="P67">
        <f>IFERROR(ROUND(E67/L67,2),0)</f>
        <v>132.05000000000001</v>
      </c>
      <c r="Q67" s="10" t="s">
        <v>8320</v>
      </c>
      <c r="R67" t="s">
        <v>8329</v>
      </c>
      <c r="S67" s="15">
        <f t="shared" ref="S67:S130" si="4">(((J67/60)/60)/24)+DATE(1970,1,1)</f>
        <v>41835.821226851855</v>
      </c>
      <c r="T67" s="15">
        <f t="shared" ref="T67:T130" si="5">(((I67/60)/60)/24)+DATE(1970,1,1)</f>
        <v>41862.249305555553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3"/>
        <v>119</v>
      </c>
      <c r="P68">
        <f>IFERROR(ROUND(E68/L68,2),0)</f>
        <v>91.23</v>
      </c>
      <c r="Q68" s="10" t="s">
        <v>8320</v>
      </c>
      <c r="R68" t="s">
        <v>8329</v>
      </c>
      <c r="S68" s="15">
        <f t="shared" si="4"/>
        <v>42539.849768518514</v>
      </c>
      <c r="T68" s="15">
        <f t="shared" si="5"/>
        <v>42569.849768518514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3"/>
        <v>116</v>
      </c>
      <c r="P69">
        <f>IFERROR(ROUND(E69/L69,2),0)</f>
        <v>116.25</v>
      </c>
      <c r="Q69" s="10" t="s">
        <v>8320</v>
      </c>
      <c r="R69" t="s">
        <v>8329</v>
      </c>
      <c r="S69" s="15">
        <f t="shared" si="4"/>
        <v>41075.583379629628</v>
      </c>
      <c r="T69" s="15">
        <f t="shared" si="5"/>
        <v>41105.583379629628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3"/>
        <v>127</v>
      </c>
      <c r="P70">
        <f>IFERROR(ROUND(E70/L70,2),0)</f>
        <v>21.19</v>
      </c>
      <c r="Q70" s="10" t="s">
        <v>8320</v>
      </c>
      <c r="R70" t="s">
        <v>8329</v>
      </c>
      <c r="S70" s="15">
        <f t="shared" si="4"/>
        <v>41663.569340277776</v>
      </c>
      <c r="T70" s="15">
        <f t="shared" si="5"/>
        <v>41693.569340277776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3"/>
        <v>111</v>
      </c>
      <c r="P71">
        <f>IFERROR(ROUND(E71/L71,2),0)</f>
        <v>62.33</v>
      </c>
      <c r="Q71" s="10" t="s">
        <v>8320</v>
      </c>
      <c r="R71" t="s">
        <v>8329</v>
      </c>
      <c r="S71" s="15">
        <f t="shared" si="4"/>
        <v>40786.187789351854</v>
      </c>
      <c r="T71" s="15">
        <f t="shared" si="5"/>
        <v>40818.290972222225</v>
      </c>
    </row>
    <row r="72" spans="1:20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3"/>
        <v>127</v>
      </c>
      <c r="P72">
        <f>IFERROR(ROUND(E72/L72,2),0)</f>
        <v>37.409999999999997</v>
      </c>
      <c r="Q72" s="10" t="s">
        <v>8320</v>
      </c>
      <c r="R72" t="s">
        <v>8329</v>
      </c>
      <c r="S72" s="15">
        <f t="shared" si="4"/>
        <v>40730.896354166667</v>
      </c>
      <c r="T72" s="15">
        <f t="shared" si="5"/>
        <v>40790.896354166667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3"/>
        <v>124</v>
      </c>
      <c r="P73">
        <f>IFERROR(ROUND(E73/L73,2),0)</f>
        <v>69.72</v>
      </c>
      <c r="Q73" s="10" t="s">
        <v>8320</v>
      </c>
      <c r="R73" t="s">
        <v>8329</v>
      </c>
      <c r="S73" s="15">
        <f t="shared" si="4"/>
        <v>40997.271493055552</v>
      </c>
      <c r="T73" s="15">
        <f t="shared" si="5"/>
        <v>41057.271493055552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3"/>
        <v>108</v>
      </c>
      <c r="P74">
        <f>IFERROR(ROUND(E74/L74,2),0)</f>
        <v>58.17</v>
      </c>
      <c r="Q74" s="10" t="s">
        <v>8320</v>
      </c>
      <c r="R74" t="s">
        <v>8329</v>
      </c>
      <c r="S74" s="15">
        <f t="shared" si="4"/>
        <v>41208.010196759256</v>
      </c>
      <c r="T74" s="15">
        <f t="shared" si="5"/>
        <v>41228</v>
      </c>
    </row>
    <row r="75" spans="1:20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3"/>
        <v>100</v>
      </c>
      <c r="P75">
        <f>IFERROR(ROUND(E75/L75,2),0)</f>
        <v>50</v>
      </c>
      <c r="Q75" s="10" t="s">
        <v>8320</v>
      </c>
      <c r="R75" t="s">
        <v>8329</v>
      </c>
      <c r="S75" s="15">
        <f t="shared" si="4"/>
        <v>40587.75675925926</v>
      </c>
      <c r="T75" s="15">
        <f t="shared" si="5"/>
        <v>40666.165972222225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3"/>
        <v>113</v>
      </c>
      <c r="P76">
        <f>IFERROR(ROUND(E76/L76,2),0)</f>
        <v>19.47</v>
      </c>
      <c r="Q76" s="10" t="s">
        <v>8320</v>
      </c>
      <c r="R76" t="s">
        <v>8329</v>
      </c>
      <c r="S76" s="15">
        <f t="shared" si="4"/>
        <v>42360.487210648149</v>
      </c>
      <c r="T76" s="15">
        <f t="shared" si="5"/>
        <v>42390.487210648149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3"/>
        <v>115</v>
      </c>
      <c r="P77">
        <f>IFERROR(ROUND(E77/L77,2),0)</f>
        <v>85.96</v>
      </c>
      <c r="Q77" s="10" t="s">
        <v>8320</v>
      </c>
      <c r="R77" t="s">
        <v>8329</v>
      </c>
      <c r="S77" s="15">
        <f t="shared" si="4"/>
        <v>41357.209166666667</v>
      </c>
      <c r="T77" s="15">
        <f t="shared" si="5"/>
        <v>41387.209166666667</v>
      </c>
    </row>
    <row r="78" spans="1:20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3"/>
        <v>153</v>
      </c>
      <c r="P78">
        <f>IFERROR(ROUND(E78/L78,2),0)</f>
        <v>30.67</v>
      </c>
      <c r="Q78" s="10" t="s">
        <v>8320</v>
      </c>
      <c r="R78" t="s">
        <v>8329</v>
      </c>
      <c r="S78" s="15">
        <f t="shared" si="4"/>
        <v>40844.691643518519</v>
      </c>
      <c r="T78" s="15">
        <f t="shared" si="5"/>
        <v>40904.733310185184</v>
      </c>
    </row>
    <row r="79" spans="1:20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3"/>
        <v>393</v>
      </c>
      <c r="P79">
        <f>IFERROR(ROUND(E79/L79,2),0)</f>
        <v>60.38</v>
      </c>
      <c r="Q79" s="10" t="s">
        <v>8320</v>
      </c>
      <c r="R79" t="s">
        <v>8329</v>
      </c>
      <c r="S79" s="15">
        <f t="shared" si="4"/>
        <v>40997.144872685189</v>
      </c>
      <c r="T79" s="15">
        <f t="shared" si="5"/>
        <v>41050.124305555553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3"/>
        <v>2702</v>
      </c>
      <c r="P80">
        <f>IFERROR(ROUND(E80/L80,2),0)</f>
        <v>38.6</v>
      </c>
      <c r="Q80" s="10" t="s">
        <v>8320</v>
      </c>
      <c r="R80" t="s">
        <v>8329</v>
      </c>
      <c r="S80" s="15">
        <f t="shared" si="4"/>
        <v>42604.730567129634</v>
      </c>
      <c r="T80" s="15">
        <f t="shared" si="5"/>
        <v>42614.730567129634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3"/>
        <v>127</v>
      </c>
      <c r="P81">
        <f>IFERROR(ROUND(E81/L81,2),0)</f>
        <v>40.270000000000003</v>
      </c>
      <c r="Q81" s="10" t="s">
        <v>8320</v>
      </c>
      <c r="R81" t="s">
        <v>8329</v>
      </c>
      <c r="S81" s="15">
        <f t="shared" si="4"/>
        <v>41724.776539351849</v>
      </c>
      <c r="T81" s="15">
        <f t="shared" si="5"/>
        <v>41754.776539351849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3"/>
        <v>107</v>
      </c>
      <c r="P82">
        <f>IFERROR(ROUND(E82/L82,2),0)</f>
        <v>273.83</v>
      </c>
      <c r="Q82" s="10" t="s">
        <v>8320</v>
      </c>
      <c r="R82" t="s">
        <v>8329</v>
      </c>
      <c r="S82" s="15">
        <f t="shared" si="4"/>
        <v>41583.083981481483</v>
      </c>
      <c r="T82" s="15">
        <f t="shared" si="5"/>
        <v>41618.083981481483</v>
      </c>
    </row>
    <row r="83" spans="1:20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3"/>
        <v>198</v>
      </c>
      <c r="P83">
        <f>IFERROR(ROUND(E83/L83,2),0)</f>
        <v>53.04</v>
      </c>
      <c r="Q83" s="10" t="s">
        <v>8320</v>
      </c>
      <c r="R83" t="s">
        <v>8329</v>
      </c>
      <c r="S83" s="15">
        <f t="shared" si="4"/>
        <v>41100.158877314818</v>
      </c>
      <c r="T83" s="15">
        <f t="shared" si="5"/>
        <v>41104.126388888886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3"/>
        <v>100</v>
      </c>
      <c r="P84">
        <f>IFERROR(ROUND(E84/L84,2),0)</f>
        <v>40.01</v>
      </c>
      <c r="Q84" s="10" t="s">
        <v>8320</v>
      </c>
      <c r="R84" t="s">
        <v>8329</v>
      </c>
      <c r="S84" s="15">
        <f t="shared" si="4"/>
        <v>40795.820150462961</v>
      </c>
      <c r="T84" s="15">
        <f t="shared" si="5"/>
        <v>40825.820150462961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3"/>
        <v>103</v>
      </c>
      <c r="P85">
        <f>IFERROR(ROUND(E85/L85,2),0)</f>
        <v>15.77</v>
      </c>
      <c r="Q85" s="10" t="s">
        <v>8320</v>
      </c>
      <c r="R85" t="s">
        <v>8329</v>
      </c>
      <c r="S85" s="15">
        <f t="shared" si="4"/>
        <v>42042.615613425922</v>
      </c>
      <c r="T85" s="15">
        <f t="shared" si="5"/>
        <v>42057.479166666672</v>
      </c>
    </row>
    <row r="86" spans="1:20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3"/>
        <v>100</v>
      </c>
      <c r="P86">
        <f>IFERROR(ROUND(E86/L86,2),0)</f>
        <v>71.430000000000007</v>
      </c>
      <c r="Q86" s="10" t="s">
        <v>8320</v>
      </c>
      <c r="R86" t="s">
        <v>8329</v>
      </c>
      <c r="S86" s="15">
        <f t="shared" si="4"/>
        <v>40648.757939814815</v>
      </c>
      <c r="T86" s="15">
        <f t="shared" si="5"/>
        <v>40678.757939814815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3"/>
        <v>126</v>
      </c>
      <c r="P87">
        <f>IFERROR(ROUND(E87/L87,2),0)</f>
        <v>71.709999999999994</v>
      </c>
      <c r="Q87" s="10" t="s">
        <v>8320</v>
      </c>
      <c r="R87" t="s">
        <v>8329</v>
      </c>
      <c r="S87" s="15">
        <f t="shared" si="4"/>
        <v>40779.125428240739</v>
      </c>
      <c r="T87" s="15">
        <f t="shared" si="5"/>
        <v>40809.125428240739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3"/>
        <v>106</v>
      </c>
      <c r="P88">
        <f>IFERROR(ROUND(E88/L88,2),0)</f>
        <v>375.76</v>
      </c>
      <c r="Q88" s="10" t="s">
        <v>8320</v>
      </c>
      <c r="R88" t="s">
        <v>8329</v>
      </c>
      <c r="S88" s="15">
        <f t="shared" si="4"/>
        <v>42291.556076388893</v>
      </c>
      <c r="T88" s="15">
        <f t="shared" si="5"/>
        <v>42365.59774305555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3"/>
        <v>105</v>
      </c>
      <c r="P89">
        <f>IFERROR(ROUND(E89/L89,2),0)</f>
        <v>104.6</v>
      </c>
      <c r="Q89" s="10" t="s">
        <v>8320</v>
      </c>
      <c r="R89" t="s">
        <v>8329</v>
      </c>
      <c r="S89" s="15">
        <f t="shared" si="4"/>
        <v>40322.53938657407</v>
      </c>
      <c r="T89" s="15">
        <f t="shared" si="5"/>
        <v>40332.070138888892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3"/>
        <v>103</v>
      </c>
      <c r="P90">
        <f>IFERROR(ROUND(E90/L90,2),0)</f>
        <v>60</v>
      </c>
      <c r="Q90" s="10" t="s">
        <v>8320</v>
      </c>
      <c r="R90" t="s">
        <v>8329</v>
      </c>
      <c r="S90" s="15">
        <f t="shared" si="4"/>
        <v>41786.65892361111</v>
      </c>
      <c r="T90" s="15">
        <f t="shared" si="5"/>
        <v>41812.65892361111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3"/>
        <v>115</v>
      </c>
      <c r="P91">
        <f>IFERROR(ROUND(E91/L91,2),0)</f>
        <v>123.29</v>
      </c>
      <c r="Q91" s="10" t="s">
        <v>8320</v>
      </c>
      <c r="R91" t="s">
        <v>8329</v>
      </c>
      <c r="S91" s="15">
        <f t="shared" si="4"/>
        <v>41402.752222222225</v>
      </c>
      <c r="T91" s="15">
        <f t="shared" si="5"/>
        <v>41427.752222222225</v>
      </c>
    </row>
    <row r="92" spans="1:20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3"/>
        <v>100</v>
      </c>
      <c r="P92">
        <f>IFERROR(ROUND(E92/L92,2),0)</f>
        <v>31.38</v>
      </c>
      <c r="Q92" s="10" t="s">
        <v>8320</v>
      </c>
      <c r="R92" t="s">
        <v>8329</v>
      </c>
      <c r="S92" s="15">
        <f t="shared" si="4"/>
        <v>40706.297442129631</v>
      </c>
      <c r="T92" s="15">
        <f t="shared" si="5"/>
        <v>40736.297442129631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3"/>
        <v>120</v>
      </c>
      <c r="P93">
        <f>IFERROR(ROUND(E93/L93,2),0)</f>
        <v>78.260000000000005</v>
      </c>
      <c r="Q93" s="10" t="s">
        <v>8320</v>
      </c>
      <c r="R93" t="s">
        <v>8329</v>
      </c>
      <c r="S93" s="15">
        <f t="shared" si="4"/>
        <v>40619.402361111112</v>
      </c>
      <c r="T93" s="15">
        <f t="shared" si="5"/>
        <v>40680.402361111112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3"/>
        <v>105</v>
      </c>
      <c r="P94">
        <f>IFERROR(ROUND(E94/L94,2),0)</f>
        <v>122.33</v>
      </c>
      <c r="Q94" s="10" t="s">
        <v>8320</v>
      </c>
      <c r="R94" t="s">
        <v>8329</v>
      </c>
      <c r="S94" s="15">
        <f t="shared" si="4"/>
        <v>42721.198877314819</v>
      </c>
      <c r="T94" s="15">
        <f t="shared" si="5"/>
        <v>42767.333333333328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3"/>
        <v>111</v>
      </c>
      <c r="P95">
        <f>IFERROR(ROUND(E95/L95,2),0)</f>
        <v>73.73</v>
      </c>
      <c r="Q95" s="10" t="s">
        <v>8320</v>
      </c>
      <c r="R95" t="s">
        <v>8329</v>
      </c>
      <c r="S95" s="15">
        <f t="shared" si="4"/>
        <v>41065.858067129629</v>
      </c>
      <c r="T95" s="15">
        <f t="shared" si="5"/>
        <v>41093.875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3"/>
        <v>104</v>
      </c>
      <c r="P96">
        <f>IFERROR(ROUND(E96/L96,2),0)</f>
        <v>21.67</v>
      </c>
      <c r="Q96" s="10" t="s">
        <v>8320</v>
      </c>
      <c r="R96" t="s">
        <v>8329</v>
      </c>
      <c r="S96" s="15">
        <f t="shared" si="4"/>
        <v>41716.717847222222</v>
      </c>
      <c r="T96" s="15">
        <f t="shared" si="5"/>
        <v>41736.717847222222</v>
      </c>
    </row>
    <row r="97" spans="1:20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3"/>
        <v>131</v>
      </c>
      <c r="P97">
        <f>IFERROR(ROUND(E97/L97,2),0)</f>
        <v>21.9</v>
      </c>
      <c r="Q97" s="10" t="s">
        <v>8320</v>
      </c>
      <c r="R97" t="s">
        <v>8329</v>
      </c>
      <c r="S97" s="15">
        <f t="shared" si="4"/>
        <v>40935.005104166667</v>
      </c>
      <c r="T97" s="15">
        <f t="shared" si="5"/>
        <v>40965.005104166667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3"/>
        <v>115</v>
      </c>
      <c r="P98">
        <f>IFERROR(ROUND(E98/L98,2),0)</f>
        <v>50.59</v>
      </c>
      <c r="Q98" s="10" t="s">
        <v>8320</v>
      </c>
      <c r="R98" t="s">
        <v>8329</v>
      </c>
      <c r="S98" s="15">
        <f t="shared" si="4"/>
        <v>40324.662511574075</v>
      </c>
      <c r="T98" s="15">
        <f t="shared" si="5"/>
        <v>40391.125</v>
      </c>
    </row>
    <row r="99" spans="1:20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3"/>
        <v>106</v>
      </c>
      <c r="P99">
        <f>IFERROR(ROUND(E99/L99,2),0)</f>
        <v>53.13</v>
      </c>
      <c r="Q99" s="10" t="s">
        <v>8320</v>
      </c>
      <c r="R99" t="s">
        <v>8329</v>
      </c>
      <c r="S99" s="15">
        <f t="shared" si="4"/>
        <v>40706.135208333333</v>
      </c>
      <c r="T99" s="15">
        <f t="shared" si="5"/>
        <v>40736.135208333333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3"/>
        <v>106</v>
      </c>
      <c r="P100">
        <f>IFERROR(ROUND(E100/L100,2),0)</f>
        <v>56.67</v>
      </c>
      <c r="Q100" s="10" t="s">
        <v>8320</v>
      </c>
      <c r="R100" t="s">
        <v>8329</v>
      </c>
      <c r="S100" s="15">
        <f t="shared" si="4"/>
        <v>41214.79483796296</v>
      </c>
      <c r="T100" s="15">
        <f t="shared" si="5"/>
        <v>41250.979166666664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3"/>
        <v>106</v>
      </c>
      <c r="P101">
        <f>IFERROR(ROUND(E101/L101,2),0)</f>
        <v>40.78</v>
      </c>
      <c r="Q101" s="10" t="s">
        <v>8320</v>
      </c>
      <c r="R101" t="s">
        <v>8329</v>
      </c>
      <c r="S101" s="15">
        <f t="shared" si="4"/>
        <v>41631.902766203704</v>
      </c>
      <c r="T101" s="15">
        <f t="shared" si="5"/>
        <v>41661.902766203704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3"/>
        <v>100</v>
      </c>
      <c r="P102">
        <f>IFERROR(ROUND(E102/L102,2),0)</f>
        <v>192.31</v>
      </c>
      <c r="Q102" s="10" t="s">
        <v>8320</v>
      </c>
      <c r="R102" t="s">
        <v>8329</v>
      </c>
      <c r="S102" s="15">
        <f t="shared" si="4"/>
        <v>41197.753310185188</v>
      </c>
      <c r="T102" s="15">
        <f t="shared" si="5"/>
        <v>41217.794976851852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3"/>
        <v>100</v>
      </c>
      <c r="P103">
        <f>IFERROR(ROUND(E103/L103,2),0)</f>
        <v>100</v>
      </c>
      <c r="Q103" s="10" t="s">
        <v>8320</v>
      </c>
      <c r="R103" t="s">
        <v>8329</v>
      </c>
      <c r="S103" s="15">
        <f t="shared" si="4"/>
        <v>41274.776736111111</v>
      </c>
      <c r="T103" s="15">
        <f t="shared" si="5"/>
        <v>41298.776736111111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3"/>
        <v>128</v>
      </c>
      <c r="P104">
        <f>IFERROR(ROUND(E104/L104,2),0)</f>
        <v>117.92</v>
      </c>
      <c r="Q104" s="10" t="s">
        <v>8320</v>
      </c>
      <c r="R104" t="s">
        <v>8329</v>
      </c>
      <c r="S104" s="15">
        <f t="shared" si="4"/>
        <v>40505.131168981483</v>
      </c>
      <c r="T104" s="15">
        <f t="shared" si="5"/>
        <v>40535.131168981483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3"/>
        <v>105</v>
      </c>
      <c r="P105">
        <f>IFERROR(ROUND(E105/L105,2),0)</f>
        <v>27.9</v>
      </c>
      <c r="Q105" s="10" t="s">
        <v>8320</v>
      </c>
      <c r="R105" t="s">
        <v>8329</v>
      </c>
      <c r="S105" s="15">
        <f t="shared" si="4"/>
        <v>41682.805902777778</v>
      </c>
      <c r="T105" s="15">
        <f t="shared" si="5"/>
        <v>41705.805902777778</v>
      </c>
    </row>
    <row r="106" spans="1:20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3"/>
        <v>120</v>
      </c>
      <c r="P106">
        <f>IFERROR(ROUND(E106/L106,2),0)</f>
        <v>60</v>
      </c>
      <c r="Q106" s="10" t="s">
        <v>8320</v>
      </c>
      <c r="R106" t="s">
        <v>8329</v>
      </c>
      <c r="S106" s="15">
        <f t="shared" si="4"/>
        <v>40612.695208333331</v>
      </c>
      <c r="T106" s="15">
        <f t="shared" si="5"/>
        <v>40636.041666666664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3"/>
        <v>107</v>
      </c>
      <c r="P107">
        <f>IFERROR(ROUND(E107/L107,2),0)</f>
        <v>39.380000000000003</v>
      </c>
      <c r="Q107" s="10" t="s">
        <v>8320</v>
      </c>
      <c r="R107" t="s">
        <v>8329</v>
      </c>
      <c r="S107" s="15">
        <f t="shared" si="4"/>
        <v>42485.724768518514</v>
      </c>
      <c r="T107" s="15">
        <f t="shared" si="5"/>
        <v>42504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3"/>
        <v>101</v>
      </c>
      <c r="P108">
        <f>IFERROR(ROUND(E108/L108,2),0)</f>
        <v>186.11</v>
      </c>
      <c r="Q108" s="10" t="s">
        <v>8320</v>
      </c>
      <c r="R108" t="s">
        <v>8329</v>
      </c>
      <c r="S108" s="15">
        <f t="shared" si="4"/>
        <v>40987.776631944449</v>
      </c>
      <c r="T108" s="15">
        <f t="shared" si="5"/>
        <v>41001.776631944449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3"/>
        <v>102</v>
      </c>
      <c r="P109">
        <f>IFERROR(ROUND(E109/L109,2),0)</f>
        <v>111.38</v>
      </c>
      <c r="Q109" s="10" t="s">
        <v>8320</v>
      </c>
      <c r="R109" t="s">
        <v>8329</v>
      </c>
      <c r="S109" s="15">
        <f t="shared" si="4"/>
        <v>40635.982488425929</v>
      </c>
      <c r="T109" s="15">
        <f t="shared" si="5"/>
        <v>40657.982488425929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3"/>
        <v>247</v>
      </c>
      <c r="P110">
        <f>IFERROR(ROUND(E110/L110,2),0)</f>
        <v>78.72</v>
      </c>
      <c r="Q110" s="10" t="s">
        <v>8320</v>
      </c>
      <c r="R110" t="s">
        <v>8329</v>
      </c>
      <c r="S110" s="15">
        <f t="shared" si="4"/>
        <v>41365.613078703704</v>
      </c>
      <c r="T110" s="15">
        <f t="shared" si="5"/>
        <v>41425.613078703704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3"/>
        <v>220</v>
      </c>
      <c r="P111">
        <f>IFERROR(ROUND(E111/L111,2),0)</f>
        <v>46.7</v>
      </c>
      <c r="Q111" s="10" t="s">
        <v>8320</v>
      </c>
      <c r="R111" t="s">
        <v>8329</v>
      </c>
      <c r="S111" s="15">
        <f t="shared" si="4"/>
        <v>40570.025810185187</v>
      </c>
      <c r="T111" s="15">
        <f t="shared" si="5"/>
        <v>40600.025810185187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3"/>
        <v>131</v>
      </c>
      <c r="P112">
        <f>IFERROR(ROUND(E112/L112,2),0)</f>
        <v>65.38</v>
      </c>
      <c r="Q112" s="10" t="s">
        <v>8320</v>
      </c>
      <c r="R112" t="s">
        <v>8329</v>
      </c>
      <c r="S112" s="15">
        <f t="shared" si="4"/>
        <v>41557.949687500004</v>
      </c>
      <c r="T112" s="15">
        <f t="shared" si="5"/>
        <v>41592.249305555553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3"/>
        <v>155</v>
      </c>
      <c r="P113">
        <f>IFERROR(ROUND(E113/L113,2),0)</f>
        <v>102.08</v>
      </c>
      <c r="Q113" s="10" t="s">
        <v>8320</v>
      </c>
      <c r="R113" t="s">
        <v>8329</v>
      </c>
      <c r="S113" s="15">
        <f t="shared" si="4"/>
        <v>42125.333182870367</v>
      </c>
      <c r="T113" s="15">
        <f t="shared" si="5"/>
        <v>42155.333182870367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3"/>
        <v>104</v>
      </c>
      <c r="P114">
        <f>IFERROR(ROUND(E114/L114,2),0)</f>
        <v>64.2</v>
      </c>
      <c r="Q114" s="10" t="s">
        <v>8320</v>
      </c>
      <c r="R114" t="s">
        <v>8329</v>
      </c>
      <c r="S114" s="15">
        <f t="shared" si="4"/>
        <v>41718.043032407404</v>
      </c>
      <c r="T114" s="15">
        <f t="shared" si="5"/>
        <v>41742.083333333336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3"/>
        <v>141</v>
      </c>
      <c r="P115">
        <f>IFERROR(ROUND(E115/L115,2),0)</f>
        <v>90.38</v>
      </c>
      <c r="Q115" s="10" t="s">
        <v>8320</v>
      </c>
      <c r="R115" t="s">
        <v>8329</v>
      </c>
      <c r="S115" s="15">
        <f t="shared" si="4"/>
        <v>40753.758425925924</v>
      </c>
      <c r="T115" s="15">
        <f t="shared" si="5"/>
        <v>40761.625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3"/>
        <v>103</v>
      </c>
      <c r="P116">
        <f>IFERROR(ROUND(E116/L116,2),0)</f>
        <v>88.57</v>
      </c>
      <c r="Q116" s="10" t="s">
        <v>8320</v>
      </c>
      <c r="R116" t="s">
        <v>8329</v>
      </c>
      <c r="S116" s="15">
        <f t="shared" si="4"/>
        <v>40861.27416666667</v>
      </c>
      <c r="T116" s="15">
        <f t="shared" si="5"/>
        <v>40921.27416666667</v>
      </c>
    </row>
    <row r="117" spans="1:20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3"/>
        <v>140</v>
      </c>
      <c r="P117">
        <f>IFERROR(ROUND(E117/L117,2),0)</f>
        <v>28.73</v>
      </c>
      <c r="Q117" s="10" t="s">
        <v>8320</v>
      </c>
      <c r="R117" t="s">
        <v>8329</v>
      </c>
      <c r="S117" s="15">
        <f t="shared" si="4"/>
        <v>40918.738935185182</v>
      </c>
      <c r="T117" s="15">
        <f t="shared" si="5"/>
        <v>40943.738935185182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3"/>
        <v>114</v>
      </c>
      <c r="P118">
        <f>IFERROR(ROUND(E118/L118,2),0)</f>
        <v>69.790000000000006</v>
      </c>
      <c r="Q118" s="10" t="s">
        <v>8320</v>
      </c>
      <c r="R118" t="s">
        <v>8329</v>
      </c>
      <c r="S118" s="15">
        <f t="shared" si="4"/>
        <v>40595.497164351851</v>
      </c>
      <c r="T118" s="15">
        <f t="shared" si="5"/>
        <v>40641.455497685187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3"/>
        <v>100</v>
      </c>
      <c r="P119">
        <f>IFERROR(ROUND(E119/L119,2),0)</f>
        <v>167.49</v>
      </c>
      <c r="Q119" s="10" t="s">
        <v>8320</v>
      </c>
      <c r="R119" t="s">
        <v>8329</v>
      </c>
      <c r="S119" s="15">
        <f t="shared" si="4"/>
        <v>40248.834999999999</v>
      </c>
      <c r="T119" s="15">
        <f t="shared" si="5"/>
        <v>40338.791666666664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3"/>
        <v>113</v>
      </c>
      <c r="P120">
        <f>IFERROR(ROUND(E120/L120,2),0)</f>
        <v>144.91</v>
      </c>
      <c r="Q120" s="10" t="s">
        <v>8320</v>
      </c>
      <c r="R120" t="s">
        <v>8329</v>
      </c>
      <c r="S120" s="15">
        <f t="shared" si="4"/>
        <v>40723.053657407407</v>
      </c>
      <c r="T120" s="15">
        <f t="shared" si="5"/>
        <v>40753.053657407407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3"/>
        <v>105</v>
      </c>
      <c r="P121">
        <f>IFERROR(ROUND(E121/L121,2),0)</f>
        <v>91.84</v>
      </c>
      <c r="Q121" s="10" t="s">
        <v>8320</v>
      </c>
      <c r="R121" t="s">
        <v>8329</v>
      </c>
      <c r="S121" s="15">
        <f t="shared" si="4"/>
        <v>40739.069282407407</v>
      </c>
      <c r="T121" s="15">
        <f t="shared" si="5"/>
        <v>40768.958333333336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3"/>
        <v>0</v>
      </c>
      <c r="P122">
        <f>IFERROR(ROUND(E122/L122,2),0)</f>
        <v>10</v>
      </c>
      <c r="Q122" s="10" t="s">
        <v>8320</v>
      </c>
      <c r="R122" t="s">
        <v>8347</v>
      </c>
      <c r="S122" s="15">
        <f t="shared" si="4"/>
        <v>42616.049849537041</v>
      </c>
      <c r="T122" s="15">
        <f t="shared" si="5"/>
        <v>42646.049849537041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3"/>
        <v>0</v>
      </c>
      <c r="P123">
        <f>IFERROR(ROUND(E123/L123,2),0)</f>
        <v>1</v>
      </c>
      <c r="Q123" s="10" t="s">
        <v>8320</v>
      </c>
      <c r="R123" t="s">
        <v>8347</v>
      </c>
      <c r="S123" s="15">
        <f t="shared" si="4"/>
        <v>42096.704976851848</v>
      </c>
      <c r="T123" s="15">
        <f t="shared" si="5"/>
        <v>42112.427777777775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3"/>
        <v>0</v>
      </c>
      <c r="P124">
        <f>IFERROR(ROUND(E124/L124,2),0)</f>
        <v>0</v>
      </c>
      <c r="Q124" s="10" t="s">
        <v>8320</v>
      </c>
      <c r="R124" t="s">
        <v>8347</v>
      </c>
      <c r="S124" s="15">
        <f t="shared" si="4"/>
        <v>42593.431793981479</v>
      </c>
      <c r="T124" s="15">
        <f t="shared" si="5"/>
        <v>42653.431793981479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3"/>
        <v>0</v>
      </c>
      <c r="P125">
        <f>IFERROR(ROUND(E125/L125,2),0)</f>
        <v>25.17</v>
      </c>
      <c r="Q125" s="10" t="s">
        <v>8320</v>
      </c>
      <c r="R125" t="s">
        <v>8347</v>
      </c>
      <c r="S125" s="15">
        <f t="shared" si="4"/>
        <v>41904.781990740739</v>
      </c>
      <c r="T125" s="15">
        <f t="shared" si="5"/>
        <v>41940.916666666664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3"/>
        <v>0</v>
      </c>
      <c r="P126">
        <f>IFERROR(ROUND(E126/L126,2),0)</f>
        <v>0</v>
      </c>
      <c r="Q126" s="10" t="s">
        <v>8320</v>
      </c>
      <c r="R126" t="s">
        <v>8347</v>
      </c>
      <c r="S126" s="15">
        <f t="shared" si="4"/>
        <v>42114.928726851853</v>
      </c>
      <c r="T126" s="15">
        <f t="shared" si="5"/>
        <v>42139.928726851853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3"/>
        <v>14</v>
      </c>
      <c r="P127">
        <f>IFERROR(ROUND(E127/L127,2),0)</f>
        <v>11.67</v>
      </c>
      <c r="Q127" s="10" t="s">
        <v>8320</v>
      </c>
      <c r="R127" t="s">
        <v>8347</v>
      </c>
      <c r="S127" s="15">
        <f t="shared" si="4"/>
        <v>42709.993981481486</v>
      </c>
      <c r="T127" s="15">
        <f t="shared" si="5"/>
        <v>42769.993981481486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3"/>
        <v>6</v>
      </c>
      <c r="P128">
        <f>IFERROR(ROUND(E128/L128,2),0)</f>
        <v>106.69</v>
      </c>
      <c r="Q128" s="10" t="s">
        <v>8320</v>
      </c>
      <c r="R128" t="s">
        <v>8347</v>
      </c>
      <c r="S128" s="15">
        <f t="shared" si="4"/>
        <v>42135.589548611111</v>
      </c>
      <c r="T128" s="15">
        <f t="shared" si="5"/>
        <v>42166.083333333328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3"/>
        <v>2</v>
      </c>
      <c r="P129">
        <f>IFERROR(ROUND(E129/L129,2),0)</f>
        <v>47.5</v>
      </c>
      <c r="Q129" s="10" t="s">
        <v>8320</v>
      </c>
      <c r="R129" t="s">
        <v>8347</v>
      </c>
      <c r="S129" s="15">
        <f t="shared" si="4"/>
        <v>42067.62431712963</v>
      </c>
      <c r="T129" s="15">
        <f t="shared" si="5"/>
        <v>42097.582650462966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3"/>
        <v>2</v>
      </c>
      <c r="P130">
        <f>IFERROR(ROUND(E130/L130,2),0)</f>
        <v>311.17</v>
      </c>
      <c r="Q130" s="10" t="s">
        <v>8320</v>
      </c>
      <c r="R130" t="s">
        <v>8347</v>
      </c>
      <c r="S130" s="15">
        <f t="shared" si="4"/>
        <v>42628.22792824074</v>
      </c>
      <c r="T130" s="15">
        <f t="shared" si="5"/>
        <v>42663.22792824074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6">ROUND(E131/D131*100,0)</f>
        <v>0</v>
      </c>
      <c r="P131">
        <f>IFERROR(ROUND(E131/L131,2),0)</f>
        <v>0</v>
      </c>
      <c r="Q131" s="10" t="s">
        <v>8320</v>
      </c>
      <c r="R131" t="s">
        <v>8347</v>
      </c>
      <c r="S131" s="15">
        <f t="shared" ref="S131:S194" si="7">(((J131/60)/60)/24)+DATE(1970,1,1)</f>
        <v>41882.937303240738</v>
      </c>
      <c r="T131" s="15">
        <f t="shared" ref="T131:T194" si="8">(((I131/60)/60)/24)+DATE(1970,1,1)</f>
        <v>41942.937303240738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6"/>
        <v>0</v>
      </c>
      <c r="P132">
        <f>IFERROR(ROUND(E132/L132,2),0)</f>
        <v>0</v>
      </c>
      <c r="Q132" s="10" t="s">
        <v>8320</v>
      </c>
      <c r="R132" t="s">
        <v>8347</v>
      </c>
      <c r="S132" s="15">
        <f t="shared" si="7"/>
        <v>41778.915416666663</v>
      </c>
      <c r="T132" s="15">
        <f t="shared" si="8"/>
        <v>41806.844444444447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6"/>
        <v>0</v>
      </c>
      <c r="P133">
        <f>IFERROR(ROUND(E133/L133,2),0)</f>
        <v>0</v>
      </c>
      <c r="Q133" s="10" t="s">
        <v>8320</v>
      </c>
      <c r="R133" t="s">
        <v>8347</v>
      </c>
      <c r="S133" s="15">
        <f t="shared" si="7"/>
        <v>42541.837511574078</v>
      </c>
      <c r="T133" s="15">
        <f t="shared" si="8"/>
        <v>42557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6"/>
        <v>10</v>
      </c>
      <c r="P134">
        <f>IFERROR(ROUND(E134/L134,2),0)</f>
        <v>94.51</v>
      </c>
      <c r="Q134" s="10" t="s">
        <v>8320</v>
      </c>
      <c r="R134" t="s">
        <v>8347</v>
      </c>
      <c r="S134" s="15">
        <f t="shared" si="7"/>
        <v>41905.812581018516</v>
      </c>
      <c r="T134" s="15">
        <f t="shared" si="8"/>
        <v>41950.854247685187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6"/>
        <v>0</v>
      </c>
      <c r="P135">
        <f>IFERROR(ROUND(E135/L135,2),0)</f>
        <v>0</v>
      </c>
      <c r="Q135" s="10" t="s">
        <v>8320</v>
      </c>
      <c r="R135" t="s">
        <v>8347</v>
      </c>
      <c r="S135" s="15">
        <f t="shared" si="7"/>
        <v>42491.80768518518</v>
      </c>
      <c r="T135" s="15">
        <f t="shared" si="8"/>
        <v>42521.729861111111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6"/>
        <v>0</v>
      </c>
      <c r="P136">
        <f>IFERROR(ROUND(E136/L136,2),0)</f>
        <v>0</v>
      </c>
      <c r="Q136" s="10" t="s">
        <v>8320</v>
      </c>
      <c r="R136" t="s">
        <v>8347</v>
      </c>
      <c r="S136" s="15">
        <f t="shared" si="7"/>
        <v>42221.909930555557</v>
      </c>
      <c r="T136" s="15">
        <f t="shared" si="8"/>
        <v>42251.708333333328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6"/>
        <v>13</v>
      </c>
      <c r="P137">
        <f>IFERROR(ROUND(E137/L137,2),0)</f>
        <v>80.599999999999994</v>
      </c>
      <c r="Q137" s="10" t="s">
        <v>8320</v>
      </c>
      <c r="R137" t="s">
        <v>8347</v>
      </c>
      <c r="S137" s="15">
        <f t="shared" si="7"/>
        <v>41788.381909722222</v>
      </c>
      <c r="T137" s="15">
        <f t="shared" si="8"/>
        <v>41821.791666666664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6"/>
        <v>0</v>
      </c>
      <c r="P138">
        <f>IFERROR(ROUND(E138/L138,2),0)</f>
        <v>0</v>
      </c>
      <c r="Q138" s="10" t="s">
        <v>8320</v>
      </c>
      <c r="R138" t="s">
        <v>8347</v>
      </c>
      <c r="S138" s="15">
        <f t="shared" si="7"/>
        <v>42096.410115740742</v>
      </c>
      <c r="T138" s="15">
        <f t="shared" si="8"/>
        <v>42140.427777777775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6"/>
        <v>0</v>
      </c>
      <c r="P139">
        <f>IFERROR(ROUND(E139/L139,2),0)</f>
        <v>0</v>
      </c>
      <c r="Q139" s="10" t="s">
        <v>8320</v>
      </c>
      <c r="R139" t="s">
        <v>8347</v>
      </c>
      <c r="S139" s="15">
        <f t="shared" si="7"/>
        <v>42239.573993055557</v>
      </c>
      <c r="T139" s="15">
        <f t="shared" si="8"/>
        <v>42289.573993055557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6"/>
        <v>3</v>
      </c>
      <c r="P140">
        <f>IFERROR(ROUND(E140/L140,2),0)</f>
        <v>81.239999999999995</v>
      </c>
      <c r="Q140" s="10" t="s">
        <v>8320</v>
      </c>
      <c r="R140" t="s">
        <v>8347</v>
      </c>
      <c r="S140" s="15">
        <f t="shared" si="7"/>
        <v>42186.257418981477</v>
      </c>
      <c r="T140" s="15">
        <f t="shared" si="8"/>
        <v>42217.207638888889</v>
      </c>
    </row>
    <row r="141" spans="1:20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6"/>
        <v>100</v>
      </c>
      <c r="P141">
        <f>IFERROR(ROUND(E141/L141,2),0)</f>
        <v>500</v>
      </c>
      <c r="Q141" s="10" t="s">
        <v>8320</v>
      </c>
      <c r="R141" t="s">
        <v>8347</v>
      </c>
      <c r="S141" s="15">
        <f t="shared" si="7"/>
        <v>42187.920972222222</v>
      </c>
      <c r="T141" s="15">
        <f t="shared" si="8"/>
        <v>42197.920972222222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6"/>
        <v>0</v>
      </c>
      <c r="P142">
        <f>IFERROR(ROUND(E142/L142,2),0)</f>
        <v>0</v>
      </c>
      <c r="Q142" s="10" t="s">
        <v>8320</v>
      </c>
      <c r="R142" t="s">
        <v>8347</v>
      </c>
      <c r="S142" s="15">
        <f t="shared" si="7"/>
        <v>42053.198287037041</v>
      </c>
      <c r="T142" s="15">
        <f t="shared" si="8"/>
        <v>42083.15662037037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6"/>
        <v>11</v>
      </c>
      <c r="P143">
        <f>IFERROR(ROUND(E143/L143,2),0)</f>
        <v>46.18</v>
      </c>
      <c r="Q143" s="10" t="s">
        <v>8320</v>
      </c>
      <c r="R143" t="s">
        <v>8347</v>
      </c>
      <c r="S143" s="15">
        <f t="shared" si="7"/>
        <v>42110.153043981481</v>
      </c>
      <c r="T143" s="15">
        <f t="shared" si="8"/>
        <v>42155.153043981481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6"/>
        <v>0</v>
      </c>
      <c r="P144">
        <f>IFERROR(ROUND(E144/L144,2),0)</f>
        <v>10</v>
      </c>
      <c r="Q144" s="10" t="s">
        <v>8320</v>
      </c>
      <c r="R144" t="s">
        <v>8347</v>
      </c>
      <c r="S144" s="15">
        <f t="shared" si="7"/>
        <v>41938.893263888887</v>
      </c>
      <c r="T144" s="15">
        <f t="shared" si="8"/>
        <v>41959.934930555552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6"/>
        <v>0</v>
      </c>
      <c r="P145">
        <f>IFERROR(ROUND(E145/L145,2),0)</f>
        <v>0</v>
      </c>
      <c r="Q145" s="10" t="s">
        <v>8320</v>
      </c>
      <c r="R145" t="s">
        <v>8347</v>
      </c>
      <c r="S145" s="15">
        <f t="shared" si="7"/>
        <v>42559.064143518524</v>
      </c>
      <c r="T145" s="15">
        <f t="shared" si="8"/>
        <v>42616.246527777781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6"/>
        <v>28</v>
      </c>
      <c r="P146">
        <f>IFERROR(ROUND(E146/L146,2),0)</f>
        <v>55.95</v>
      </c>
      <c r="Q146" s="10" t="s">
        <v>8320</v>
      </c>
      <c r="R146" t="s">
        <v>8347</v>
      </c>
      <c r="S146" s="15">
        <f t="shared" si="7"/>
        <v>42047.762407407412</v>
      </c>
      <c r="T146" s="15">
        <f t="shared" si="8"/>
        <v>42107.72074074074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6"/>
        <v>8</v>
      </c>
      <c r="P147">
        <f>IFERROR(ROUND(E147/L147,2),0)</f>
        <v>37.56</v>
      </c>
      <c r="Q147" s="10" t="s">
        <v>8320</v>
      </c>
      <c r="R147" t="s">
        <v>8347</v>
      </c>
      <c r="S147" s="15">
        <f t="shared" si="7"/>
        <v>42200.542268518519</v>
      </c>
      <c r="T147" s="15">
        <f t="shared" si="8"/>
        <v>42227.542268518519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6"/>
        <v>1</v>
      </c>
      <c r="P148">
        <f>IFERROR(ROUND(E148/L148,2),0)</f>
        <v>38.33</v>
      </c>
      <c r="Q148" s="10" t="s">
        <v>8320</v>
      </c>
      <c r="R148" t="s">
        <v>8347</v>
      </c>
      <c r="S148" s="15">
        <f t="shared" si="7"/>
        <v>42693.016180555554</v>
      </c>
      <c r="T148" s="15">
        <f t="shared" si="8"/>
        <v>42753.016180555554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6"/>
        <v>0</v>
      </c>
      <c r="P149">
        <f>IFERROR(ROUND(E149/L149,2),0)</f>
        <v>0</v>
      </c>
      <c r="Q149" s="10" t="s">
        <v>8320</v>
      </c>
      <c r="R149" t="s">
        <v>8347</v>
      </c>
      <c r="S149" s="15">
        <f t="shared" si="7"/>
        <v>41969.767824074079</v>
      </c>
      <c r="T149" s="15">
        <f t="shared" si="8"/>
        <v>42012.762499999997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6"/>
        <v>0</v>
      </c>
      <c r="P150">
        <f>IFERROR(ROUND(E150/L150,2),0)</f>
        <v>20</v>
      </c>
      <c r="Q150" s="10" t="s">
        <v>8320</v>
      </c>
      <c r="R150" t="s">
        <v>8347</v>
      </c>
      <c r="S150" s="15">
        <f t="shared" si="7"/>
        <v>42397.281666666662</v>
      </c>
      <c r="T150" s="15">
        <f t="shared" si="8"/>
        <v>42427.281666666662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6"/>
        <v>1</v>
      </c>
      <c r="P151">
        <f>IFERROR(ROUND(E151/L151,2),0)</f>
        <v>15.33</v>
      </c>
      <c r="Q151" s="10" t="s">
        <v>8320</v>
      </c>
      <c r="R151" t="s">
        <v>8347</v>
      </c>
      <c r="S151" s="15">
        <f t="shared" si="7"/>
        <v>41968.172106481477</v>
      </c>
      <c r="T151" s="15">
        <f t="shared" si="8"/>
        <v>41998.333333333328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6"/>
        <v>23</v>
      </c>
      <c r="P152">
        <f>IFERROR(ROUND(E152/L152,2),0)</f>
        <v>449.43</v>
      </c>
      <c r="Q152" s="10" t="s">
        <v>8320</v>
      </c>
      <c r="R152" t="s">
        <v>8347</v>
      </c>
      <c r="S152" s="15">
        <f t="shared" si="7"/>
        <v>42090.161828703705</v>
      </c>
      <c r="T152" s="15">
        <f t="shared" si="8"/>
        <v>42150.161828703705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6"/>
        <v>0</v>
      </c>
      <c r="P153">
        <f>IFERROR(ROUND(E153/L153,2),0)</f>
        <v>28</v>
      </c>
      <c r="Q153" s="10" t="s">
        <v>8320</v>
      </c>
      <c r="R153" t="s">
        <v>8347</v>
      </c>
      <c r="S153" s="15">
        <f t="shared" si="7"/>
        <v>42113.550821759258</v>
      </c>
      <c r="T153" s="15">
        <f t="shared" si="8"/>
        <v>42173.550821759258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6"/>
        <v>0</v>
      </c>
      <c r="P154">
        <f>IFERROR(ROUND(E154/L154,2),0)</f>
        <v>15</v>
      </c>
      <c r="Q154" s="10" t="s">
        <v>8320</v>
      </c>
      <c r="R154" t="s">
        <v>8347</v>
      </c>
      <c r="S154" s="15">
        <f t="shared" si="7"/>
        <v>41875.077546296299</v>
      </c>
      <c r="T154" s="15">
        <f t="shared" si="8"/>
        <v>41905.077546296299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6"/>
        <v>1</v>
      </c>
      <c r="P155">
        <f>IFERROR(ROUND(E155/L155,2),0)</f>
        <v>35.9</v>
      </c>
      <c r="Q155" s="10" t="s">
        <v>8320</v>
      </c>
      <c r="R155" t="s">
        <v>8347</v>
      </c>
      <c r="S155" s="15">
        <f t="shared" si="7"/>
        <v>41933.586157407408</v>
      </c>
      <c r="T155" s="15">
        <f t="shared" si="8"/>
        <v>41975.627824074079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6"/>
        <v>3</v>
      </c>
      <c r="P156">
        <f>IFERROR(ROUND(E156/L156,2),0)</f>
        <v>13.33</v>
      </c>
      <c r="Q156" s="10" t="s">
        <v>8320</v>
      </c>
      <c r="R156" t="s">
        <v>8347</v>
      </c>
      <c r="S156" s="15">
        <f t="shared" si="7"/>
        <v>42115.547395833331</v>
      </c>
      <c r="T156" s="15">
        <f t="shared" si="8"/>
        <v>42158.547395833331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6"/>
        <v>0</v>
      </c>
      <c r="P157">
        <f>IFERROR(ROUND(E157/L157,2),0)</f>
        <v>20.25</v>
      </c>
      <c r="Q157" s="10" t="s">
        <v>8320</v>
      </c>
      <c r="R157" t="s">
        <v>8347</v>
      </c>
      <c r="S157" s="15">
        <f t="shared" si="7"/>
        <v>42168.559432870374</v>
      </c>
      <c r="T157" s="15">
        <f t="shared" si="8"/>
        <v>42208.559432870374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6"/>
        <v>5</v>
      </c>
      <c r="P158">
        <f>IFERROR(ROUND(E158/L158,2),0)</f>
        <v>119</v>
      </c>
      <c r="Q158" s="10" t="s">
        <v>8320</v>
      </c>
      <c r="R158" t="s">
        <v>8347</v>
      </c>
      <c r="S158" s="15">
        <f t="shared" si="7"/>
        <v>41794.124953703707</v>
      </c>
      <c r="T158" s="15">
        <f t="shared" si="8"/>
        <v>41854.124953703707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6"/>
        <v>0</v>
      </c>
      <c r="P159">
        <f>IFERROR(ROUND(E159/L159,2),0)</f>
        <v>4</v>
      </c>
      <c r="Q159" s="10" t="s">
        <v>8320</v>
      </c>
      <c r="R159" t="s">
        <v>8347</v>
      </c>
      <c r="S159" s="15">
        <f t="shared" si="7"/>
        <v>42396.911712962959</v>
      </c>
      <c r="T159" s="15">
        <f t="shared" si="8"/>
        <v>42426.911712962959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6"/>
        <v>0</v>
      </c>
      <c r="P160">
        <f>IFERROR(ROUND(E160/L160,2),0)</f>
        <v>0</v>
      </c>
      <c r="Q160" s="10" t="s">
        <v>8320</v>
      </c>
      <c r="R160" t="s">
        <v>8347</v>
      </c>
      <c r="S160" s="15">
        <f t="shared" si="7"/>
        <v>41904.07671296296</v>
      </c>
      <c r="T160" s="15">
        <f t="shared" si="8"/>
        <v>41934.07671296296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6"/>
        <v>0</v>
      </c>
      <c r="P161">
        <f>IFERROR(ROUND(E161/L161,2),0)</f>
        <v>10</v>
      </c>
      <c r="Q161" s="10" t="s">
        <v>8320</v>
      </c>
      <c r="R161" t="s">
        <v>8347</v>
      </c>
      <c r="S161" s="15">
        <f t="shared" si="7"/>
        <v>42514.434548611112</v>
      </c>
      <c r="T161" s="15">
        <f t="shared" si="8"/>
        <v>42554.434548611112</v>
      </c>
    </row>
    <row r="162" spans="1:20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6"/>
        <v>0</v>
      </c>
      <c r="P162">
        <f>IFERROR(ROUND(E162/L162,2),0)</f>
        <v>0</v>
      </c>
      <c r="Q162" s="10" t="s">
        <v>8320</v>
      </c>
      <c r="R162" t="s">
        <v>8342</v>
      </c>
      <c r="S162" s="15">
        <f t="shared" si="7"/>
        <v>42171.913090277783</v>
      </c>
      <c r="T162" s="15">
        <f t="shared" si="8"/>
        <v>42231.913090277783</v>
      </c>
    </row>
    <row r="163" spans="1:20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6"/>
        <v>0</v>
      </c>
      <c r="P163">
        <f>IFERROR(ROUND(E163/L163,2),0)</f>
        <v>5</v>
      </c>
      <c r="Q163" s="10" t="s">
        <v>8320</v>
      </c>
      <c r="R163" t="s">
        <v>8342</v>
      </c>
      <c r="S163" s="15">
        <f t="shared" si="7"/>
        <v>41792.687442129631</v>
      </c>
      <c r="T163" s="15">
        <f t="shared" si="8"/>
        <v>41822.687442129631</v>
      </c>
    </row>
    <row r="164" spans="1:20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6"/>
        <v>16</v>
      </c>
      <c r="P164">
        <f>IFERROR(ROUND(E164/L164,2),0)</f>
        <v>43.5</v>
      </c>
      <c r="Q164" s="10" t="s">
        <v>8320</v>
      </c>
      <c r="R164" t="s">
        <v>8342</v>
      </c>
      <c r="S164" s="15">
        <f t="shared" si="7"/>
        <v>41835.126805555556</v>
      </c>
      <c r="T164" s="15">
        <f t="shared" si="8"/>
        <v>41867.987500000003</v>
      </c>
    </row>
    <row r="165" spans="1:20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6"/>
        <v>0</v>
      </c>
      <c r="P165">
        <f>IFERROR(ROUND(E165/L165,2),0)</f>
        <v>0</v>
      </c>
      <c r="Q165" s="10" t="s">
        <v>8320</v>
      </c>
      <c r="R165" t="s">
        <v>8342</v>
      </c>
      <c r="S165" s="15">
        <f t="shared" si="7"/>
        <v>42243.961273148147</v>
      </c>
      <c r="T165" s="15">
        <f t="shared" si="8"/>
        <v>42278</v>
      </c>
    </row>
    <row r="166" spans="1:20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6"/>
        <v>1</v>
      </c>
      <c r="P166">
        <f>IFERROR(ROUND(E166/L166,2),0)</f>
        <v>91.43</v>
      </c>
      <c r="Q166" s="10" t="s">
        <v>8320</v>
      </c>
      <c r="R166" t="s">
        <v>8342</v>
      </c>
      <c r="S166" s="15">
        <f t="shared" si="7"/>
        <v>41841.762743055559</v>
      </c>
      <c r="T166" s="15">
        <f t="shared" si="8"/>
        <v>41901.762743055559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6"/>
        <v>0</v>
      </c>
      <c r="P167">
        <f>IFERROR(ROUND(E167/L167,2),0)</f>
        <v>0</v>
      </c>
      <c r="Q167" s="10" t="s">
        <v>8320</v>
      </c>
      <c r="R167" t="s">
        <v>8342</v>
      </c>
      <c r="S167" s="15">
        <f t="shared" si="7"/>
        <v>42351.658842592587</v>
      </c>
      <c r="T167" s="15">
        <f t="shared" si="8"/>
        <v>42381.658842592587</v>
      </c>
    </row>
    <row r="168" spans="1:20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6"/>
        <v>60</v>
      </c>
      <c r="P168">
        <f>IFERROR(ROUND(E168/L168,2),0)</f>
        <v>3000</v>
      </c>
      <c r="Q168" s="10" t="s">
        <v>8320</v>
      </c>
      <c r="R168" t="s">
        <v>8342</v>
      </c>
      <c r="S168" s="15">
        <f t="shared" si="7"/>
        <v>42721.075949074075</v>
      </c>
      <c r="T168" s="15">
        <f t="shared" si="8"/>
        <v>42751.075949074075</v>
      </c>
    </row>
    <row r="169" spans="1:20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6"/>
        <v>0</v>
      </c>
      <c r="P169">
        <f>IFERROR(ROUND(E169/L169,2),0)</f>
        <v>5.5</v>
      </c>
      <c r="Q169" s="10" t="s">
        <v>8320</v>
      </c>
      <c r="R169" t="s">
        <v>8342</v>
      </c>
      <c r="S169" s="15">
        <f t="shared" si="7"/>
        <v>42160.927488425921</v>
      </c>
      <c r="T169" s="15">
        <f t="shared" si="8"/>
        <v>42220.927488425921</v>
      </c>
    </row>
    <row r="170" spans="1:20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6"/>
        <v>4</v>
      </c>
      <c r="P170">
        <f>IFERROR(ROUND(E170/L170,2),0)</f>
        <v>108.33</v>
      </c>
      <c r="Q170" s="10" t="s">
        <v>8320</v>
      </c>
      <c r="R170" t="s">
        <v>8342</v>
      </c>
      <c r="S170" s="15">
        <f t="shared" si="7"/>
        <v>42052.83530092593</v>
      </c>
      <c r="T170" s="15">
        <f t="shared" si="8"/>
        <v>42082.793634259258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6"/>
        <v>22</v>
      </c>
      <c r="P171">
        <f>IFERROR(ROUND(E171/L171,2),0)</f>
        <v>56</v>
      </c>
      <c r="Q171" s="10" t="s">
        <v>8320</v>
      </c>
      <c r="R171" t="s">
        <v>8342</v>
      </c>
      <c r="S171" s="15">
        <f t="shared" si="7"/>
        <v>41900.505312499998</v>
      </c>
      <c r="T171" s="15">
        <f t="shared" si="8"/>
        <v>41930.505312499998</v>
      </c>
    </row>
    <row r="172" spans="1:20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6"/>
        <v>3</v>
      </c>
      <c r="P172">
        <f>IFERROR(ROUND(E172/L172,2),0)</f>
        <v>32.5</v>
      </c>
      <c r="Q172" s="10" t="s">
        <v>8320</v>
      </c>
      <c r="R172" t="s">
        <v>8342</v>
      </c>
      <c r="S172" s="15">
        <f t="shared" si="7"/>
        <v>42216.977812500001</v>
      </c>
      <c r="T172" s="15">
        <f t="shared" si="8"/>
        <v>42246.227777777778</v>
      </c>
    </row>
    <row r="173" spans="1:20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6"/>
        <v>0</v>
      </c>
      <c r="P173">
        <f>IFERROR(ROUND(E173/L173,2),0)</f>
        <v>1</v>
      </c>
      <c r="Q173" s="10" t="s">
        <v>8320</v>
      </c>
      <c r="R173" t="s">
        <v>8342</v>
      </c>
      <c r="S173" s="15">
        <f t="shared" si="7"/>
        <v>42534.180717592593</v>
      </c>
      <c r="T173" s="15">
        <f t="shared" si="8"/>
        <v>42594.180717592593</v>
      </c>
    </row>
    <row r="174" spans="1:20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6"/>
        <v>0</v>
      </c>
      <c r="P174">
        <f>IFERROR(ROUND(E174/L174,2),0)</f>
        <v>0</v>
      </c>
      <c r="Q174" s="10" t="s">
        <v>8320</v>
      </c>
      <c r="R174" t="s">
        <v>8342</v>
      </c>
      <c r="S174" s="15">
        <f t="shared" si="7"/>
        <v>42047.394942129627</v>
      </c>
      <c r="T174" s="15">
        <f t="shared" si="8"/>
        <v>42082.353275462956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6"/>
        <v>0</v>
      </c>
      <c r="P175">
        <f>IFERROR(ROUND(E175/L175,2),0)</f>
        <v>0</v>
      </c>
      <c r="Q175" s="10" t="s">
        <v>8320</v>
      </c>
      <c r="R175" t="s">
        <v>8342</v>
      </c>
      <c r="S175" s="15">
        <f t="shared" si="7"/>
        <v>42033.573009259257</v>
      </c>
      <c r="T175" s="15">
        <f t="shared" si="8"/>
        <v>42063.573009259257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6"/>
        <v>0</v>
      </c>
      <c r="P176">
        <f>IFERROR(ROUND(E176/L176,2),0)</f>
        <v>0</v>
      </c>
      <c r="Q176" s="10" t="s">
        <v>8320</v>
      </c>
      <c r="R176" t="s">
        <v>8342</v>
      </c>
      <c r="S176" s="15">
        <f t="shared" si="7"/>
        <v>42072.758981481486</v>
      </c>
      <c r="T176" s="15">
        <f t="shared" si="8"/>
        <v>42132.758981481486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6"/>
        <v>6</v>
      </c>
      <c r="P177">
        <f>IFERROR(ROUND(E177/L177,2),0)</f>
        <v>49.88</v>
      </c>
      <c r="Q177" s="10" t="s">
        <v>8320</v>
      </c>
      <c r="R177" t="s">
        <v>8342</v>
      </c>
      <c r="S177" s="15">
        <f t="shared" si="7"/>
        <v>41855.777905092589</v>
      </c>
      <c r="T177" s="15">
        <f t="shared" si="8"/>
        <v>41880.777905092589</v>
      </c>
    </row>
    <row r="178" spans="1:20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6"/>
        <v>0</v>
      </c>
      <c r="P178">
        <f>IFERROR(ROUND(E178/L178,2),0)</f>
        <v>0</v>
      </c>
      <c r="Q178" s="10" t="s">
        <v>8320</v>
      </c>
      <c r="R178" t="s">
        <v>8342</v>
      </c>
      <c r="S178" s="15">
        <f t="shared" si="7"/>
        <v>42191.824062500003</v>
      </c>
      <c r="T178" s="15">
        <f t="shared" si="8"/>
        <v>42221.824062500003</v>
      </c>
    </row>
    <row r="179" spans="1:20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6"/>
        <v>40</v>
      </c>
      <c r="P179">
        <f>IFERROR(ROUND(E179/L179,2),0)</f>
        <v>25.71</v>
      </c>
      <c r="Q179" s="10" t="s">
        <v>8320</v>
      </c>
      <c r="R179" t="s">
        <v>8342</v>
      </c>
      <c r="S179" s="15">
        <f t="shared" si="7"/>
        <v>42070.047754629632</v>
      </c>
      <c r="T179" s="15">
        <f t="shared" si="8"/>
        <v>42087.00608796296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6"/>
        <v>0</v>
      </c>
      <c r="P180">
        <f>IFERROR(ROUND(E180/L180,2),0)</f>
        <v>0</v>
      </c>
      <c r="Q180" s="10" t="s">
        <v>8320</v>
      </c>
      <c r="R180" t="s">
        <v>8342</v>
      </c>
      <c r="S180" s="15">
        <f t="shared" si="7"/>
        <v>42304.955381944441</v>
      </c>
      <c r="T180" s="15">
        <f t="shared" si="8"/>
        <v>42334.997048611112</v>
      </c>
    </row>
    <row r="181" spans="1:20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6"/>
        <v>20</v>
      </c>
      <c r="P181">
        <f>IFERROR(ROUND(E181/L181,2),0)</f>
        <v>100</v>
      </c>
      <c r="Q181" s="10" t="s">
        <v>8320</v>
      </c>
      <c r="R181" t="s">
        <v>8342</v>
      </c>
      <c r="S181" s="15">
        <f t="shared" si="7"/>
        <v>42403.080497685187</v>
      </c>
      <c r="T181" s="15">
        <f t="shared" si="8"/>
        <v>42433.080497685187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6"/>
        <v>33</v>
      </c>
      <c r="P182">
        <f>IFERROR(ROUND(E182/L182,2),0)</f>
        <v>30.85</v>
      </c>
      <c r="Q182" s="10" t="s">
        <v>8320</v>
      </c>
      <c r="R182" t="s">
        <v>8342</v>
      </c>
      <c r="S182" s="15">
        <f t="shared" si="7"/>
        <v>42067.991238425922</v>
      </c>
      <c r="T182" s="15">
        <f t="shared" si="8"/>
        <v>42107.791666666672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6"/>
        <v>21</v>
      </c>
      <c r="P183">
        <f>IFERROR(ROUND(E183/L183,2),0)</f>
        <v>180.5</v>
      </c>
      <c r="Q183" s="10" t="s">
        <v>8320</v>
      </c>
      <c r="R183" t="s">
        <v>8342</v>
      </c>
      <c r="S183" s="15">
        <f t="shared" si="7"/>
        <v>42147.741840277777</v>
      </c>
      <c r="T183" s="15">
        <f t="shared" si="8"/>
        <v>42177.741840277777</v>
      </c>
    </row>
    <row r="184" spans="1:20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6"/>
        <v>0</v>
      </c>
      <c r="P184">
        <f>IFERROR(ROUND(E184/L184,2),0)</f>
        <v>0</v>
      </c>
      <c r="Q184" s="10" t="s">
        <v>8320</v>
      </c>
      <c r="R184" t="s">
        <v>8342</v>
      </c>
      <c r="S184" s="15">
        <f t="shared" si="7"/>
        <v>42712.011944444443</v>
      </c>
      <c r="T184" s="15">
        <f t="shared" si="8"/>
        <v>42742.011944444443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6"/>
        <v>36</v>
      </c>
      <c r="P185">
        <f>IFERROR(ROUND(E185/L185,2),0)</f>
        <v>373.5</v>
      </c>
      <c r="Q185" s="10" t="s">
        <v>8320</v>
      </c>
      <c r="R185" t="s">
        <v>8342</v>
      </c>
      <c r="S185" s="15">
        <f t="shared" si="7"/>
        <v>41939.810300925928</v>
      </c>
      <c r="T185" s="15">
        <f t="shared" si="8"/>
        <v>41969.851967592593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6"/>
        <v>3</v>
      </c>
      <c r="P186">
        <f>IFERROR(ROUND(E186/L186,2),0)</f>
        <v>25.5</v>
      </c>
      <c r="Q186" s="10" t="s">
        <v>8320</v>
      </c>
      <c r="R186" t="s">
        <v>8342</v>
      </c>
      <c r="S186" s="15">
        <f t="shared" si="7"/>
        <v>41825.791226851856</v>
      </c>
      <c r="T186" s="15">
        <f t="shared" si="8"/>
        <v>41883.165972222225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6"/>
        <v>6</v>
      </c>
      <c r="P187">
        <f>IFERROR(ROUND(E187/L187,2),0)</f>
        <v>220</v>
      </c>
      <c r="Q187" s="10" t="s">
        <v>8320</v>
      </c>
      <c r="R187" t="s">
        <v>8342</v>
      </c>
      <c r="S187" s="15">
        <f t="shared" si="7"/>
        <v>42570.91133101852</v>
      </c>
      <c r="T187" s="15">
        <f t="shared" si="8"/>
        <v>42600.91133101852</v>
      </c>
    </row>
    <row r="188" spans="1:20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6"/>
        <v>0</v>
      </c>
      <c r="P188">
        <f>IFERROR(ROUND(E188/L188,2),0)</f>
        <v>0</v>
      </c>
      <c r="Q188" s="10" t="s">
        <v>8320</v>
      </c>
      <c r="R188" t="s">
        <v>8342</v>
      </c>
      <c r="S188" s="15">
        <f t="shared" si="7"/>
        <v>42767.812893518523</v>
      </c>
      <c r="T188" s="15">
        <f t="shared" si="8"/>
        <v>42797.833333333328</v>
      </c>
    </row>
    <row r="189" spans="1:20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6"/>
        <v>16</v>
      </c>
      <c r="P189">
        <f>IFERROR(ROUND(E189/L189,2),0)</f>
        <v>160</v>
      </c>
      <c r="Q189" s="10" t="s">
        <v>8320</v>
      </c>
      <c r="R189" t="s">
        <v>8342</v>
      </c>
      <c r="S189" s="15">
        <f t="shared" si="7"/>
        <v>42182.234456018516</v>
      </c>
      <c r="T189" s="15">
        <f t="shared" si="8"/>
        <v>42206.290972222225</v>
      </c>
    </row>
    <row r="190" spans="1:20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6"/>
        <v>0</v>
      </c>
      <c r="P190">
        <f>IFERROR(ROUND(E190/L190,2),0)</f>
        <v>0</v>
      </c>
      <c r="Q190" s="10" t="s">
        <v>8320</v>
      </c>
      <c r="R190" t="s">
        <v>8342</v>
      </c>
      <c r="S190" s="15">
        <f t="shared" si="7"/>
        <v>41857.18304398148</v>
      </c>
      <c r="T190" s="15">
        <f t="shared" si="8"/>
        <v>41887.18304398148</v>
      </c>
    </row>
    <row r="191" spans="1:20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6"/>
        <v>0</v>
      </c>
      <c r="P191">
        <f>IFERROR(ROUND(E191/L191,2),0)</f>
        <v>69</v>
      </c>
      <c r="Q191" s="10" t="s">
        <v>8320</v>
      </c>
      <c r="R191" t="s">
        <v>8342</v>
      </c>
      <c r="S191" s="15">
        <f t="shared" si="7"/>
        <v>42556.690706018519</v>
      </c>
      <c r="T191" s="15">
        <f t="shared" si="8"/>
        <v>42616.690706018519</v>
      </c>
    </row>
    <row r="192" spans="1:20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6"/>
        <v>0</v>
      </c>
      <c r="P192">
        <f>IFERROR(ROUND(E192/L192,2),0)</f>
        <v>50</v>
      </c>
      <c r="Q192" s="10" t="s">
        <v>8320</v>
      </c>
      <c r="R192" t="s">
        <v>8342</v>
      </c>
      <c r="S192" s="15">
        <f t="shared" si="7"/>
        <v>42527.650995370372</v>
      </c>
      <c r="T192" s="15">
        <f t="shared" si="8"/>
        <v>42537.650995370372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6"/>
        <v>5</v>
      </c>
      <c r="P193">
        <f>IFERROR(ROUND(E193/L193,2),0)</f>
        <v>83.33</v>
      </c>
      <c r="Q193" s="10" t="s">
        <v>8320</v>
      </c>
      <c r="R193" t="s">
        <v>8342</v>
      </c>
      <c r="S193" s="15">
        <f t="shared" si="7"/>
        <v>42239.441412037035</v>
      </c>
      <c r="T193" s="15">
        <f t="shared" si="8"/>
        <v>42279.441412037035</v>
      </c>
    </row>
    <row r="194" spans="1:20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6"/>
        <v>0</v>
      </c>
      <c r="P194">
        <f>IFERROR(ROUND(E194/L194,2),0)</f>
        <v>5.67</v>
      </c>
      <c r="Q194" s="10" t="s">
        <v>8320</v>
      </c>
      <c r="R194" t="s">
        <v>8342</v>
      </c>
      <c r="S194" s="15">
        <f t="shared" si="7"/>
        <v>41899.792037037041</v>
      </c>
      <c r="T194" s="15">
        <f t="shared" si="8"/>
        <v>41929.792037037041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9">ROUND(E195/D195*100,0)</f>
        <v>0</v>
      </c>
      <c r="P195">
        <f>IFERROR(ROUND(E195/L195,2),0)</f>
        <v>0</v>
      </c>
      <c r="Q195" s="10" t="s">
        <v>8320</v>
      </c>
      <c r="R195" t="s">
        <v>8342</v>
      </c>
      <c r="S195" s="15">
        <f t="shared" ref="S195:S258" si="10">(((J195/60)/60)/24)+DATE(1970,1,1)</f>
        <v>41911.934791666667</v>
      </c>
      <c r="T195" s="15">
        <f t="shared" ref="T195:T258" si="11">(((I195/60)/60)/24)+DATE(1970,1,1)</f>
        <v>41971.976458333331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9"/>
        <v>0</v>
      </c>
      <c r="P196">
        <f>IFERROR(ROUND(E196/L196,2),0)</f>
        <v>1</v>
      </c>
      <c r="Q196" s="10" t="s">
        <v>8320</v>
      </c>
      <c r="R196" t="s">
        <v>8342</v>
      </c>
      <c r="S196" s="15">
        <f t="shared" si="10"/>
        <v>42375.996886574074</v>
      </c>
      <c r="T196" s="15">
        <f t="shared" si="11"/>
        <v>42435.996886574074</v>
      </c>
    </row>
    <row r="197" spans="1:20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9"/>
        <v>0</v>
      </c>
      <c r="P197">
        <f>IFERROR(ROUND(E197/L197,2),0)</f>
        <v>0</v>
      </c>
      <c r="Q197" s="10" t="s">
        <v>8320</v>
      </c>
      <c r="R197" t="s">
        <v>8342</v>
      </c>
      <c r="S197" s="15">
        <f t="shared" si="10"/>
        <v>42135.67050925926</v>
      </c>
      <c r="T197" s="15">
        <f t="shared" si="11"/>
        <v>42195.67050925926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9"/>
        <v>42</v>
      </c>
      <c r="P198">
        <f>IFERROR(ROUND(E198/L198,2),0)</f>
        <v>77.11</v>
      </c>
      <c r="Q198" s="10" t="s">
        <v>8320</v>
      </c>
      <c r="R198" t="s">
        <v>8342</v>
      </c>
      <c r="S198" s="15">
        <f t="shared" si="10"/>
        <v>42259.542800925927</v>
      </c>
      <c r="T198" s="15">
        <f t="shared" si="11"/>
        <v>42287.875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9"/>
        <v>10</v>
      </c>
      <c r="P199">
        <f>IFERROR(ROUND(E199/L199,2),0)</f>
        <v>32.75</v>
      </c>
      <c r="Q199" s="10" t="s">
        <v>8320</v>
      </c>
      <c r="R199" t="s">
        <v>8342</v>
      </c>
      <c r="S199" s="15">
        <f t="shared" si="10"/>
        <v>42741.848379629635</v>
      </c>
      <c r="T199" s="15">
        <f t="shared" si="11"/>
        <v>42783.875</v>
      </c>
    </row>
    <row r="200" spans="1:20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9"/>
        <v>1</v>
      </c>
      <c r="P200">
        <f>IFERROR(ROUND(E200/L200,2),0)</f>
        <v>46.5</v>
      </c>
      <c r="Q200" s="10" t="s">
        <v>8320</v>
      </c>
      <c r="R200" t="s">
        <v>8342</v>
      </c>
      <c r="S200" s="15">
        <f t="shared" si="10"/>
        <v>41887.383356481485</v>
      </c>
      <c r="T200" s="15">
        <f t="shared" si="11"/>
        <v>41917.383356481485</v>
      </c>
    </row>
    <row r="201" spans="1:20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9"/>
        <v>0</v>
      </c>
      <c r="P201">
        <f>IFERROR(ROUND(E201/L201,2),0)</f>
        <v>0</v>
      </c>
      <c r="Q201" s="10" t="s">
        <v>8320</v>
      </c>
      <c r="R201" t="s">
        <v>8342</v>
      </c>
      <c r="S201" s="15">
        <f t="shared" si="10"/>
        <v>42584.123865740738</v>
      </c>
      <c r="T201" s="15">
        <f t="shared" si="11"/>
        <v>42614.123865740738</v>
      </c>
    </row>
    <row r="202" spans="1:20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9"/>
        <v>26</v>
      </c>
      <c r="P202">
        <f>IFERROR(ROUND(E202/L202,2),0)</f>
        <v>87.31</v>
      </c>
      <c r="Q202" s="10" t="s">
        <v>8320</v>
      </c>
      <c r="R202" t="s">
        <v>8342</v>
      </c>
      <c r="S202" s="15">
        <f t="shared" si="10"/>
        <v>41867.083368055559</v>
      </c>
      <c r="T202" s="15">
        <f t="shared" si="11"/>
        <v>41897.083368055559</v>
      </c>
    </row>
    <row r="203" spans="1:20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9"/>
        <v>58</v>
      </c>
      <c r="P203">
        <f>IFERROR(ROUND(E203/L203,2),0)</f>
        <v>54.29</v>
      </c>
      <c r="Q203" s="10" t="s">
        <v>8320</v>
      </c>
      <c r="R203" t="s">
        <v>8342</v>
      </c>
      <c r="S203" s="15">
        <f t="shared" si="10"/>
        <v>42023.818622685183</v>
      </c>
      <c r="T203" s="15">
        <f t="shared" si="11"/>
        <v>42043.818622685183</v>
      </c>
    </row>
    <row r="204" spans="1:20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9"/>
        <v>0</v>
      </c>
      <c r="P204">
        <f>IFERROR(ROUND(E204/L204,2),0)</f>
        <v>0</v>
      </c>
      <c r="Q204" s="10" t="s">
        <v>8320</v>
      </c>
      <c r="R204" t="s">
        <v>8342</v>
      </c>
      <c r="S204" s="15">
        <f t="shared" si="10"/>
        <v>42255.927824074075</v>
      </c>
      <c r="T204" s="15">
        <f t="shared" si="11"/>
        <v>42285.874305555553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9"/>
        <v>30</v>
      </c>
      <c r="P205">
        <f>IFERROR(ROUND(E205/L205,2),0)</f>
        <v>93.25</v>
      </c>
      <c r="Q205" s="10" t="s">
        <v>8320</v>
      </c>
      <c r="R205" t="s">
        <v>8342</v>
      </c>
      <c r="S205" s="15">
        <f t="shared" si="10"/>
        <v>41973.847962962958</v>
      </c>
      <c r="T205" s="15">
        <f t="shared" si="11"/>
        <v>42033.847962962958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9"/>
        <v>51</v>
      </c>
      <c r="P206">
        <f>IFERROR(ROUND(E206/L206,2),0)</f>
        <v>117.68</v>
      </c>
      <c r="Q206" s="10" t="s">
        <v>8320</v>
      </c>
      <c r="R206" t="s">
        <v>8342</v>
      </c>
      <c r="S206" s="15">
        <f t="shared" si="10"/>
        <v>42556.583368055552</v>
      </c>
      <c r="T206" s="15">
        <f t="shared" si="11"/>
        <v>42586.583368055552</v>
      </c>
    </row>
    <row r="207" spans="1:20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9"/>
        <v>16</v>
      </c>
      <c r="P207">
        <f>IFERROR(ROUND(E207/L207,2),0)</f>
        <v>76.47</v>
      </c>
      <c r="Q207" s="10" t="s">
        <v>8320</v>
      </c>
      <c r="R207" t="s">
        <v>8342</v>
      </c>
      <c r="S207" s="15">
        <f t="shared" si="10"/>
        <v>42248.632199074069</v>
      </c>
      <c r="T207" s="15">
        <f t="shared" si="11"/>
        <v>42283.632199074069</v>
      </c>
    </row>
    <row r="208" spans="1:20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9"/>
        <v>0</v>
      </c>
      <c r="P208">
        <f>IFERROR(ROUND(E208/L208,2),0)</f>
        <v>0</v>
      </c>
      <c r="Q208" s="10" t="s">
        <v>8320</v>
      </c>
      <c r="R208" t="s">
        <v>8342</v>
      </c>
      <c r="S208" s="15">
        <f t="shared" si="10"/>
        <v>42567.004432870366</v>
      </c>
      <c r="T208" s="15">
        <f t="shared" si="11"/>
        <v>42588.004432870366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9"/>
        <v>15</v>
      </c>
      <c r="P209">
        <f>IFERROR(ROUND(E209/L209,2),0)</f>
        <v>163.85</v>
      </c>
      <c r="Q209" s="10" t="s">
        <v>8320</v>
      </c>
      <c r="R209" t="s">
        <v>8342</v>
      </c>
      <c r="S209" s="15">
        <f t="shared" si="10"/>
        <v>41978.197199074071</v>
      </c>
      <c r="T209" s="15">
        <f t="shared" si="11"/>
        <v>42008.197199074071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9"/>
        <v>0</v>
      </c>
      <c r="P210">
        <f>IFERROR(ROUND(E210/L210,2),0)</f>
        <v>0</v>
      </c>
      <c r="Q210" s="10" t="s">
        <v>8320</v>
      </c>
      <c r="R210" t="s">
        <v>8342</v>
      </c>
      <c r="S210" s="15">
        <f t="shared" si="10"/>
        <v>41959.369988425926</v>
      </c>
      <c r="T210" s="15">
        <f t="shared" si="11"/>
        <v>41989.369988425926</v>
      </c>
    </row>
    <row r="211" spans="1:20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9"/>
        <v>0</v>
      </c>
      <c r="P211">
        <f>IFERROR(ROUND(E211/L211,2),0)</f>
        <v>0</v>
      </c>
      <c r="Q211" s="10" t="s">
        <v>8320</v>
      </c>
      <c r="R211" t="s">
        <v>8342</v>
      </c>
      <c r="S211" s="15">
        <f t="shared" si="10"/>
        <v>42165.922858796301</v>
      </c>
      <c r="T211" s="15">
        <f t="shared" si="11"/>
        <v>42195.922858796301</v>
      </c>
    </row>
    <row r="212" spans="1:20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9"/>
        <v>25</v>
      </c>
      <c r="P212">
        <f>IFERROR(ROUND(E212/L212,2),0)</f>
        <v>91.82</v>
      </c>
      <c r="Q212" s="10" t="s">
        <v>8320</v>
      </c>
      <c r="R212" t="s">
        <v>8342</v>
      </c>
      <c r="S212" s="15">
        <f t="shared" si="10"/>
        <v>42249.064722222218</v>
      </c>
      <c r="T212" s="15">
        <f t="shared" si="11"/>
        <v>42278.208333333328</v>
      </c>
    </row>
    <row r="213" spans="1:20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9"/>
        <v>45</v>
      </c>
      <c r="P213">
        <f>IFERROR(ROUND(E213/L213,2),0)</f>
        <v>185.83</v>
      </c>
      <c r="Q213" s="10" t="s">
        <v>8320</v>
      </c>
      <c r="R213" t="s">
        <v>8342</v>
      </c>
      <c r="S213" s="15">
        <f t="shared" si="10"/>
        <v>42236.159918981488</v>
      </c>
      <c r="T213" s="15">
        <f t="shared" si="11"/>
        <v>42266.159918981488</v>
      </c>
    </row>
    <row r="214" spans="1:20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9"/>
        <v>0</v>
      </c>
      <c r="P214">
        <f>IFERROR(ROUND(E214/L214,2),0)</f>
        <v>1</v>
      </c>
      <c r="Q214" s="10" t="s">
        <v>8320</v>
      </c>
      <c r="R214" t="s">
        <v>8342</v>
      </c>
      <c r="S214" s="15">
        <f t="shared" si="10"/>
        <v>42416.881018518514</v>
      </c>
      <c r="T214" s="15">
        <f t="shared" si="11"/>
        <v>42476.839351851857</v>
      </c>
    </row>
    <row r="215" spans="1:20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9"/>
        <v>0</v>
      </c>
      <c r="P215">
        <f>IFERROR(ROUND(E215/L215,2),0)</f>
        <v>20</v>
      </c>
      <c r="Q215" s="10" t="s">
        <v>8320</v>
      </c>
      <c r="R215" t="s">
        <v>8342</v>
      </c>
      <c r="S215" s="15">
        <f t="shared" si="10"/>
        <v>42202.594293981485</v>
      </c>
      <c r="T215" s="15">
        <f t="shared" si="11"/>
        <v>42232.587974537033</v>
      </c>
    </row>
    <row r="216" spans="1:20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9"/>
        <v>0</v>
      </c>
      <c r="P216">
        <f>IFERROR(ROUND(E216/L216,2),0)</f>
        <v>1</v>
      </c>
      <c r="Q216" s="10" t="s">
        <v>8320</v>
      </c>
      <c r="R216" t="s">
        <v>8342</v>
      </c>
      <c r="S216" s="15">
        <f t="shared" si="10"/>
        <v>42009.64061342593</v>
      </c>
      <c r="T216" s="15">
        <f t="shared" si="11"/>
        <v>42069.64061342593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9"/>
        <v>0</v>
      </c>
      <c r="P217">
        <f>IFERROR(ROUND(E217/L217,2),0)</f>
        <v>10</v>
      </c>
      <c r="Q217" s="10" t="s">
        <v>8320</v>
      </c>
      <c r="R217" t="s">
        <v>8342</v>
      </c>
      <c r="S217" s="15">
        <f t="shared" si="10"/>
        <v>42375.230115740742</v>
      </c>
      <c r="T217" s="15">
        <f t="shared" si="11"/>
        <v>42417.999305555553</v>
      </c>
    </row>
    <row r="218" spans="1:20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9"/>
        <v>56</v>
      </c>
      <c r="P218">
        <f>IFERROR(ROUND(E218/L218,2),0)</f>
        <v>331.54</v>
      </c>
      <c r="Q218" s="10" t="s">
        <v>8320</v>
      </c>
      <c r="R218" t="s">
        <v>8342</v>
      </c>
      <c r="S218" s="15">
        <f t="shared" si="10"/>
        <v>42066.958761574075</v>
      </c>
      <c r="T218" s="15">
        <f t="shared" si="11"/>
        <v>42116.917094907403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9"/>
        <v>12</v>
      </c>
      <c r="P219">
        <f>IFERROR(ROUND(E219/L219,2),0)</f>
        <v>314.29000000000002</v>
      </c>
      <c r="Q219" s="10" t="s">
        <v>8320</v>
      </c>
      <c r="R219" t="s">
        <v>8342</v>
      </c>
      <c r="S219" s="15">
        <f t="shared" si="10"/>
        <v>41970.64061342593</v>
      </c>
      <c r="T219" s="15">
        <f t="shared" si="11"/>
        <v>42001.64061342593</v>
      </c>
    </row>
    <row r="220" spans="1:20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9"/>
        <v>2</v>
      </c>
      <c r="P220">
        <f>IFERROR(ROUND(E220/L220,2),0)</f>
        <v>100</v>
      </c>
      <c r="Q220" s="10" t="s">
        <v>8320</v>
      </c>
      <c r="R220" t="s">
        <v>8342</v>
      </c>
      <c r="S220" s="15">
        <f t="shared" si="10"/>
        <v>42079.628344907411</v>
      </c>
      <c r="T220" s="15">
        <f t="shared" si="11"/>
        <v>42139.628344907411</v>
      </c>
    </row>
    <row r="221" spans="1:20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9"/>
        <v>18</v>
      </c>
      <c r="P221">
        <f>IFERROR(ROUND(E221/L221,2),0)</f>
        <v>115.99</v>
      </c>
      <c r="Q221" s="10" t="s">
        <v>8320</v>
      </c>
      <c r="R221" t="s">
        <v>8342</v>
      </c>
      <c r="S221" s="15">
        <f t="shared" si="10"/>
        <v>42429.326678240745</v>
      </c>
      <c r="T221" s="15">
        <f t="shared" si="11"/>
        <v>42461.290972222225</v>
      </c>
    </row>
    <row r="222" spans="1:20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9"/>
        <v>1</v>
      </c>
      <c r="P222">
        <f>IFERROR(ROUND(E222/L222,2),0)</f>
        <v>120</v>
      </c>
      <c r="Q222" s="10" t="s">
        <v>8320</v>
      </c>
      <c r="R222" t="s">
        <v>8342</v>
      </c>
      <c r="S222" s="15">
        <f t="shared" si="10"/>
        <v>42195.643865740742</v>
      </c>
      <c r="T222" s="15">
        <f t="shared" si="11"/>
        <v>42236.837499999994</v>
      </c>
    </row>
    <row r="223" spans="1:20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9"/>
        <v>0</v>
      </c>
      <c r="P223">
        <f>IFERROR(ROUND(E223/L223,2),0)</f>
        <v>0</v>
      </c>
      <c r="Q223" s="10" t="s">
        <v>8320</v>
      </c>
      <c r="R223" t="s">
        <v>8342</v>
      </c>
      <c r="S223" s="15">
        <f t="shared" si="10"/>
        <v>42031.837546296301</v>
      </c>
      <c r="T223" s="15">
        <f t="shared" si="11"/>
        <v>42091.79587962963</v>
      </c>
    </row>
    <row r="224" spans="1:20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9"/>
        <v>13</v>
      </c>
      <c r="P224">
        <f>IFERROR(ROUND(E224/L224,2),0)</f>
        <v>65</v>
      </c>
      <c r="Q224" s="10" t="s">
        <v>8320</v>
      </c>
      <c r="R224" t="s">
        <v>8342</v>
      </c>
      <c r="S224" s="15">
        <f t="shared" si="10"/>
        <v>42031.769884259258</v>
      </c>
      <c r="T224" s="15">
        <f t="shared" si="11"/>
        <v>42090.110416666663</v>
      </c>
    </row>
    <row r="225" spans="1:20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9"/>
        <v>0</v>
      </c>
      <c r="P225">
        <f>IFERROR(ROUND(E225/L225,2),0)</f>
        <v>0</v>
      </c>
      <c r="Q225" s="10" t="s">
        <v>8320</v>
      </c>
      <c r="R225" t="s">
        <v>8342</v>
      </c>
      <c r="S225" s="15">
        <f t="shared" si="10"/>
        <v>42482.048032407409</v>
      </c>
      <c r="T225" s="15">
        <f t="shared" si="11"/>
        <v>42512.045138888891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9"/>
        <v>0</v>
      </c>
      <c r="P226">
        <f>IFERROR(ROUND(E226/L226,2),0)</f>
        <v>0</v>
      </c>
      <c r="Q226" s="10" t="s">
        <v>8320</v>
      </c>
      <c r="R226" t="s">
        <v>8342</v>
      </c>
      <c r="S226" s="15">
        <f t="shared" si="10"/>
        <v>42135.235254629632</v>
      </c>
      <c r="T226" s="15">
        <f t="shared" si="11"/>
        <v>42195.235254629632</v>
      </c>
    </row>
    <row r="227" spans="1:20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9"/>
        <v>0</v>
      </c>
      <c r="P227">
        <f>IFERROR(ROUND(E227/L227,2),0)</f>
        <v>0</v>
      </c>
      <c r="Q227" s="10" t="s">
        <v>8320</v>
      </c>
      <c r="R227" t="s">
        <v>8342</v>
      </c>
      <c r="S227" s="15">
        <f t="shared" si="10"/>
        <v>42438.961273148147</v>
      </c>
      <c r="T227" s="15">
        <f t="shared" si="11"/>
        <v>42468.919606481482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9"/>
        <v>1</v>
      </c>
      <c r="P228">
        <f>IFERROR(ROUND(E228/L228,2),0)</f>
        <v>125</v>
      </c>
      <c r="Q228" s="10" t="s">
        <v>8320</v>
      </c>
      <c r="R228" t="s">
        <v>8342</v>
      </c>
      <c r="S228" s="15">
        <f t="shared" si="10"/>
        <v>42106.666018518517</v>
      </c>
      <c r="T228" s="15">
        <f t="shared" si="11"/>
        <v>42155.395138888889</v>
      </c>
    </row>
    <row r="229" spans="1:20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9"/>
        <v>0</v>
      </c>
      <c r="P229">
        <f>IFERROR(ROUND(E229/L229,2),0)</f>
        <v>0</v>
      </c>
      <c r="Q229" s="10" t="s">
        <v>8320</v>
      </c>
      <c r="R229" t="s">
        <v>8342</v>
      </c>
      <c r="S229" s="15">
        <f t="shared" si="10"/>
        <v>42164.893993055557</v>
      </c>
      <c r="T229" s="15">
        <f t="shared" si="11"/>
        <v>42194.893993055557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9"/>
        <v>0</v>
      </c>
      <c r="P230">
        <f>IFERROR(ROUND(E230/L230,2),0)</f>
        <v>0</v>
      </c>
      <c r="Q230" s="10" t="s">
        <v>8320</v>
      </c>
      <c r="R230" t="s">
        <v>8342</v>
      </c>
      <c r="S230" s="15">
        <f t="shared" si="10"/>
        <v>42096.686400462961</v>
      </c>
      <c r="T230" s="15">
        <f t="shared" si="11"/>
        <v>42156.686400462961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9"/>
        <v>0</v>
      </c>
      <c r="P231">
        <f>IFERROR(ROUND(E231/L231,2),0)</f>
        <v>0</v>
      </c>
      <c r="Q231" s="10" t="s">
        <v>8320</v>
      </c>
      <c r="R231" t="s">
        <v>8342</v>
      </c>
      <c r="S231" s="15">
        <f t="shared" si="10"/>
        <v>42383.933993055558</v>
      </c>
      <c r="T231" s="15">
        <f t="shared" si="11"/>
        <v>42413.933993055558</v>
      </c>
    </row>
    <row r="232" spans="1:20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9"/>
        <v>0</v>
      </c>
      <c r="P232">
        <f>IFERROR(ROUND(E232/L232,2),0)</f>
        <v>30</v>
      </c>
      <c r="Q232" s="10" t="s">
        <v>8320</v>
      </c>
      <c r="R232" t="s">
        <v>8342</v>
      </c>
      <c r="S232" s="15">
        <f t="shared" si="10"/>
        <v>42129.777210648142</v>
      </c>
      <c r="T232" s="15">
        <f t="shared" si="11"/>
        <v>42159.777210648142</v>
      </c>
    </row>
    <row r="233" spans="1:20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9"/>
        <v>0</v>
      </c>
      <c r="P233">
        <f>IFERROR(ROUND(E233/L233,2),0)</f>
        <v>0</v>
      </c>
      <c r="Q233" s="10" t="s">
        <v>8320</v>
      </c>
      <c r="R233" t="s">
        <v>8342</v>
      </c>
      <c r="S233" s="15">
        <f t="shared" si="10"/>
        <v>42341.958923611113</v>
      </c>
      <c r="T233" s="15">
        <f t="shared" si="11"/>
        <v>42371.958923611113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9"/>
        <v>3</v>
      </c>
      <c r="P234">
        <f>IFERROR(ROUND(E234/L234,2),0)</f>
        <v>15.71</v>
      </c>
      <c r="Q234" s="10" t="s">
        <v>8320</v>
      </c>
      <c r="R234" t="s">
        <v>8342</v>
      </c>
      <c r="S234" s="15">
        <f t="shared" si="10"/>
        <v>42032.82576388889</v>
      </c>
      <c r="T234" s="15">
        <f t="shared" si="11"/>
        <v>42062.82576388889</v>
      </c>
    </row>
    <row r="235" spans="1:20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9"/>
        <v>0</v>
      </c>
      <c r="P235">
        <f>IFERROR(ROUND(E235/L235,2),0)</f>
        <v>0</v>
      </c>
      <c r="Q235" s="10" t="s">
        <v>8320</v>
      </c>
      <c r="R235" t="s">
        <v>8342</v>
      </c>
      <c r="S235" s="15">
        <f t="shared" si="10"/>
        <v>42612.911712962959</v>
      </c>
      <c r="T235" s="15">
        <f t="shared" si="11"/>
        <v>42642.911712962959</v>
      </c>
    </row>
    <row r="236" spans="1:20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9"/>
        <v>40</v>
      </c>
      <c r="P236">
        <f>IFERROR(ROUND(E236/L236,2),0)</f>
        <v>80.2</v>
      </c>
      <c r="Q236" s="10" t="s">
        <v>8320</v>
      </c>
      <c r="R236" t="s">
        <v>8342</v>
      </c>
      <c r="S236" s="15">
        <f t="shared" si="10"/>
        <v>42136.035405092596</v>
      </c>
      <c r="T236" s="15">
        <f t="shared" si="11"/>
        <v>42176.035405092596</v>
      </c>
    </row>
    <row r="237" spans="1:20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9"/>
        <v>0</v>
      </c>
      <c r="P237">
        <f>IFERROR(ROUND(E237/L237,2),0)</f>
        <v>0</v>
      </c>
      <c r="Q237" s="10" t="s">
        <v>8320</v>
      </c>
      <c r="R237" t="s">
        <v>8342</v>
      </c>
      <c r="S237" s="15">
        <f t="shared" si="10"/>
        <v>42164.908530092594</v>
      </c>
      <c r="T237" s="15">
        <f t="shared" si="11"/>
        <v>42194.908530092594</v>
      </c>
    </row>
    <row r="238" spans="1:20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9"/>
        <v>0</v>
      </c>
      <c r="P238">
        <f>IFERROR(ROUND(E238/L238,2),0)</f>
        <v>0</v>
      </c>
      <c r="Q238" s="10" t="s">
        <v>8320</v>
      </c>
      <c r="R238" t="s">
        <v>8342</v>
      </c>
      <c r="S238" s="15">
        <f t="shared" si="10"/>
        <v>42321.08447916666</v>
      </c>
      <c r="T238" s="15">
        <f t="shared" si="11"/>
        <v>42374</v>
      </c>
    </row>
    <row r="239" spans="1:20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9"/>
        <v>0</v>
      </c>
      <c r="P239">
        <f>IFERROR(ROUND(E239/L239,2),0)</f>
        <v>50</v>
      </c>
      <c r="Q239" s="10" t="s">
        <v>8320</v>
      </c>
      <c r="R239" t="s">
        <v>8342</v>
      </c>
      <c r="S239" s="15">
        <f t="shared" si="10"/>
        <v>42377.577187499999</v>
      </c>
      <c r="T239" s="15">
        <f t="shared" si="11"/>
        <v>42437.577187499999</v>
      </c>
    </row>
    <row r="240" spans="1:20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9"/>
        <v>0</v>
      </c>
      <c r="P240">
        <f>IFERROR(ROUND(E240/L240,2),0)</f>
        <v>0</v>
      </c>
      <c r="Q240" s="10" t="s">
        <v>8320</v>
      </c>
      <c r="R240" t="s">
        <v>8342</v>
      </c>
      <c r="S240" s="15">
        <f t="shared" si="10"/>
        <v>42713.962499999994</v>
      </c>
      <c r="T240" s="15">
        <f t="shared" si="11"/>
        <v>42734.375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9"/>
        <v>25</v>
      </c>
      <c r="P241">
        <f>IFERROR(ROUND(E241/L241,2),0)</f>
        <v>50</v>
      </c>
      <c r="Q241" s="10" t="s">
        <v>8320</v>
      </c>
      <c r="R241" t="s">
        <v>8342</v>
      </c>
      <c r="S241" s="15">
        <f t="shared" si="10"/>
        <v>42297.110300925924</v>
      </c>
      <c r="T241" s="15">
        <f t="shared" si="11"/>
        <v>42316.5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9"/>
        <v>108</v>
      </c>
      <c r="P242">
        <f>IFERROR(ROUND(E242/L242,2),0)</f>
        <v>117.85</v>
      </c>
      <c r="Q242" s="10" t="s">
        <v>8320</v>
      </c>
      <c r="R242" t="s">
        <v>8344</v>
      </c>
      <c r="S242" s="15">
        <f t="shared" si="10"/>
        <v>41354.708460648151</v>
      </c>
      <c r="T242" s="15">
        <f t="shared" si="11"/>
        <v>41399.708460648151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9"/>
        <v>113</v>
      </c>
      <c r="P243">
        <f>IFERROR(ROUND(E243/L243,2),0)</f>
        <v>109.04</v>
      </c>
      <c r="Q243" s="10" t="s">
        <v>8320</v>
      </c>
      <c r="R243" t="s">
        <v>8344</v>
      </c>
      <c r="S243" s="15">
        <f t="shared" si="10"/>
        <v>41949.697962962964</v>
      </c>
      <c r="T243" s="15">
        <f t="shared" si="11"/>
        <v>41994.697962962964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9"/>
        <v>113</v>
      </c>
      <c r="P244">
        <f>IFERROR(ROUND(E244/L244,2),0)</f>
        <v>73.02</v>
      </c>
      <c r="Q244" s="10" t="s">
        <v>8320</v>
      </c>
      <c r="R244" t="s">
        <v>8344</v>
      </c>
      <c r="S244" s="15">
        <f t="shared" si="10"/>
        <v>40862.492939814816</v>
      </c>
      <c r="T244" s="15">
        <f t="shared" si="11"/>
        <v>40897.492939814816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9"/>
        <v>103</v>
      </c>
      <c r="P245">
        <f>IFERROR(ROUND(E245/L245,2),0)</f>
        <v>78.2</v>
      </c>
      <c r="Q245" s="10" t="s">
        <v>8320</v>
      </c>
      <c r="R245" t="s">
        <v>8344</v>
      </c>
      <c r="S245" s="15">
        <f t="shared" si="10"/>
        <v>41662.047500000001</v>
      </c>
      <c r="T245" s="15">
        <f t="shared" si="11"/>
        <v>41692.047500000001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9"/>
        <v>114</v>
      </c>
      <c r="P246">
        <f>IFERROR(ROUND(E246/L246,2),0)</f>
        <v>47.4</v>
      </c>
      <c r="Q246" s="10" t="s">
        <v>8320</v>
      </c>
      <c r="R246" t="s">
        <v>8344</v>
      </c>
      <c r="S246" s="15">
        <f t="shared" si="10"/>
        <v>40213.323599537034</v>
      </c>
      <c r="T246" s="15">
        <f t="shared" si="11"/>
        <v>40253.29583333333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9"/>
        <v>104</v>
      </c>
      <c r="P247">
        <f>IFERROR(ROUND(E247/L247,2),0)</f>
        <v>54.02</v>
      </c>
      <c r="Q247" s="10" t="s">
        <v>8320</v>
      </c>
      <c r="R247" t="s">
        <v>8344</v>
      </c>
      <c r="S247" s="15">
        <f t="shared" si="10"/>
        <v>41107.053067129629</v>
      </c>
      <c r="T247" s="15">
        <f t="shared" si="11"/>
        <v>41137.053067129629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9"/>
        <v>305</v>
      </c>
      <c r="P248">
        <f>IFERROR(ROUND(E248/L248,2),0)</f>
        <v>68.489999999999995</v>
      </c>
      <c r="Q248" s="10" t="s">
        <v>8320</v>
      </c>
      <c r="R248" t="s">
        <v>8344</v>
      </c>
      <c r="S248" s="15">
        <f t="shared" si="10"/>
        <v>40480.363483796296</v>
      </c>
      <c r="T248" s="15">
        <f t="shared" si="11"/>
        <v>40530.405150462961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9"/>
        <v>134</v>
      </c>
      <c r="P249">
        <f>IFERROR(ROUND(E249/L249,2),0)</f>
        <v>108.15</v>
      </c>
      <c r="Q249" s="10" t="s">
        <v>8320</v>
      </c>
      <c r="R249" t="s">
        <v>8344</v>
      </c>
      <c r="S249" s="15">
        <f t="shared" si="10"/>
        <v>40430.604328703703</v>
      </c>
      <c r="T249" s="15">
        <f t="shared" si="11"/>
        <v>40467.152083333334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9"/>
        <v>101</v>
      </c>
      <c r="P250">
        <f>IFERROR(ROUND(E250/L250,2),0)</f>
        <v>589.95000000000005</v>
      </c>
      <c r="Q250" s="10" t="s">
        <v>8320</v>
      </c>
      <c r="R250" t="s">
        <v>8344</v>
      </c>
      <c r="S250" s="15">
        <f t="shared" si="10"/>
        <v>40870.774409722224</v>
      </c>
      <c r="T250" s="15">
        <f t="shared" si="11"/>
        <v>40915.774409722224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9"/>
        <v>113</v>
      </c>
      <c r="P251">
        <f>IFERROR(ROUND(E251/L251,2),0)</f>
        <v>48.05</v>
      </c>
      <c r="Q251" s="10" t="s">
        <v>8320</v>
      </c>
      <c r="R251" t="s">
        <v>8344</v>
      </c>
      <c r="S251" s="15">
        <f t="shared" si="10"/>
        <v>40332.923842592594</v>
      </c>
      <c r="T251" s="15">
        <f t="shared" si="11"/>
        <v>40412.736111111109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9"/>
        <v>106</v>
      </c>
      <c r="P252">
        <f>IFERROR(ROUND(E252/L252,2),0)</f>
        <v>72.48</v>
      </c>
      <c r="Q252" s="10" t="s">
        <v>8320</v>
      </c>
      <c r="R252" t="s">
        <v>8344</v>
      </c>
      <c r="S252" s="15">
        <f t="shared" si="10"/>
        <v>41401.565868055557</v>
      </c>
      <c r="T252" s="15">
        <f t="shared" si="11"/>
        <v>41431.565868055557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9"/>
        <v>126</v>
      </c>
      <c r="P253">
        <f>IFERROR(ROUND(E253/L253,2),0)</f>
        <v>57.08</v>
      </c>
      <c r="Q253" s="10" t="s">
        <v>8320</v>
      </c>
      <c r="R253" t="s">
        <v>8344</v>
      </c>
      <c r="S253" s="15">
        <f t="shared" si="10"/>
        <v>41013.787569444445</v>
      </c>
      <c r="T253" s="15">
        <f t="shared" si="11"/>
        <v>41045.791666666664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9"/>
        <v>185</v>
      </c>
      <c r="P254">
        <f>IFERROR(ROUND(E254/L254,2),0)</f>
        <v>85.44</v>
      </c>
      <c r="Q254" s="10" t="s">
        <v>8320</v>
      </c>
      <c r="R254" t="s">
        <v>8344</v>
      </c>
      <c r="S254" s="15">
        <f t="shared" si="10"/>
        <v>40266.662708333337</v>
      </c>
      <c r="T254" s="15">
        <f t="shared" si="11"/>
        <v>40330.165972222225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9"/>
        <v>101</v>
      </c>
      <c r="P255">
        <f>IFERROR(ROUND(E255/L255,2),0)</f>
        <v>215.86</v>
      </c>
      <c r="Q255" s="10" t="s">
        <v>8320</v>
      </c>
      <c r="R255" t="s">
        <v>8344</v>
      </c>
      <c r="S255" s="15">
        <f t="shared" si="10"/>
        <v>40924.650868055556</v>
      </c>
      <c r="T255" s="15">
        <f t="shared" si="11"/>
        <v>40954.650868055556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9"/>
        <v>117</v>
      </c>
      <c r="P256">
        <f>IFERROR(ROUND(E256/L256,2),0)</f>
        <v>89.39</v>
      </c>
      <c r="Q256" s="10" t="s">
        <v>8320</v>
      </c>
      <c r="R256" t="s">
        <v>8344</v>
      </c>
      <c r="S256" s="15">
        <f t="shared" si="10"/>
        <v>42263.952662037031</v>
      </c>
      <c r="T256" s="15">
        <f t="shared" si="11"/>
        <v>42294.083333333328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9"/>
        <v>107</v>
      </c>
      <c r="P257">
        <f>IFERROR(ROUND(E257/L257,2),0)</f>
        <v>45.42</v>
      </c>
      <c r="Q257" s="10" t="s">
        <v>8320</v>
      </c>
      <c r="R257" t="s">
        <v>8344</v>
      </c>
      <c r="S257" s="15">
        <f t="shared" si="10"/>
        <v>40588.526412037041</v>
      </c>
      <c r="T257" s="15">
        <f t="shared" si="11"/>
        <v>40618.48474537037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9"/>
        <v>139</v>
      </c>
      <c r="P258">
        <f>IFERROR(ROUND(E258/L258,2),0)</f>
        <v>65.760000000000005</v>
      </c>
      <c r="Q258" s="10" t="s">
        <v>8320</v>
      </c>
      <c r="R258" t="s">
        <v>8344</v>
      </c>
      <c r="S258" s="15">
        <f t="shared" si="10"/>
        <v>41319.769293981481</v>
      </c>
      <c r="T258" s="15">
        <f t="shared" si="11"/>
        <v>41349.769293981481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2">ROUND(E259/D259*100,0)</f>
        <v>107</v>
      </c>
      <c r="P259">
        <f>IFERROR(ROUND(E259/L259,2),0)</f>
        <v>66.7</v>
      </c>
      <c r="Q259" s="10" t="s">
        <v>8320</v>
      </c>
      <c r="R259" t="s">
        <v>8344</v>
      </c>
      <c r="S259" s="15">
        <f t="shared" ref="S259:S322" si="13">(((J259/60)/60)/24)+DATE(1970,1,1)</f>
        <v>42479.626875000002</v>
      </c>
      <c r="T259" s="15">
        <f t="shared" ref="T259:T322" si="14">(((I259/60)/60)/24)+DATE(1970,1,1)</f>
        <v>42509.626875000002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2"/>
        <v>191</v>
      </c>
      <c r="P260">
        <f>IFERROR(ROUND(E260/L260,2),0)</f>
        <v>83.35</v>
      </c>
      <c r="Q260" s="10" t="s">
        <v>8320</v>
      </c>
      <c r="R260" t="s">
        <v>8344</v>
      </c>
      <c r="S260" s="15">
        <f t="shared" si="13"/>
        <v>40682.051689814813</v>
      </c>
      <c r="T260" s="15">
        <f t="shared" si="14"/>
        <v>40712.051689814813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2"/>
        <v>132</v>
      </c>
      <c r="P261">
        <f>IFERROR(ROUND(E261/L261,2),0)</f>
        <v>105.05</v>
      </c>
      <c r="Q261" s="10" t="s">
        <v>8320</v>
      </c>
      <c r="R261" t="s">
        <v>8344</v>
      </c>
      <c r="S261" s="15">
        <f t="shared" si="13"/>
        <v>42072.738067129627</v>
      </c>
      <c r="T261" s="15">
        <f t="shared" si="14"/>
        <v>42102.738067129627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2"/>
        <v>106</v>
      </c>
      <c r="P262">
        <f>IFERROR(ROUND(E262/L262,2),0)</f>
        <v>120.91</v>
      </c>
      <c r="Q262" s="10" t="s">
        <v>8320</v>
      </c>
      <c r="R262" t="s">
        <v>8344</v>
      </c>
      <c r="S262" s="15">
        <f t="shared" si="13"/>
        <v>40330.755543981482</v>
      </c>
      <c r="T262" s="15">
        <f t="shared" si="14"/>
        <v>40376.415972222225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2"/>
        <v>107</v>
      </c>
      <c r="P263">
        <f>IFERROR(ROUND(E263/L263,2),0)</f>
        <v>97.64</v>
      </c>
      <c r="Q263" s="10" t="s">
        <v>8320</v>
      </c>
      <c r="R263" t="s">
        <v>8344</v>
      </c>
      <c r="S263" s="15">
        <f t="shared" si="13"/>
        <v>41017.885462962964</v>
      </c>
      <c r="T263" s="15">
        <f t="shared" si="14"/>
        <v>41067.621527777781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2"/>
        <v>240</v>
      </c>
      <c r="P264">
        <f>IFERROR(ROUND(E264/L264,2),0)</f>
        <v>41.38</v>
      </c>
      <c r="Q264" s="10" t="s">
        <v>8320</v>
      </c>
      <c r="R264" t="s">
        <v>8344</v>
      </c>
      <c r="S264" s="15">
        <f t="shared" si="13"/>
        <v>40555.24800925926</v>
      </c>
      <c r="T264" s="15">
        <f t="shared" si="14"/>
        <v>40600.24800925926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2"/>
        <v>118</v>
      </c>
      <c r="P265">
        <f>IFERROR(ROUND(E265/L265,2),0)</f>
        <v>30.65</v>
      </c>
      <c r="Q265" s="10" t="s">
        <v>8320</v>
      </c>
      <c r="R265" t="s">
        <v>8344</v>
      </c>
      <c r="S265" s="15">
        <f t="shared" si="13"/>
        <v>41149.954791666663</v>
      </c>
      <c r="T265" s="15">
        <f t="shared" si="14"/>
        <v>41179.954791666663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2"/>
        <v>118</v>
      </c>
      <c r="P266">
        <f>IFERROR(ROUND(E266/L266,2),0)</f>
        <v>64.95</v>
      </c>
      <c r="Q266" s="10" t="s">
        <v>8320</v>
      </c>
      <c r="R266" t="s">
        <v>8344</v>
      </c>
      <c r="S266" s="15">
        <f t="shared" si="13"/>
        <v>41010.620312500003</v>
      </c>
      <c r="T266" s="15">
        <f t="shared" si="14"/>
        <v>41040.620312500003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2"/>
        <v>111</v>
      </c>
      <c r="P267">
        <f>IFERROR(ROUND(E267/L267,2),0)</f>
        <v>95.78</v>
      </c>
      <c r="Q267" s="10" t="s">
        <v>8320</v>
      </c>
      <c r="R267" t="s">
        <v>8344</v>
      </c>
      <c r="S267" s="15">
        <f t="shared" si="13"/>
        <v>40267.245717592588</v>
      </c>
      <c r="T267" s="15">
        <f t="shared" si="14"/>
        <v>40308.844444444447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2"/>
        <v>146</v>
      </c>
      <c r="P268">
        <f>IFERROR(ROUND(E268/L268,2),0)</f>
        <v>40.42</v>
      </c>
      <c r="Q268" s="10" t="s">
        <v>8320</v>
      </c>
      <c r="R268" t="s">
        <v>8344</v>
      </c>
      <c r="S268" s="15">
        <f t="shared" si="13"/>
        <v>40205.174849537041</v>
      </c>
      <c r="T268" s="15">
        <f t="shared" si="14"/>
        <v>40291.160416666666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2"/>
        <v>132</v>
      </c>
      <c r="P269">
        <f>IFERROR(ROUND(E269/L269,2),0)</f>
        <v>78.58</v>
      </c>
      <c r="Q269" s="10" t="s">
        <v>8320</v>
      </c>
      <c r="R269" t="s">
        <v>8344</v>
      </c>
      <c r="S269" s="15">
        <f t="shared" si="13"/>
        <v>41785.452534722222</v>
      </c>
      <c r="T269" s="15">
        <f t="shared" si="14"/>
        <v>41815.452534722222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2"/>
        <v>111</v>
      </c>
      <c r="P270">
        <f>IFERROR(ROUND(E270/L270,2),0)</f>
        <v>50.18</v>
      </c>
      <c r="Q270" s="10" t="s">
        <v>8320</v>
      </c>
      <c r="R270" t="s">
        <v>8344</v>
      </c>
      <c r="S270" s="15">
        <f t="shared" si="13"/>
        <v>40809.15252314815</v>
      </c>
      <c r="T270" s="15">
        <f t="shared" si="14"/>
        <v>40854.194189814814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2"/>
        <v>147</v>
      </c>
      <c r="P271">
        <f>IFERROR(ROUND(E271/L271,2),0)</f>
        <v>92.25</v>
      </c>
      <c r="Q271" s="10" t="s">
        <v>8320</v>
      </c>
      <c r="R271" t="s">
        <v>8344</v>
      </c>
      <c r="S271" s="15">
        <f t="shared" si="13"/>
        <v>42758.197013888886</v>
      </c>
      <c r="T271" s="15">
        <f t="shared" si="14"/>
        <v>42788.197013888886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2"/>
        <v>153</v>
      </c>
      <c r="P272">
        <f>IFERROR(ROUND(E272/L272,2),0)</f>
        <v>57.54</v>
      </c>
      <c r="Q272" s="10" t="s">
        <v>8320</v>
      </c>
      <c r="R272" t="s">
        <v>8344</v>
      </c>
      <c r="S272" s="15">
        <f t="shared" si="13"/>
        <v>40637.866550925923</v>
      </c>
      <c r="T272" s="15">
        <f t="shared" si="14"/>
        <v>40688.166666666664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2"/>
        <v>105</v>
      </c>
      <c r="P273">
        <f>IFERROR(ROUND(E273/L273,2),0)</f>
        <v>109.42</v>
      </c>
      <c r="Q273" s="10" t="s">
        <v>8320</v>
      </c>
      <c r="R273" t="s">
        <v>8344</v>
      </c>
      <c r="S273" s="15">
        <f t="shared" si="13"/>
        <v>41612.10024305556</v>
      </c>
      <c r="T273" s="15">
        <f t="shared" si="14"/>
        <v>41641.333333333336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2"/>
        <v>177</v>
      </c>
      <c r="P274">
        <f>IFERROR(ROUND(E274/L274,2),0)</f>
        <v>81.89</v>
      </c>
      <c r="Q274" s="10" t="s">
        <v>8320</v>
      </c>
      <c r="R274" t="s">
        <v>8344</v>
      </c>
      <c r="S274" s="15">
        <f t="shared" si="13"/>
        <v>40235.900358796294</v>
      </c>
      <c r="T274" s="15">
        <f t="shared" si="14"/>
        <v>40296.78402777778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2"/>
        <v>108</v>
      </c>
      <c r="P275">
        <f>IFERROR(ROUND(E275/L275,2),0)</f>
        <v>45.67</v>
      </c>
      <c r="Q275" s="10" t="s">
        <v>8320</v>
      </c>
      <c r="R275" t="s">
        <v>8344</v>
      </c>
      <c r="S275" s="15">
        <f t="shared" si="13"/>
        <v>40697.498449074075</v>
      </c>
      <c r="T275" s="15">
        <f t="shared" si="14"/>
        <v>40727.498449074075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2"/>
        <v>156</v>
      </c>
      <c r="P276">
        <f>IFERROR(ROUND(E276/L276,2),0)</f>
        <v>55.22</v>
      </c>
      <c r="Q276" s="10" t="s">
        <v>8320</v>
      </c>
      <c r="R276" t="s">
        <v>8344</v>
      </c>
      <c r="S276" s="15">
        <f t="shared" si="13"/>
        <v>40969.912372685183</v>
      </c>
      <c r="T276" s="15">
        <f t="shared" si="14"/>
        <v>41004.290972222225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2"/>
        <v>108</v>
      </c>
      <c r="P277">
        <f>IFERROR(ROUND(E277/L277,2),0)</f>
        <v>65.3</v>
      </c>
      <c r="Q277" s="10" t="s">
        <v>8320</v>
      </c>
      <c r="R277" t="s">
        <v>8344</v>
      </c>
      <c r="S277" s="15">
        <f t="shared" si="13"/>
        <v>41193.032013888893</v>
      </c>
      <c r="T277" s="15">
        <f t="shared" si="14"/>
        <v>41223.073680555557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2"/>
        <v>148</v>
      </c>
      <c r="P278">
        <f>IFERROR(ROUND(E278/L278,2),0)</f>
        <v>95.23</v>
      </c>
      <c r="Q278" s="10" t="s">
        <v>8320</v>
      </c>
      <c r="R278" t="s">
        <v>8344</v>
      </c>
      <c r="S278" s="15">
        <f t="shared" si="13"/>
        <v>40967.081874999996</v>
      </c>
      <c r="T278" s="15">
        <f t="shared" si="14"/>
        <v>41027.040208333332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2"/>
        <v>110</v>
      </c>
      <c r="P279">
        <f>IFERROR(ROUND(E279/L279,2),0)</f>
        <v>75.44</v>
      </c>
      <c r="Q279" s="10" t="s">
        <v>8320</v>
      </c>
      <c r="R279" t="s">
        <v>8344</v>
      </c>
      <c r="S279" s="15">
        <f t="shared" si="13"/>
        <v>42117.891423611116</v>
      </c>
      <c r="T279" s="15">
        <f t="shared" si="14"/>
        <v>42147.891423611116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2"/>
        <v>150</v>
      </c>
      <c r="P280">
        <f>IFERROR(ROUND(E280/L280,2),0)</f>
        <v>97.82</v>
      </c>
      <c r="Q280" s="10" t="s">
        <v>8320</v>
      </c>
      <c r="R280" t="s">
        <v>8344</v>
      </c>
      <c r="S280" s="15">
        <f t="shared" si="13"/>
        <v>41164.040960648148</v>
      </c>
      <c r="T280" s="15">
        <f t="shared" si="14"/>
        <v>41194.040960648148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2"/>
        <v>157</v>
      </c>
      <c r="P281">
        <f>IFERROR(ROUND(E281/L281,2),0)</f>
        <v>87.69</v>
      </c>
      <c r="Q281" s="10" t="s">
        <v>8320</v>
      </c>
      <c r="R281" t="s">
        <v>8344</v>
      </c>
      <c r="S281" s="15">
        <f t="shared" si="13"/>
        <v>42759.244166666671</v>
      </c>
      <c r="T281" s="15">
        <f t="shared" si="14"/>
        <v>42793.084027777775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2"/>
        <v>156</v>
      </c>
      <c r="P282">
        <f>IFERROR(ROUND(E282/L282,2),0)</f>
        <v>54.75</v>
      </c>
      <c r="Q282" s="10" t="s">
        <v>8320</v>
      </c>
      <c r="R282" t="s">
        <v>8344</v>
      </c>
      <c r="S282" s="15">
        <f t="shared" si="13"/>
        <v>41744.590682870366</v>
      </c>
      <c r="T282" s="15">
        <f t="shared" si="14"/>
        <v>41789.590682870366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2"/>
        <v>121</v>
      </c>
      <c r="P283">
        <f>IFERROR(ROUND(E283/L283,2),0)</f>
        <v>83.95</v>
      </c>
      <c r="Q283" s="10" t="s">
        <v>8320</v>
      </c>
      <c r="R283" t="s">
        <v>8344</v>
      </c>
      <c r="S283" s="15">
        <f t="shared" si="13"/>
        <v>39950.163344907407</v>
      </c>
      <c r="T283" s="15">
        <f t="shared" si="14"/>
        <v>40035.80972222222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2"/>
        <v>101</v>
      </c>
      <c r="P284">
        <f>IFERROR(ROUND(E284/L284,2),0)</f>
        <v>254.39</v>
      </c>
      <c r="Q284" s="10" t="s">
        <v>8320</v>
      </c>
      <c r="R284" t="s">
        <v>8344</v>
      </c>
      <c r="S284" s="15">
        <f t="shared" si="13"/>
        <v>40194.920046296298</v>
      </c>
      <c r="T284" s="15">
        <f t="shared" si="14"/>
        <v>40231.916666666664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2"/>
        <v>114</v>
      </c>
      <c r="P285">
        <f>IFERROR(ROUND(E285/L285,2),0)</f>
        <v>101.83</v>
      </c>
      <c r="Q285" s="10" t="s">
        <v>8320</v>
      </c>
      <c r="R285" t="s">
        <v>8344</v>
      </c>
      <c r="S285" s="15">
        <f t="shared" si="13"/>
        <v>40675.71</v>
      </c>
      <c r="T285" s="15">
        <f t="shared" si="14"/>
        <v>40695.207638888889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2"/>
        <v>105</v>
      </c>
      <c r="P286">
        <f>IFERROR(ROUND(E286/L286,2),0)</f>
        <v>55.07</v>
      </c>
      <c r="Q286" s="10" t="s">
        <v>8320</v>
      </c>
      <c r="R286" t="s">
        <v>8344</v>
      </c>
      <c r="S286" s="15">
        <f t="shared" si="13"/>
        <v>40904.738194444442</v>
      </c>
      <c r="T286" s="15">
        <f t="shared" si="14"/>
        <v>40929.738194444442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2"/>
        <v>229</v>
      </c>
      <c r="P287">
        <f>IFERROR(ROUND(E287/L287,2),0)</f>
        <v>56.9</v>
      </c>
      <c r="Q287" s="10" t="s">
        <v>8320</v>
      </c>
      <c r="R287" t="s">
        <v>8344</v>
      </c>
      <c r="S287" s="15">
        <f t="shared" si="13"/>
        <v>41506.756111111114</v>
      </c>
      <c r="T287" s="15">
        <f t="shared" si="14"/>
        <v>41536.756111111114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2"/>
        <v>109</v>
      </c>
      <c r="P288">
        <f>IFERROR(ROUND(E288/L288,2),0)</f>
        <v>121.28</v>
      </c>
      <c r="Q288" s="10" t="s">
        <v>8320</v>
      </c>
      <c r="R288" t="s">
        <v>8344</v>
      </c>
      <c r="S288" s="15">
        <f t="shared" si="13"/>
        <v>41313.816249999996</v>
      </c>
      <c r="T288" s="15">
        <f t="shared" si="14"/>
        <v>41358.774583333332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2"/>
        <v>176</v>
      </c>
      <c r="P289">
        <f>IFERROR(ROUND(E289/L289,2),0)</f>
        <v>91.19</v>
      </c>
      <c r="Q289" s="10" t="s">
        <v>8320</v>
      </c>
      <c r="R289" t="s">
        <v>8344</v>
      </c>
      <c r="S289" s="15">
        <f t="shared" si="13"/>
        <v>41184.277986111112</v>
      </c>
      <c r="T289" s="15">
        <f t="shared" si="14"/>
        <v>41215.166666666664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2"/>
        <v>103</v>
      </c>
      <c r="P290">
        <f>IFERROR(ROUND(E290/L290,2),0)</f>
        <v>115.45</v>
      </c>
      <c r="Q290" s="10" t="s">
        <v>8320</v>
      </c>
      <c r="R290" t="s">
        <v>8344</v>
      </c>
      <c r="S290" s="15">
        <f t="shared" si="13"/>
        <v>41051.168900462959</v>
      </c>
      <c r="T290" s="15">
        <f t="shared" si="14"/>
        <v>41086.168900462959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2"/>
        <v>105</v>
      </c>
      <c r="P291">
        <f>IFERROR(ROUND(E291/L291,2),0)</f>
        <v>67.77</v>
      </c>
      <c r="Q291" s="10" t="s">
        <v>8320</v>
      </c>
      <c r="R291" t="s">
        <v>8344</v>
      </c>
      <c r="S291" s="15">
        <f t="shared" si="13"/>
        <v>41550.456412037034</v>
      </c>
      <c r="T291" s="15">
        <f t="shared" si="14"/>
        <v>41580.456412037034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2"/>
        <v>107</v>
      </c>
      <c r="P292">
        <f>IFERROR(ROUND(E292/L292,2),0)</f>
        <v>28.58</v>
      </c>
      <c r="Q292" s="10" t="s">
        <v>8320</v>
      </c>
      <c r="R292" t="s">
        <v>8344</v>
      </c>
      <c r="S292" s="15">
        <f t="shared" si="13"/>
        <v>40526.36917824074</v>
      </c>
      <c r="T292" s="15">
        <f t="shared" si="14"/>
        <v>40576.332638888889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2"/>
        <v>120</v>
      </c>
      <c r="P293">
        <f>IFERROR(ROUND(E293/L293,2),0)</f>
        <v>46.88</v>
      </c>
      <c r="Q293" s="10" t="s">
        <v>8320</v>
      </c>
      <c r="R293" t="s">
        <v>8344</v>
      </c>
      <c r="S293" s="15">
        <f t="shared" si="13"/>
        <v>41376.769050925926</v>
      </c>
      <c r="T293" s="15">
        <f t="shared" si="14"/>
        <v>41395.000694444447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2"/>
        <v>102</v>
      </c>
      <c r="P294">
        <f>IFERROR(ROUND(E294/L294,2),0)</f>
        <v>154.41999999999999</v>
      </c>
      <c r="Q294" s="10" t="s">
        <v>8320</v>
      </c>
      <c r="R294" t="s">
        <v>8344</v>
      </c>
      <c r="S294" s="15">
        <f t="shared" si="13"/>
        <v>40812.803229166668</v>
      </c>
      <c r="T294" s="15">
        <f t="shared" si="14"/>
        <v>40845.165972222225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2"/>
        <v>101</v>
      </c>
      <c r="P295">
        <f>IFERROR(ROUND(E295/L295,2),0)</f>
        <v>201.22</v>
      </c>
      <c r="Q295" s="10" t="s">
        <v>8320</v>
      </c>
      <c r="R295" t="s">
        <v>8344</v>
      </c>
      <c r="S295" s="15">
        <f t="shared" si="13"/>
        <v>41719.667986111112</v>
      </c>
      <c r="T295" s="15">
        <f t="shared" si="14"/>
        <v>41749.667986111112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2"/>
        <v>100</v>
      </c>
      <c r="P296">
        <f>IFERROR(ROUND(E296/L296,2),0)</f>
        <v>100</v>
      </c>
      <c r="Q296" s="10" t="s">
        <v>8320</v>
      </c>
      <c r="R296" t="s">
        <v>8344</v>
      </c>
      <c r="S296" s="15">
        <f t="shared" si="13"/>
        <v>40343.084421296298</v>
      </c>
      <c r="T296" s="15">
        <f t="shared" si="14"/>
        <v>40378.666666666664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2"/>
        <v>133</v>
      </c>
      <c r="P297">
        <f>IFERROR(ROUND(E297/L297,2),0)</f>
        <v>100.08</v>
      </c>
      <c r="Q297" s="10" t="s">
        <v>8320</v>
      </c>
      <c r="R297" t="s">
        <v>8344</v>
      </c>
      <c r="S297" s="15">
        <f t="shared" si="13"/>
        <v>41519.004733796297</v>
      </c>
      <c r="T297" s="15">
        <f t="shared" si="14"/>
        <v>41579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2"/>
        <v>119</v>
      </c>
      <c r="P298">
        <f>IFERROR(ROUND(E298/L298,2),0)</f>
        <v>230.09</v>
      </c>
      <c r="Q298" s="10" t="s">
        <v>8320</v>
      </c>
      <c r="R298" t="s">
        <v>8344</v>
      </c>
      <c r="S298" s="15">
        <f t="shared" si="13"/>
        <v>41134.475497685184</v>
      </c>
      <c r="T298" s="15">
        <f t="shared" si="14"/>
        <v>41159.475497685184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2"/>
        <v>101</v>
      </c>
      <c r="P299">
        <f>IFERROR(ROUND(E299/L299,2),0)</f>
        <v>141.75</v>
      </c>
      <c r="Q299" s="10" t="s">
        <v>8320</v>
      </c>
      <c r="R299" t="s">
        <v>8344</v>
      </c>
      <c r="S299" s="15">
        <f t="shared" si="13"/>
        <v>42089.72802083334</v>
      </c>
      <c r="T299" s="15">
        <f t="shared" si="14"/>
        <v>42125.165972222225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2"/>
        <v>109</v>
      </c>
      <c r="P300">
        <f>IFERROR(ROUND(E300/L300,2),0)</f>
        <v>56.34</v>
      </c>
      <c r="Q300" s="10" t="s">
        <v>8320</v>
      </c>
      <c r="R300" t="s">
        <v>8344</v>
      </c>
      <c r="S300" s="15">
        <f t="shared" si="13"/>
        <v>41709.463518518518</v>
      </c>
      <c r="T300" s="15">
        <f t="shared" si="14"/>
        <v>41768.875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2"/>
        <v>179</v>
      </c>
      <c r="P301">
        <f>IFERROR(ROUND(E301/L301,2),0)</f>
        <v>73.34</v>
      </c>
      <c r="Q301" s="10" t="s">
        <v>8320</v>
      </c>
      <c r="R301" t="s">
        <v>8344</v>
      </c>
      <c r="S301" s="15">
        <f t="shared" si="13"/>
        <v>40469.225231481483</v>
      </c>
      <c r="T301" s="15">
        <f t="shared" si="14"/>
        <v>40499.266898148147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2"/>
        <v>102</v>
      </c>
      <c r="P302">
        <f>IFERROR(ROUND(E302/L302,2),0)</f>
        <v>85.34</v>
      </c>
      <c r="Q302" s="10" t="s">
        <v>8320</v>
      </c>
      <c r="R302" t="s">
        <v>8344</v>
      </c>
      <c r="S302" s="15">
        <f t="shared" si="13"/>
        <v>40626.959930555553</v>
      </c>
      <c r="T302" s="15">
        <f t="shared" si="14"/>
        <v>40657.959930555553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2"/>
        <v>119</v>
      </c>
      <c r="P303">
        <f>IFERROR(ROUND(E303/L303,2),0)</f>
        <v>61.5</v>
      </c>
      <c r="Q303" s="10" t="s">
        <v>8320</v>
      </c>
      <c r="R303" t="s">
        <v>8344</v>
      </c>
      <c r="S303" s="15">
        <f t="shared" si="13"/>
        <v>41312.737673611111</v>
      </c>
      <c r="T303" s="15">
        <f t="shared" si="14"/>
        <v>41352.696006944447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2"/>
        <v>100</v>
      </c>
      <c r="P304">
        <f>IFERROR(ROUND(E304/L304,2),0)</f>
        <v>93.02</v>
      </c>
      <c r="Q304" s="10" t="s">
        <v>8320</v>
      </c>
      <c r="R304" t="s">
        <v>8344</v>
      </c>
      <c r="S304" s="15">
        <f t="shared" si="13"/>
        <v>40933.856921296298</v>
      </c>
      <c r="T304" s="15">
        <f t="shared" si="14"/>
        <v>40963.856921296298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2"/>
        <v>137</v>
      </c>
      <c r="P305">
        <f>IFERROR(ROUND(E305/L305,2),0)</f>
        <v>50.29</v>
      </c>
      <c r="Q305" s="10" t="s">
        <v>8320</v>
      </c>
      <c r="R305" t="s">
        <v>8344</v>
      </c>
      <c r="S305" s="15">
        <f t="shared" si="13"/>
        <v>41032.071134259262</v>
      </c>
      <c r="T305" s="15">
        <f t="shared" si="14"/>
        <v>41062.071134259262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2"/>
        <v>232</v>
      </c>
      <c r="P306">
        <f>IFERROR(ROUND(E306/L306,2),0)</f>
        <v>106.43</v>
      </c>
      <c r="Q306" s="10" t="s">
        <v>8320</v>
      </c>
      <c r="R306" t="s">
        <v>8344</v>
      </c>
      <c r="S306" s="15">
        <f t="shared" si="13"/>
        <v>41114.094872685186</v>
      </c>
      <c r="T306" s="15">
        <f t="shared" si="14"/>
        <v>41153.083333333336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2"/>
        <v>130</v>
      </c>
      <c r="P307">
        <f>IFERROR(ROUND(E307/L307,2),0)</f>
        <v>51.72</v>
      </c>
      <c r="Q307" s="10" t="s">
        <v>8320</v>
      </c>
      <c r="R307" t="s">
        <v>8344</v>
      </c>
      <c r="S307" s="15">
        <f t="shared" si="13"/>
        <v>40948.630196759259</v>
      </c>
      <c r="T307" s="15">
        <f t="shared" si="14"/>
        <v>40978.630196759259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2"/>
        <v>293</v>
      </c>
      <c r="P308">
        <f>IFERROR(ROUND(E308/L308,2),0)</f>
        <v>36.61</v>
      </c>
      <c r="Q308" s="10" t="s">
        <v>8320</v>
      </c>
      <c r="R308" t="s">
        <v>8344</v>
      </c>
      <c r="S308" s="15">
        <f t="shared" si="13"/>
        <v>41333.837187500001</v>
      </c>
      <c r="T308" s="15">
        <f t="shared" si="14"/>
        <v>41353.795520833337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2"/>
        <v>111</v>
      </c>
      <c r="P309">
        <f>IFERROR(ROUND(E309/L309,2),0)</f>
        <v>42.52</v>
      </c>
      <c r="Q309" s="10" t="s">
        <v>8320</v>
      </c>
      <c r="R309" t="s">
        <v>8344</v>
      </c>
      <c r="S309" s="15">
        <f t="shared" si="13"/>
        <v>41282.944456018515</v>
      </c>
      <c r="T309" s="15">
        <f t="shared" si="14"/>
        <v>41312.944456018515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2"/>
        <v>106</v>
      </c>
      <c r="P310">
        <f>IFERROR(ROUND(E310/L310,2),0)</f>
        <v>62.71</v>
      </c>
      <c r="Q310" s="10" t="s">
        <v>8320</v>
      </c>
      <c r="R310" t="s">
        <v>8344</v>
      </c>
      <c r="S310" s="15">
        <f t="shared" si="13"/>
        <v>40567.694560185184</v>
      </c>
      <c r="T310" s="15">
        <f t="shared" si="14"/>
        <v>40612.694560185184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2"/>
        <v>119</v>
      </c>
      <c r="P311">
        <f>IFERROR(ROUND(E311/L311,2),0)</f>
        <v>89.96</v>
      </c>
      <c r="Q311" s="10" t="s">
        <v>8320</v>
      </c>
      <c r="R311" t="s">
        <v>8344</v>
      </c>
      <c r="S311" s="15">
        <f t="shared" si="13"/>
        <v>41134.751550925925</v>
      </c>
      <c r="T311" s="15">
        <f t="shared" si="14"/>
        <v>41155.751550925925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2"/>
        <v>104</v>
      </c>
      <c r="P312">
        <f>IFERROR(ROUND(E312/L312,2),0)</f>
        <v>28.92</v>
      </c>
      <c r="Q312" s="10" t="s">
        <v>8320</v>
      </c>
      <c r="R312" t="s">
        <v>8344</v>
      </c>
      <c r="S312" s="15">
        <f t="shared" si="13"/>
        <v>40821.183136574073</v>
      </c>
      <c r="T312" s="15">
        <f t="shared" si="14"/>
        <v>40836.083333333336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2"/>
        <v>104</v>
      </c>
      <c r="P313">
        <f>IFERROR(ROUND(E313/L313,2),0)</f>
        <v>138.80000000000001</v>
      </c>
      <c r="Q313" s="10" t="s">
        <v>8320</v>
      </c>
      <c r="R313" t="s">
        <v>8344</v>
      </c>
      <c r="S313" s="15">
        <f t="shared" si="13"/>
        <v>40868.219814814816</v>
      </c>
      <c r="T313" s="15">
        <f t="shared" si="14"/>
        <v>40909.332638888889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2"/>
        <v>112</v>
      </c>
      <c r="P314">
        <f>IFERROR(ROUND(E314/L314,2),0)</f>
        <v>61.3</v>
      </c>
      <c r="Q314" s="10" t="s">
        <v>8320</v>
      </c>
      <c r="R314" t="s">
        <v>8344</v>
      </c>
      <c r="S314" s="15">
        <f t="shared" si="13"/>
        <v>41348.877685185187</v>
      </c>
      <c r="T314" s="15">
        <f t="shared" si="14"/>
        <v>41378.877685185187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2"/>
        <v>105</v>
      </c>
      <c r="P315">
        <f>IFERROR(ROUND(E315/L315,2),0)</f>
        <v>80.2</v>
      </c>
      <c r="Q315" s="10" t="s">
        <v>8320</v>
      </c>
      <c r="R315" t="s">
        <v>8344</v>
      </c>
      <c r="S315" s="15">
        <f t="shared" si="13"/>
        <v>40357.227939814817</v>
      </c>
      <c r="T315" s="15">
        <f t="shared" si="14"/>
        <v>40401.665972222225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2"/>
        <v>385</v>
      </c>
      <c r="P316">
        <f>IFERROR(ROUND(E316/L316,2),0)</f>
        <v>32.1</v>
      </c>
      <c r="Q316" s="10" t="s">
        <v>8320</v>
      </c>
      <c r="R316" t="s">
        <v>8344</v>
      </c>
      <c r="S316" s="15">
        <f t="shared" si="13"/>
        <v>41304.833194444444</v>
      </c>
      <c r="T316" s="15">
        <f t="shared" si="14"/>
        <v>41334.833194444444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2"/>
        <v>101</v>
      </c>
      <c r="P317">
        <f>IFERROR(ROUND(E317/L317,2),0)</f>
        <v>200.89</v>
      </c>
      <c r="Q317" s="10" t="s">
        <v>8320</v>
      </c>
      <c r="R317" t="s">
        <v>8344</v>
      </c>
      <c r="S317" s="15">
        <f t="shared" si="13"/>
        <v>41113.77238425926</v>
      </c>
      <c r="T317" s="15">
        <f t="shared" si="14"/>
        <v>41143.77238425926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2"/>
        <v>114</v>
      </c>
      <c r="P318">
        <f>IFERROR(ROUND(E318/L318,2),0)</f>
        <v>108.01</v>
      </c>
      <c r="Q318" s="10" t="s">
        <v>8320</v>
      </c>
      <c r="R318" t="s">
        <v>8344</v>
      </c>
      <c r="S318" s="15">
        <f t="shared" si="13"/>
        <v>41950.923576388886</v>
      </c>
      <c r="T318" s="15">
        <f t="shared" si="14"/>
        <v>41984.207638888889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2"/>
        <v>101</v>
      </c>
      <c r="P319">
        <f>IFERROR(ROUND(E319/L319,2),0)</f>
        <v>95.7</v>
      </c>
      <c r="Q319" s="10" t="s">
        <v>8320</v>
      </c>
      <c r="R319" t="s">
        <v>8344</v>
      </c>
      <c r="S319" s="15">
        <f t="shared" si="13"/>
        <v>41589.676886574074</v>
      </c>
      <c r="T319" s="15">
        <f t="shared" si="14"/>
        <v>41619.676886574074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2"/>
        <v>283</v>
      </c>
      <c r="P320">
        <f>IFERROR(ROUND(E320/L320,2),0)</f>
        <v>49.88</v>
      </c>
      <c r="Q320" s="10" t="s">
        <v>8320</v>
      </c>
      <c r="R320" t="s">
        <v>8344</v>
      </c>
      <c r="S320" s="15">
        <f t="shared" si="13"/>
        <v>41330.038784722223</v>
      </c>
      <c r="T320" s="15">
        <f t="shared" si="14"/>
        <v>41359.997118055559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2"/>
        <v>113</v>
      </c>
      <c r="P321">
        <f>IFERROR(ROUND(E321/L321,2),0)</f>
        <v>110.47</v>
      </c>
      <c r="Q321" s="10" t="s">
        <v>8320</v>
      </c>
      <c r="R321" t="s">
        <v>8344</v>
      </c>
      <c r="S321" s="15">
        <f t="shared" si="13"/>
        <v>40123.83829861111</v>
      </c>
      <c r="T321" s="15">
        <f t="shared" si="14"/>
        <v>40211.332638888889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2"/>
        <v>107</v>
      </c>
      <c r="P322">
        <f>IFERROR(ROUND(E322/L322,2),0)</f>
        <v>134.91</v>
      </c>
      <c r="Q322" s="10" t="s">
        <v>8320</v>
      </c>
      <c r="R322" t="s">
        <v>8344</v>
      </c>
      <c r="S322" s="15">
        <f t="shared" si="13"/>
        <v>42331.551307870366</v>
      </c>
      <c r="T322" s="15">
        <f t="shared" si="14"/>
        <v>42360.958333333328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15">ROUND(E323/D323*100,0)</f>
        <v>103</v>
      </c>
      <c r="P323">
        <f>IFERROR(ROUND(E323/L323,2),0)</f>
        <v>106.62</v>
      </c>
      <c r="Q323" s="10" t="s">
        <v>8320</v>
      </c>
      <c r="R323" t="s">
        <v>8344</v>
      </c>
      <c r="S323" s="15">
        <f t="shared" ref="S323:S386" si="16">(((J323/60)/60)/24)+DATE(1970,1,1)</f>
        <v>42647.446597222224</v>
      </c>
      <c r="T323" s="15">
        <f t="shared" ref="T323:T386" si="17">(((I323/60)/60)/24)+DATE(1970,1,1)</f>
        <v>42682.488263888896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15"/>
        <v>108</v>
      </c>
      <c r="P324">
        <f>IFERROR(ROUND(E324/L324,2),0)</f>
        <v>145.04</v>
      </c>
      <c r="Q324" s="10" t="s">
        <v>8320</v>
      </c>
      <c r="R324" t="s">
        <v>8344</v>
      </c>
      <c r="S324" s="15">
        <f t="shared" si="16"/>
        <v>42473.57</v>
      </c>
      <c r="T324" s="15">
        <f t="shared" si="17"/>
        <v>42503.57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15"/>
        <v>123</v>
      </c>
      <c r="P325">
        <f>IFERROR(ROUND(E325/L325,2),0)</f>
        <v>114.59</v>
      </c>
      <c r="Q325" s="10" t="s">
        <v>8320</v>
      </c>
      <c r="R325" t="s">
        <v>8344</v>
      </c>
      <c r="S325" s="15">
        <f t="shared" si="16"/>
        <v>42697.32136574074</v>
      </c>
      <c r="T325" s="15">
        <f t="shared" si="17"/>
        <v>42725.332638888889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15"/>
        <v>102</v>
      </c>
      <c r="P326">
        <f>IFERROR(ROUND(E326/L326,2),0)</f>
        <v>105.32</v>
      </c>
      <c r="Q326" s="10" t="s">
        <v>8320</v>
      </c>
      <c r="R326" t="s">
        <v>8344</v>
      </c>
      <c r="S326" s="15">
        <f t="shared" si="16"/>
        <v>42184.626250000001</v>
      </c>
      <c r="T326" s="15">
        <f t="shared" si="17"/>
        <v>42217.626250000001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15"/>
        <v>104</v>
      </c>
      <c r="P327">
        <f>IFERROR(ROUND(E327/L327,2),0)</f>
        <v>70.92</v>
      </c>
      <c r="Q327" s="10" t="s">
        <v>8320</v>
      </c>
      <c r="R327" t="s">
        <v>8344</v>
      </c>
      <c r="S327" s="15">
        <f t="shared" si="16"/>
        <v>42689.187881944439</v>
      </c>
      <c r="T327" s="15">
        <f t="shared" si="17"/>
        <v>42724.187881944439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15"/>
        <v>113</v>
      </c>
      <c r="P328">
        <f>IFERROR(ROUND(E328/L328,2),0)</f>
        <v>147.16999999999999</v>
      </c>
      <c r="Q328" s="10" t="s">
        <v>8320</v>
      </c>
      <c r="R328" t="s">
        <v>8344</v>
      </c>
      <c r="S328" s="15">
        <f t="shared" si="16"/>
        <v>42775.314884259264</v>
      </c>
      <c r="T328" s="15">
        <f t="shared" si="17"/>
        <v>42808.956250000003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15"/>
        <v>136</v>
      </c>
      <c r="P329">
        <f>IFERROR(ROUND(E329/L329,2),0)</f>
        <v>160.47</v>
      </c>
      <c r="Q329" s="10" t="s">
        <v>8320</v>
      </c>
      <c r="R329" t="s">
        <v>8344</v>
      </c>
      <c r="S329" s="15">
        <f t="shared" si="16"/>
        <v>42058.235289351855</v>
      </c>
      <c r="T329" s="15">
        <f t="shared" si="17"/>
        <v>42085.333333333328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15"/>
        <v>104</v>
      </c>
      <c r="P330">
        <f>IFERROR(ROUND(E330/L330,2),0)</f>
        <v>156.05000000000001</v>
      </c>
      <c r="Q330" s="10" t="s">
        <v>8320</v>
      </c>
      <c r="R330" t="s">
        <v>8344</v>
      </c>
      <c r="S330" s="15">
        <f t="shared" si="16"/>
        <v>42278.946620370371</v>
      </c>
      <c r="T330" s="15">
        <f t="shared" si="17"/>
        <v>42309.166666666672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15"/>
        <v>106</v>
      </c>
      <c r="P331">
        <f>IFERROR(ROUND(E331/L331,2),0)</f>
        <v>63.17</v>
      </c>
      <c r="Q331" s="10" t="s">
        <v>8320</v>
      </c>
      <c r="R331" t="s">
        <v>8344</v>
      </c>
      <c r="S331" s="15">
        <f t="shared" si="16"/>
        <v>42291.46674768519</v>
      </c>
      <c r="T331" s="15">
        <f t="shared" si="17"/>
        <v>42315.166666666672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15"/>
        <v>102</v>
      </c>
      <c r="P332">
        <f>IFERROR(ROUND(E332/L332,2),0)</f>
        <v>104.82</v>
      </c>
      <c r="Q332" s="10" t="s">
        <v>8320</v>
      </c>
      <c r="R332" t="s">
        <v>8344</v>
      </c>
      <c r="S332" s="15">
        <f t="shared" si="16"/>
        <v>41379.515775462962</v>
      </c>
      <c r="T332" s="15">
        <f t="shared" si="17"/>
        <v>41411.165972222225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15"/>
        <v>107</v>
      </c>
      <c r="P333">
        <f>IFERROR(ROUND(E333/L333,2),0)</f>
        <v>97.36</v>
      </c>
      <c r="Q333" s="10" t="s">
        <v>8320</v>
      </c>
      <c r="R333" t="s">
        <v>8344</v>
      </c>
      <c r="S333" s="15">
        <f t="shared" si="16"/>
        <v>42507.581412037034</v>
      </c>
      <c r="T333" s="15">
        <f t="shared" si="17"/>
        <v>42538.581412037034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15"/>
        <v>113</v>
      </c>
      <c r="P334">
        <f>IFERROR(ROUND(E334/L334,2),0)</f>
        <v>203.63</v>
      </c>
      <c r="Q334" s="10" t="s">
        <v>8320</v>
      </c>
      <c r="R334" t="s">
        <v>8344</v>
      </c>
      <c r="S334" s="15">
        <f t="shared" si="16"/>
        <v>42263.680289351847</v>
      </c>
      <c r="T334" s="15">
        <f t="shared" si="17"/>
        <v>42305.333333333328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15"/>
        <v>125</v>
      </c>
      <c r="P335">
        <f>IFERROR(ROUND(E335/L335,2),0)</f>
        <v>188.31</v>
      </c>
      <c r="Q335" s="10" t="s">
        <v>8320</v>
      </c>
      <c r="R335" t="s">
        <v>8344</v>
      </c>
      <c r="S335" s="15">
        <f t="shared" si="16"/>
        <v>42437.636469907404</v>
      </c>
      <c r="T335" s="15">
        <f t="shared" si="17"/>
        <v>42467.59480324074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15"/>
        <v>101</v>
      </c>
      <c r="P336">
        <f>IFERROR(ROUND(E336/L336,2),0)</f>
        <v>146.65</v>
      </c>
      <c r="Q336" s="10" t="s">
        <v>8320</v>
      </c>
      <c r="R336" t="s">
        <v>8344</v>
      </c>
      <c r="S336" s="15">
        <f t="shared" si="16"/>
        <v>42101.682372685187</v>
      </c>
      <c r="T336" s="15">
        <f t="shared" si="17"/>
        <v>42139.791666666672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15"/>
        <v>103</v>
      </c>
      <c r="P337">
        <f>IFERROR(ROUND(E337/L337,2),0)</f>
        <v>109.19</v>
      </c>
      <c r="Q337" s="10" t="s">
        <v>8320</v>
      </c>
      <c r="R337" t="s">
        <v>8344</v>
      </c>
      <c r="S337" s="15">
        <f t="shared" si="16"/>
        <v>42101.737442129626</v>
      </c>
      <c r="T337" s="15">
        <f t="shared" si="17"/>
        <v>42132.916666666672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15"/>
        <v>117</v>
      </c>
      <c r="P338">
        <f>IFERROR(ROUND(E338/L338,2),0)</f>
        <v>59.25</v>
      </c>
      <c r="Q338" s="10" t="s">
        <v>8320</v>
      </c>
      <c r="R338" t="s">
        <v>8344</v>
      </c>
      <c r="S338" s="15">
        <f t="shared" si="16"/>
        <v>42291.596273148149</v>
      </c>
      <c r="T338" s="15">
        <f t="shared" si="17"/>
        <v>42321.637939814813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15"/>
        <v>101</v>
      </c>
      <c r="P339">
        <f>IFERROR(ROUND(E339/L339,2),0)</f>
        <v>97.9</v>
      </c>
      <c r="Q339" s="10" t="s">
        <v>8320</v>
      </c>
      <c r="R339" t="s">
        <v>8344</v>
      </c>
      <c r="S339" s="15">
        <f t="shared" si="16"/>
        <v>42047.128564814819</v>
      </c>
      <c r="T339" s="15">
        <f t="shared" si="17"/>
        <v>42077.086898148147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15"/>
        <v>110</v>
      </c>
      <c r="P340">
        <f>IFERROR(ROUND(E340/L340,2),0)</f>
        <v>70</v>
      </c>
      <c r="Q340" s="10" t="s">
        <v>8320</v>
      </c>
      <c r="R340" t="s">
        <v>8344</v>
      </c>
      <c r="S340" s="15">
        <f t="shared" si="16"/>
        <v>42559.755671296298</v>
      </c>
      <c r="T340" s="15">
        <f t="shared" si="17"/>
        <v>42616.041666666672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15"/>
        <v>108</v>
      </c>
      <c r="P341">
        <f>IFERROR(ROUND(E341/L341,2),0)</f>
        <v>72.87</v>
      </c>
      <c r="Q341" s="10" t="s">
        <v>8320</v>
      </c>
      <c r="R341" t="s">
        <v>8344</v>
      </c>
      <c r="S341" s="15">
        <f t="shared" si="16"/>
        <v>42093.760046296295</v>
      </c>
      <c r="T341" s="15">
        <f t="shared" si="17"/>
        <v>42123.760046296295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15"/>
        <v>125</v>
      </c>
      <c r="P342">
        <f>IFERROR(ROUND(E342/L342,2),0)</f>
        <v>146.35</v>
      </c>
      <c r="Q342" s="10" t="s">
        <v>8320</v>
      </c>
      <c r="R342" t="s">
        <v>8344</v>
      </c>
      <c r="S342" s="15">
        <f t="shared" si="16"/>
        <v>42772.669062500005</v>
      </c>
      <c r="T342" s="15">
        <f t="shared" si="17"/>
        <v>42802.875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15"/>
        <v>107</v>
      </c>
      <c r="P343">
        <f>IFERROR(ROUND(E343/L343,2),0)</f>
        <v>67.91</v>
      </c>
      <c r="Q343" s="10" t="s">
        <v>8320</v>
      </c>
      <c r="R343" t="s">
        <v>8344</v>
      </c>
      <c r="S343" s="15">
        <f t="shared" si="16"/>
        <v>41894.879606481481</v>
      </c>
      <c r="T343" s="15">
        <f t="shared" si="17"/>
        <v>41913.165972222225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15"/>
        <v>100</v>
      </c>
      <c r="P344">
        <f>IFERROR(ROUND(E344/L344,2),0)</f>
        <v>169.85</v>
      </c>
      <c r="Q344" s="10" t="s">
        <v>8320</v>
      </c>
      <c r="R344" t="s">
        <v>8344</v>
      </c>
      <c r="S344" s="15">
        <f t="shared" si="16"/>
        <v>42459.780844907407</v>
      </c>
      <c r="T344" s="15">
        <f t="shared" si="17"/>
        <v>42489.780844907407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15"/>
        <v>102</v>
      </c>
      <c r="P345">
        <f>IFERROR(ROUND(E345/L345,2),0)</f>
        <v>58.41</v>
      </c>
      <c r="Q345" s="10" t="s">
        <v>8320</v>
      </c>
      <c r="R345" t="s">
        <v>8344</v>
      </c>
      <c r="S345" s="15">
        <f t="shared" si="16"/>
        <v>41926.73778935185</v>
      </c>
      <c r="T345" s="15">
        <f t="shared" si="17"/>
        <v>41957.125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15"/>
        <v>102</v>
      </c>
      <c r="P346">
        <f>IFERROR(ROUND(E346/L346,2),0)</f>
        <v>119.99</v>
      </c>
      <c r="Q346" s="10" t="s">
        <v>8320</v>
      </c>
      <c r="R346" t="s">
        <v>8344</v>
      </c>
      <c r="S346" s="15">
        <f t="shared" si="16"/>
        <v>42111.970995370371</v>
      </c>
      <c r="T346" s="15">
        <f t="shared" si="17"/>
        <v>42156.097222222219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15"/>
        <v>123</v>
      </c>
      <c r="P347">
        <f>IFERROR(ROUND(E347/L347,2),0)</f>
        <v>99.86</v>
      </c>
      <c r="Q347" s="10" t="s">
        <v>8320</v>
      </c>
      <c r="R347" t="s">
        <v>8344</v>
      </c>
      <c r="S347" s="15">
        <f t="shared" si="16"/>
        <v>42114.944328703699</v>
      </c>
      <c r="T347" s="15">
        <f t="shared" si="17"/>
        <v>42144.944328703699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15"/>
        <v>170</v>
      </c>
      <c r="P348">
        <f>IFERROR(ROUND(E348/L348,2),0)</f>
        <v>90.58</v>
      </c>
      <c r="Q348" s="10" t="s">
        <v>8320</v>
      </c>
      <c r="R348" t="s">
        <v>8344</v>
      </c>
      <c r="S348" s="15">
        <f t="shared" si="16"/>
        <v>42261.500243055561</v>
      </c>
      <c r="T348" s="15">
        <f t="shared" si="17"/>
        <v>42291.500243055561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15"/>
        <v>112</v>
      </c>
      <c r="P349">
        <f>IFERROR(ROUND(E349/L349,2),0)</f>
        <v>117.77</v>
      </c>
      <c r="Q349" s="10" t="s">
        <v>8320</v>
      </c>
      <c r="R349" t="s">
        <v>8344</v>
      </c>
      <c r="S349" s="15">
        <f t="shared" si="16"/>
        <v>42292.495474537034</v>
      </c>
      <c r="T349" s="15">
        <f t="shared" si="17"/>
        <v>42322.537141203706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15"/>
        <v>103</v>
      </c>
      <c r="P350">
        <f>IFERROR(ROUND(E350/L350,2),0)</f>
        <v>86.55</v>
      </c>
      <c r="Q350" s="10" t="s">
        <v>8320</v>
      </c>
      <c r="R350" t="s">
        <v>8344</v>
      </c>
      <c r="S350" s="15">
        <f t="shared" si="16"/>
        <v>42207.58699074074</v>
      </c>
      <c r="T350" s="15">
        <f t="shared" si="17"/>
        <v>42237.58699074074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15"/>
        <v>107</v>
      </c>
      <c r="P351">
        <f>IFERROR(ROUND(E351/L351,2),0)</f>
        <v>71.900000000000006</v>
      </c>
      <c r="Q351" s="10" t="s">
        <v>8320</v>
      </c>
      <c r="R351" t="s">
        <v>8344</v>
      </c>
      <c r="S351" s="15">
        <f t="shared" si="16"/>
        <v>42760.498935185184</v>
      </c>
      <c r="T351" s="15">
        <f t="shared" si="17"/>
        <v>42790.498935185184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15"/>
        <v>115</v>
      </c>
      <c r="P352">
        <f>IFERROR(ROUND(E352/L352,2),0)</f>
        <v>129.82</v>
      </c>
      <c r="Q352" s="10" t="s">
        <v>8320</v>
      </c>
      <c r="R352" t="s">
        <v>8344</v>
      </c>
      <c r="S352" s="15">
        <f t="shared" si="16"/>
        <v>42586.066076388888</v>
      </c>
      <c r="T352" s="15">
        <f t="shared" si="17"/>
        <v>42624.165972222225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15"/>
        <v>127</v>
      </c>
      <c r="P353">
        <f>IFERROR(ROUND(E353/L353,2),0)</f>
        <v>44.91</v>
      </c>
      <c r="Q353" s="10" t="s">
        <v>8320</v>
      </c>
      <c r="R353" t="s">
        <v>8344</v>
      </c>
      <c r="S353" s="15">
        <f t="shared" si="16"/>
        <v>42427.964745370366</v>
      </c>
      <c r="T353" s="15">
        <f t="shared" si="17"/>
        <v>42467.923078703709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15"/>
        <v>117</v>
      </c>
      <c r="P354">
        <f>IFERROR(ROUND(E354/L354,2),0)</f>
        <v>40.76</v>
      </c>
      <c r="Q354" s="10" t="s">
        <v>8320</v>
      </c>
      <c r="R354" t="s">
        <v>8344</v>
      </c>
      <c r="S354" s="15">
        <f t="shared" si="16"/>
        <v>41890.167453703703</v>
      </c>
      <c r="T354" s="15">
        <f t="shared" si="17"/>
        <v>41920.167453703703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15"/>
        <v>109</v>
      </c>
      <c r="P355">
        <f>IFERROR(ROUND(E355/L355,2),0)</f>
        <v>103.52</v>
      </c>
      <c r="Q355" s="10" t="s">
        <v>8320</v>
      </c>
      <c r="R355" t="s">
        <v>8344</v>
      </c>
      <c r="S355" s="15">
        <f t="shared" si="16"/>
        <v>42297.791886574079</v>
      </c>
      <c r="T355" s="15">
        <f t="shared" si="17"/>
        <v>42327.833553240736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15"/>
        <v>104</v>
      </c>
      <c r="P356">
        <f>IFERROR(ROUND(E356/L356,2),0)</f>
        <v>125.45</v>
      </c>
      <c r="Q356" s="10" t="s">
        <v>8320</v>
      </c>
      <c r="R356" t="s">
        <v>8344</v>
      </c>
      <c r="S356" s="15">
        <f t="shared" si="16"/>
        <v>42438.827789351853</v>
      </c>
      <c r="T356" s="15">
        <f t="shared" si="17"/>
        <v>42468.786122685182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15"/>
        <v>116</v>
      </c>
      <c r="P357">
        <f>IFERROR(ROUND(E357/L357,2),0)</f>
        <v>246.61</v>
      </c>
      <c r="Q357" s="10" t="s">
        <v>8320</v>
      </c>
      <c r="R357" t="s">
        <v>8344</v>
      </c>
      <c r="S357" s="15">
        <f t="shared" si="16"/>
        <v>41943.293912037036</v>
      </c>
      <c r="T357" s="15">
        <f t="shared" si="17"/>
        <v>41974.3355787037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15"/>
        <v>103</v>
      </c>
      <c r="P358">
        <f>IFERROR(ROUND(E358/L358,2),0)</f>
        <v>79.400000000000006</v>
      </c>
      <c r="Q358" s="10" t="s">
        <v>8320</v>
      </c>
      <c r="R358" t="s">
        <v>8344</v>
      </c>
      <c r="S358" s="15">
        <f t="shared" si="16"/>
        <v>42415.803159722222</v>
      </c>
      <c r="T358" s="15">
        <f t="shared" si="17"/>
        <v>42445.761493055557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15"/>
        <v>174</v>
      </c>
      <c r="P359">
        <f>IFERROR(ROUND(E359/L359,2),0)</f>
        <v>86.14</v>
      </c>
      <c r="Q359" s="10" t="s">
        <v>8320</v>
      </c>
      <c r="R359" t="s">
        <v>8344</v>
      </c>
      <c r="S359" s="15">
        <f t="shared" si="16"/>
        <v>42078.222187499996</v>
      </c>
      <c r="T359" s="15">
        <f t="shared" si="17"/>
        <v>42118.222187499996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15"/>
        <v>103</v>
      </c>
      <c r="P360">
        <f>IFERROR(ROUND(E360/L360,2),0)</f>
        <v>193.05</v>
      </c>
      <c r="Q360" s="10" t="s">
        <v>8320</v>
      </c>
      <c r="R360" t="s">
        <v>8344</v>
      </c>
      <c r="S360" s="15">
        <f t="shared" si="16"/>
        <v>42507.860196759255</v>
      </c>
      <c r="T360" s="15">
        <f t="shared" si="17"/>
        <v>42536.625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15"/>
        <v>105</v>
      </c>
      <c r="P361">
        <f>IFERROR(ROUND(E361/L361,2),0)</f>
        <v>84.02</v>
      </c>
      <c r="Q361" s="10" t="s">
        <v>8320</v>
      </c>
      <c r="R361" t="s">
        <v>8344</v>
      </c>
      <c r="S361" s="15">
        <f t="shared" si="16"/>
        <v>41935.070486111108</v>
      </c>
      <c r="T361" s="15">
        <f t="shared" si="17"/>
        <v>41957.216666666667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15"/>
        <v>101</v>
      </c>
      <c r="P362">
        <f>IFERROR(ROUND(E362/L362,2),0)</f>
        <v>139.83000000000001</v>
      </c>
      <c r="Q362" s="10" t="s">
        <v>8320</v>
      </c>
      <c r="R362" t="s">
        <v>8344</v>
      </c>
      <c r="S362" s="15">
        <f t="shared" si="16"/>
        <v>42163.897916666669</v>
      </c>
      <c r="T362" s="15">
        <f t="shared" si="17"/>
        <v>42208.132638888885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15"/>
        <v>111</v>
      </c>
      <c r="P363">
        <f>IFERROR(ROUND(E363/L363,2),0)</f>
        <v>109.82</v>
      </c>
      <c r="Q363" s="10" t="s">
        <v>8320</v>
      </c>
      <c r="R363" t="s">
        <v>8344</v>
      </c>
      <c r="S363" s="15">
        <f t="shared" si="16"/>
        <v>41936.001226851848</v>
      </c>
      <c r="T363" s="15">
        <f t="shared" si="17"/>
        <v>41966.042893518519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15"/>
        <v>124</v>
      </c>
      <c r="P364">
        <f>IFERROR(ROUND(E364/L364,2),0)</f>
        <v>139.53</v>
      </c>
      <c r="Q364" s="10" t="s">
        <v>8320</v>
      </c>
      <c r="R364" t="s">
        <v>8344</v>
      </c>
      <c r="S364" s="15">
        <f t="shared" si="16"/>
        <v>41837.210543981484</v>
      </c>
      <c r="T364" s="15">
        <f t="shared" si="17"/>
        <v>41859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15"/>
        <v>101</v>
      </c>
      <c r="P365">
        <f>IFERROR(ROUND(E365/L365,2),0)</f>
        <v>347.85</v>
      </c>
      <c r="Q365" s="10" t="s">
        <v>8320</v>
      </c>
      <c r="R365" t="s">
        <v>8344</v>
      </c>
      <c r="S365" s="15">
        <f t="shared" si="16"/>
        <v>40255.744629629626</v>
      </c>
      <c r="T365" s="15">
        <f t="shared" si="17"/>
        <v>40300.806944444441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15"/>
        <v>110</v>
      </c>
      <c r="P366">
        <f>IFERROR(ROUND(E366/L366,2),0)</f>
        <v>68.239999999999995</v>
      </c>
      <c r="Q366" s="10" t="s">
        <v>8320</v>
      </c>
      <c r="R366" t="s">
        <v>8344</v>
      </c>
      <c r="S366" s="15">
        <f t="shared" si="16"/>
        <v>41780.859629629631</v>
      </c>
      <c r="T366" s="15">
        <f t="shared" si="17"/>
        <v>41811.165972222225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15"/>
        <v>104</v>
      </c>
      <c r="P367">
        <f>IFERROR(ROUND(E367/L367,2),0)</f>
        <v>239.94</v>
      </c>
      <c r="Q367" s="10" t="s">
        <v>8320</v>
      </c>
      <c r="R367" t="s">
        <v>8344</v>
      </c>
      <c r="S367" s="15">
        <f t="shared" si="16"/>
        <v>41668.606469907405</v>
      </c>
      <c r="T367" s="15">
        <f t="shared" si="17"/>
        <v>41698.606469907405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15"/>
        <v>101</v>
      </c>
      <c r="P368">
        <f>IFERROR(ROUND(E368/L368,2),0)</f>
        <v>287.31</v>
      </c>
      <c r="Q368" s="10" t="s">
        <v>8320</v>
      </c>
      <c r="R368" t="s">
        <v>8344</v>
      </c>
      <c r="S368" s="15">
        <f t="shared" si="16"/>
        <v>41019.793032407404</v>
      </c>
      <c r="T368" s="15">
        <f t="shared" si="17"/>
        <v>41049.793032407404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15"/>
        <v>103</v>
      </c>
      <c r="P369">
        <f>IFERROR(ROUND(E369/L369,2),0)</f>
        <v>86.85</v>
      </c>
      <c r="Q369" s="10" t="s">
        <v>8320</v>
      </c>
      <c r="R369" t="s">
        <v>8344</v>
      </c>
      <c r="S369" s="15">
        <f t="shared" si="16"/>
        <v>41355.577291666668</v>
      </c>
      <c r="T369" s="15">
        <f t="shared" si="17"/>
        <v>41395.207638888889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15"/>
        <v>104</v>
      </c>
      <c r="P370">
        <f>IFERROR(ROUND(E370/L370,2),0)</f>
        <v>81.849999999999994</v>
      </c>
      <c r="Q370" s="10" t="s">
        <v>8320</v>
      </c>
      <c r="R370" t="s">
        <v>8344</v>
      </c>
      <c r="S370" s="15">
        <f t="shared" si="16"/>
        <v>42043.605578703704</v>
      </c>
      <c r="T370" s="15">
        <f t="shared" si="17"/>
        <v>42078.563912037032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15"/>
        <v>110</v>
      </c>
      <c r="P371">
        <f>IFERROR(ROUND(E371/L371,2),0)</f>
        <v>42.87</v>
      </c>
      <c r="Q371" s="10" t="s">
        <v>8320</v>
      </c>
      <c r="R371" t="s">
        <v>8344</v>
      </c>
      <c r="S371" s="15">
        <f t="shared" si="16"/>
        <v>40893.551724537036</v>
      </c>
      <c r="T371" s="15">
        <f t="shared" si="17"/>
        <v>40923.551724537036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15"/>
        <v>122</v>
      </c>
      <c r="P372">
        <f>IFERROR(ROUND(E372/L372,2),0)</f>
        <v>709.42</v>
      </c>
      <c r="Q372" s="10" t="s">
        <v>8320</v>
      </c>
      <c r="R372" t="s">
        <v>8344</v>
      </c>
      <c r="S372" s="15">
        <f t="shared" si="16"/>
        <v>42711.795138888891</v>
      </c>
      <c r="T372" s="15">
        <f t="shared" si="17"/>
        <v>42741.795138888891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15"/>
        <v>114</v>
      </c>
      <c r="P373">
        <f>IFERROR(ROUND(E373/L373,2),0)</f>
        <v>161.26</v>
      </c>
      <c r="Q373" s="10" t="s">
        <v>8320</v>
      </c>
      <c r="R373" t="s">
        <v>8344</v>
      </c>
      <c r="S373" s="15">
        <f t="shared" si="16"/>
        <v>41261.767812500002</v>
      </c>
      <c r="T373" s="15">
        <f t="shared" si="17"/>
        <v>41306.767812500002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15"/>
        <v>125</v>
      </c>
      <c r="P374">
        <f>IFERROR(ROUND(E374/L374,2),0)</f>
        <v>41.78</v>
      </c>
      <c r="Q374" s="10" t="s">
        <v>8320</v>
      </c>
      <c r="R374" t="s">
        <v>8344</v>
      </c>
      <c r="S374" s="15">
        <f t="shared" si="16"/>
        <v>42425.576898148152</v>
      </c>
      <c r="T374" s="15">
        <f t="shared" si="17"/>
        <v>42465.666666666672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15"/>
        <v>107</v>
      </c>
      <c r="P375">
        <f>IFERROR(ROUND(E375/L375,2),0)</f>
        <v>89.89</v>
      </c>
      <c r="Q375" s="10" t="s">
        <v>8320</v>
      </c>
      <c r="R375" t="s">
        <v>8344</v>
      </c>
      <c r="S375" s="15">
        <f t="shared" si="16"/>
        <v>41078.91201388889</v>
      </c>
      <c r="T375" s="15">
        <f t="shared" si="17"/>
        <v>41108.91201388889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15"/>
        <v>131</v>
      </c>
      <c r="P376">
        <f>IFERROR(ROUND(E376/L376,2),0)</f>
        <v>45.05</v>
      </c>
      <c r="Q376" s="10" t="s">
        <v>8320</v>
      </c>
      <c r="R376" t="s">
        <v>8344</v>
      </c>
      <c r="S376" s="15">
        <f t="shared" si="16"/>
        <v>40757.889247685183</v>
      </c>
      <c r="T376" s="15">
        <f t="shared" si="17"/>
        <v>40802.889247685183</v>
      </c>
    </row>
    <row r="377" spans="1:20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15"/>
        <v>120</v>
      </c>
      <c r="P377">
        <f>IFERROR(ROUND(E377/L377,2),0)</f>
        <v>42.86</v>
      </c>
      <c r="Q377" s="10" t="s">
        <v>8320</v>
      </c>
      <c r="R377" t="s">
        <v>8344</v>
      </c>
      <c r="S377" s="15">
        <f t="shared" si="16"/>
        <v>41657.985081018516</v>
      </c>
      <c r="T377" s="15">
        <f t="shared" si="17"/>
        <v>41699.720833333333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15"/>
        <v>106</v>
      </c>
      <c r="P378">
        <f>IFERROR(ROUND(E378/L378,2),0)</f>
        <v>54.08</v>
      </c>
      <c r="Q378" s="10" t="s">
        <v>8320</v>
      </c>
      <c r="R378" t="s">
        <v>8344</v>
      </c>
      <c r="S378" s="15">
        <f t="shared" si="16"/>
        <v>42576.452731481477</v>
      </c>
      <c r="T378" s="15">
        <f t="shared" si="17"/>
        <v>42607.452731481477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15"/>
        <v>114</v>
      </c>
      <c r="P379">
        <f>IFERROR(ROUND(E379/L379,2),0)</f>
        <v>103.22</v>
      </c>
      <c r="Q379" s="10" t="s">
        <v>8320</v>
      </c>
      <c r="R379" t="s">
        <v>8344</v>
      </c>
      <c r="S379" s="15">
        <f t="shared" si="16"/>
        <v>42292.250787037032</v>
      </c>
      <c r="T379" s="15">
        <f t="shared" si="17"/>
        <v>42322.292361111111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15"/>
        <v>112</v>
      </c>
      <c r="P380">
        <f>IFERROR(ROUND(E380/L380,2),0)</f>
        <v>40.4</v>
      </c>
      <c r="Q380" s="10" t="s">
        <v>8320</v>
      </c>
      <c r="R380" t="s">
        <v>8344</v>
      </c>
      <c r="S380" s="15">
        <f t="shared" si="16"/>
        <v>42370.571851851855</v>
      </c>
      <c r="T380" s="15">
        <f t="shared" si="17"/>
        <v>42394.994444444441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15"/>
        <v>116</v>
      </c>
      <c r="P381">
        <f>IFERROR(ROUND(E381/L381,2),0)</f>
        <v>116.86</v>
      </c>
      <c r="Q381" s="10" t="s">
        <v>8320</v>
      </c>
      <c r="R381" t="s">
        <v>8344</v>
      </c>
      <c r="S381" s="15">
        <f t="shared" si="16"/>
        <v>40987.688333333332</v>
      </c>
      <c r="T381" s="15">
        <f t="shared" si="17"/>
        <v>41032.688333333332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15"/>
        <v>142</v>
      </c>
      <c r="P382">
        <f>IFERROR(ROUND(E382/L382,2),0)</f>
        <v>115.51</v>
      </c>
      <c r="Q382" s="10" t="s">
        <v>8320</v>
      </c>
      <c r="R382" t="s">
        <v>8344</v>
      </c>
      <c r="S382" s="15">
        <f t="shared" si="16"/>
        <v>42367.719814814816</v>
      </c>
      <c r="T382" s="15">
        <f t="shared" si="17"/>
        <v>42392.719814814816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15"/>
        <v>105</v>
      </c>
      <c r="P383">
        <f>IFERROR(ROUND(E383/L383,2),0)</f>
        <v>104.31</v>
      </c>
      <c r="Q383" s="10" t="s">
        <v>8320</v>
      </c>
      <c r="R383" t="s">
        <v>8344</v>
      </c>
      <c r="S383" s="15">
        <f t="shared" si="16"/>
        <v>41085.698113425926</v>
      </c>
      <c r="T383" s="15">
        <f t="shared" si="17"/>
        <v>41120.208333333336</v>
      </c>
    </row>
    <row r="384" spans="1:20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15"/>
        <v>256</v>
      </c>
      <c r="P384">
        <f>IFERROR(ROUND(E384/L384,2),0)</f>
        <v>69.77</v>
      </c>
      <c r="Q384" s="10" t="s">
        <v>8320</v>
      </c>
      <c r="R384" t="s">
        <v>8344</v>
      </c>
      <c r="S384" s="15">
        <f t="shared" si="16"/>
        <v>41144.709490740745</v>
      </c>
      <c r="T384" s="15">
        <f t="shared" si="17"/>
        <v>41158.709490740745</v>
      </c>
    </row>
    <row r="385" spans="1:20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15"/>
        <v>207</v>
      </c>
      <c r="P385">
        <f>IFERROR(ROUND(E385/L385,2),0)</f>
        <v>43.02</v>
      </c>
      <c r="Q385" s="10" t="s">
        <v>8320</v>
      </c>
      <c r="R385" t="s">
        <v>8344</v>
      </c>
      <c r="S385" s="15">
        <f t="shared" si="16"/>
        <v>41755.117581018516</v>
      </c>
      <c r="T385" s="15">
        <f t="shared" si="17"/>
        <v>41778.117581018516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15"/>
        <v>112</v>
      </c>
      <c r="P386">
        <f>IFERROR(ROUND(E386/L386,2),0)</f>
        <v>58.54</v>
      </c>
      <c r="Q386" s="10" t="s">
        <v>8320</v>
      </c>
      <c r="R386" t="s">
        <v>8344</v>
      </c>
      <c r="S386" s="15">
        <f t="shared" si="16"/>
        <v>41980.781793981485</v>
      </c>
      <c r="T386" s="15">
        <f t="shared" si="17"/>
        <v>42010.781793981485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18">ROUND(E387/D387*100,0)</f>
        <v>106</v>
      </c>
      <c r="P387">
        <f>IFERROR(ROUND(E387/L387,2),0)</f>
        <v>111.8</v>
      </c>
      <c r="Q387" s="10" t="s">
        <v>8320</v>
      </c>
      <c r="R387" t="s">
        <v>8344</v>
      </c>
      <c r="S387" s="15">
        <f t="shared" ref="S387:S450" si="19">(((J387/60)/60)/24)+DATE(1970,1,1)</f>
        <v>41934.584502314814</v>
      </c>
      <c r="T387" s="15">
        <f t="shared" ref="T387:T450" si="20">(((I387/60)/60)/24)+DATE(1970,1,1)</f>
        <v>41964.626168981486</v>
      </c>
    </row>
    <row r="388" spans="1:20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18"/>
        <v>100</v>
      </c>
      <c r="P388">
        <f>IFERROR(ROUND(E388/L388,2),0)</f>
        <v>46.23</v>
      </c>
      <c r="Q388" s="10" t="s">
        <v>8320</v>
      </c>
      <c r="R388" t="s">
        <v>8344</v>
      </c>
      <c r="S388" s="15">
        <f t="shared" si="19"/>
        <v>42211.951284722221</v>
      </c>
      <c r="T388" s="15">
        <f t="shared" si="20"/>
        <v>42226.951284722221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18"/>
        <v>214</v>
      </c>
      <c r="P389">
        <f>IFERROR(ROUND(E389/L389,2),0)</f>
        <v>144.69</v>
      </c>
      <c r="Q389" s="10" t="s">
        <v>8320</v>
      </c>
      <c r="R389" t="s">
        <v>8344</v>
      </c>
      <c r="S389" s="15">
        <f t="shared" si="19"/>
        <v>42200.67659722222</v>
      </c>
      <c r="T389" s="15">
        <f t="shared" si="20"/>
        <v>42231.25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18"/>
        <v>126</v>
      </c>
      <c r="P390">
        <f>IFERROR(ROUND(E390/L390,2),0)</f>
        <v>88.85</v>
      </c>
      <c r="Q390" s="10" t="s">
        <v>8320</v>
      </c>
      <c r="R390" t="s">
        <v>8344</v>
      </c>
      <c r="S390" s="15">
        <f t="shared" si="19"/>
        <v>42549.076157407413</v>
      </c>
      <c r="T390" s="15">
        <f t="shared" si="20"/>
        <v>42579.076157407413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18"/>
        <v>182</v>
      </c>
      <c r="P391">
        <f>IFERROR(ROUND(E391/L391,2),0)</f>
        <v>81.75</v>
      </c>
      <c r="Q391" s="10" t="s">
        <v>8320</v>
      </c>
      <c r="R391" t="s">
        <v>8344</v>
      </c>
      <c r="S391" s="15">
        <f t="shared" si="19"/>
        <v>41674.063078703701</v>
      </c>
      <c r="T391" s="15">
        <f t="shared" si="20"/>
        <v>41705.957638888889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18"/>
        <v>100</v>
      </c>
      <c r="P392">
        <f>IFERROR(ROUND(E392/L392,2),0)</f>
        <v>71.430000000000007</v>
      </c>
      <c r="Q392" s="10" t="s">
        <v>8320</v>
      </c>
      <c r="R392" t="s">
        <v>8344</v>
      </c>
      <c r="S392" s="15">
        <f t="shared" si="19"/>
        <v>42112.036712962959</v>
      </c>
      <c r="T392" s="15">
        <f t="shared" si="20"/>
        <v>42132.036712962959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18"/>
        <v>101</v>
      </c>
      <c r="P393">
        <f>IFERROR(ROUND(E393/L393,2),0)</f>
        <v>104.26</v>
      </c>
      <c r="Q393" s="10" t="s">
        <v>8320</v>
      </c>
      <c r="R393" t="s">
        <v>8344</v>
      </c>
      <c r="S393" s="15">
        <f t="shared" si="19"/>
        <v>40865.042256944449</v>
      </c>
      <c r="T393" s="15">
        <f t="shared" si="20"/>
        <v>40895.040972222225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18"/>
        <v>101</v>
      </c>
      <c r="P394">
        <f>IFERROR(ROUND(E394/L394,2),0)</f>
        <v>90.62</v>
      </c>
      <c r="Q394" s="10" t="s">
        <v>8320</v>
      </c>
      <c r="R394" t="s">
        <v>8344</v>
      </c>
      <c r="S394" s="15">
        <f t="shared" si="19"/>
        <v>40763.717256944445</v>
      </c>
      <c r="T394" s="15">
        <f t="shared" si="20"/>
        <v>40794.125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18"/>
        <v>110</v>
      </c>
      <c r="P395">
        <f>IFERROR(ROUND(E395/L395,2),0)</f>
        <v>157.33000000000001</v>
      </c>
      <c r="Q395" s="10" t="s">
        <v>8320</v>
      </c>
      <c r="R395" t="s">
        <v>8344</v>
      </c>
      <c r="S395" s="15">
        <f t="shared" si="19"/>
        <v>41526.708935185183</v>
      </c>
      <c r="T395" s="15">
        <f t="shared" si="20"/>
        <v>41557.708935185183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18"/>
        <v>112</v>
      </c>
      <c r="P396">
        <f>IFERROR(ROUND(E396/L396,2),0)</f>
        <v>105.18</v>
      </c>
      <c r="Q396" s="10" t="s">
        <v>8320</v>
      </c>
      <c r="R396" t="s">
        <v>8344</v>
      </c>
      <c r="S396" s="15">
        <f t="shared" si="19"/>
        <v>42417.818078703705</v>
      </c>
      <c r="T396" s="15">
        <f t="shared" si="20"/>
        <v>42477.776412037041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18"/>
        <v>108</v>
      </c>
      <c r="P397">
        <f>IFERROR(ROUND(E397/L397,2),0)</f>
        <v>58.72</v>
      </c>
      <c r="Q397" s="10" t="s">
        <v>8320</v>
      </c>
      <c r="R397" t="s">
        <v>8344</v>
      </c>
      <c r="S397" s="15">
        <f t="shared" si="19"/>
        <v>40990.909259259257</v>
      </c>
      <c r="T397" s="15">
        <f t="shared" si="20"/>
        <v>41026.897222222222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18"/>
        <v>107</v>
      </c>
      <c r="P398">
        <f>IFERROR(ROUND(E398/L398,2),0)</f>
        <v>81.63</v>
      </c>
      <c r="Q398" s="10" t="s">
        <v>8320</v>
      </c>
      <c r="R398" t="s">
        <v>8344</v>
      </c>
      <c r="S398" s="15">
        <f t="shared" si="19"/>
        <v>41082.564884259256</v>
      </c>
      <c r="T398" s="15">
        <f t="shared" si="20"/>
        <v>41097.564884259256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18"/>
        <v>104</v>
      </c>
      <c r="P399">
        <f>IFERROR(ROUND(E399/L399,2),0)</f>
        <v>56.46</v>
      </c>
      <c r="Q399" s="10" t="s">
        <v>8320</v>
      </c>
      <c r="R399" t="s">
        <v>8344</v>
      </c>
      <c r="S399" s="15">
        <f t="shared" si="19"/>
        <v>40379.776435185187</v>
      </c>
      <c r="T399" s="15">
        <f t="shared" si="20"/>
        <v>40422.155555555553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18"/>
        <v>125</v>
      </c>
      <c r="P400">
        <f>IFERROR(ROUND(E400/L400,2),0)</f>
        <v>140.1</v>
      </c>
      <c r="Q400" s="10" t="s">
        <v>8320</v>
      </c>
      <c r="R400" t="s">
        <v>8344</v>
      </c>
      <c r="S400" s="15">
        <f t="shared" si="19"/>
        <v>42078.793124999997</v>
      </c>
      <c r="T400" s="15">
        <f t="shared" si="20"/>
        <v>42123.793124999997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18"/>
        <v>107</v>
      </c>
      <c r="P401">
        <f>IFERROR(ROUND(E401/L401,2),0)</f>
        <v>224.85</v>
      </c>
      <c r="Q401" s="10" t="s">
        <v>8320</v>
      </c>
      <c r="R401" t="s">
        <v>8344</v>
      </c>
      <c r="S401" s="15">
        <f t="shared" si="19"/>
        <v>42687.875775462962</v>
      </c>
      <c r="T401" s="15">
        <f t="shared" si="20"/>
        <v>42718.5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18"/>
        <v>112</v>
      </c>
      <c r="P402">
        <f>IFERROR(ROUND(E402/L402,2),0)</f>
        <v>181.13</v>
      </c>
      <c r="Q402" s="10" t="s">
        <v>8320</v>
      </c>
      <c r="R402" t="s">
        <v>8344</v>
      </c>
      <c r="S402" s="15">
        <f t="shared" si="19"/>
        <v>41745.635960648149</v>
      </c>
      <c r="T402" s="15">
        <f t="shared" si="20"/>
        <v>41776.145833333336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18"/>
        <v>104</v>
      </c>
      <c r="P403">
        <f>IFERROR(ROUND(E403/L403,2),0)</f>
        <v>711.04</v>
      </c>
      <c r="Q403" s="10" t="s">
        <v>8320</v>
      </c>
      <c r="R403" t="s">
        <v>8344</v>
      </c>
      <c r="S403" s="15">
        <f t="shared" si="19"/>
        <v>40732.842245370368</v>
      </c>
      <c r="T403" s="15">
        <f t="shared" si="20"/>
        <v>40762.842245370368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18"/>
        <v>142</v>
      </c>
      <c r="P404">
        <f>IFERROR(ROUND(E404/L404,2),0)</f>
        <v>65.88</v>
      </c>
      <c r="Q404" s="10" t="s">
        <v>8320</v>
      </c>
      <c r="R404" t="s">
        <v>8344</v>
      </c>
      <c r="S404" s="15">
        <f t="shared" si="19"/>
        <v>42292.539548611108</v>
      </c>
      <c r="T404" s="15">
        <f t="shared" si="20"/>
        <v>42313.58121527778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18"/>
        <v>105</v>
      </c>
      <c r="P405">
        <f>IFERROR(ROUND(E405/L405,2),0)</f>
        <v>75.19</v>
      </c>
      <c r="Q405" s="10" t="s">
        <v>8320</v>
      </c>
      <c r="R405" t="s">
        <v>8344</v>
      </c>
      <c r="S405" s="15">
        <f t="shared" si="19"/>
        <v>40718.310659722221</v>
      </c>
      <c r="T405" s="15">
        <f t="shared" si="20"/>
        <v>40765.297222222223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18"/>
        <v>103</v>
      </c>
      <c r="P406">
        <f>IFERROR(ROUND(E406/L406,2),0)</f>
        <v>133.13999999999999</v>
      </c>
      <c r="Q406" s="10" t="s">
        <v>8320</v>
      </c>
      <c r="R406" t="s">
        <v>8344</v>
      </c>
      <c r="S406" s="15">
        <f t="shared" si="19"/>
        <v>41646.628032407411</v>
      </c>
      <c r="T406" s="15">
        <f t="shared" si="20"/>
        <v>41675.961111111108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18"/>
        <v>108</v>
      </c>
      <c r="P407">
        <f>IFERROR(ROUND(E407/L407,2),0)</f>
        <v>55.2</v>
      </c>
      <c r="Q407" s="10" t="s">
        <v>8320</v>
      </c>
      <c r="R407" t="s">
        <v>8344</v>
      </c>
      <c r="S407" s="15">
        <f t="shared" si="19"/>
        <v>41674.08494212963</v>
      </c>
      <c r="T407" s="15">
        <f t="shared" si="20"/>
        <v>41704.08494212963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18"/>
        <v>108</v>
      </c>
      <c r="P408">
        <f>IFERROR(ROUND(E408/L408,2),0)</f>
        <v>86.16</v>
      </c>
      <c r="Q408" s="10" t="s">
        <v>8320</v>
      </c>
      <c r="R408" t="s">
        <v>8344</v>
      </c>
      <c r="S408" s="15">
        <f t="shared" si="19"/>
        <v>40638.162465277775</v>
      </c>
      <c r="T408" s="15">
        <f t="shared" si="20"/>
        <v>40672.249305555553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18"/>
        <v>102</v>
      </c>
      <c r="P409">
        <f>IFERROR(ROUND(E409/L409,2),0)</f>
        <v>92.32</v>
      </c>
      <c r="Q409" s="10" t="s">
        <v>8320</v>
      </c>
      <c r="R409" t="s">
        <v>8344</v>
      </c>
      <c r="S409" s="15">
        <f t="shared" si="19"/>
        <v>40806.870949074073</v>
      </c>
      <c r="T409" s="15">
        <f t="shared" si="20"/>
        <v>40866.912615740745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18"/>
        <v>101</v>
      </c>
      <c r="P410">
        <f>IFERROR(ROUND(E410/L410,2),0)</f>
        <v>160.16</v>
      </c>
      <c r="Q410" s="10" t="s">
        <v>8320</v>
      </c>
      <c r="R410" t="s">
        <v>8344</v>
      </c>
      <c r="S410" s="15">
        <f t="shared" si="19"/>
        <v>41543.735995370371</v>
      </c>
      <c r="T410" s="15">
        <f t="shared" si="20"/>
        <v>41583.777662037035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18"/>
        <v>137</v>
      </c>
      <c r="P411">
        <f>IFERROR(ROUND(E411/L411,2),0)</f>
        <v>45.6</v>
      </c>
      <c r="Q411" s="10" t="s">
        <v>8320</v>
      </c>
      <c r="R411" t="s">
        <v>8344</v>
      </c>
      <c r="S411" s="15">
        <f t="shared" si="19"/>
        <v>42543.862777777773</v>
      </c>
      <c r="T411" s="15">
        <f t="shared" si="20"/>
        <v>42573.862777777773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18"/>
        <v>128</v>
      </c>
      <c r="P412">
        <f>IFERROR(ROUND(E412/L412,2),0)</f>
        <v>183.29</v>
      </c>
      <c r="Q412" s="10" t="s">
        <v>8320</v>
      </c>
      <c r="R412" t="s">
        <v>8344</v>
      </c>
      <c r="S412" s="15">
        <f t="shared" si="19"/>
        <v>42113.981446759266</v>
      </c>
      <c r="T412" s="15">
        <f t="shared" si="20"/>
        <v>42173.981446759266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18"/>
        <v>101</v>
      </c>
      <c r="P413">
        <f>IFERROR(ROUND(E413/L413,2),0)</f>
        <v>125.79</v>
      </c>
      <c r="Q413" s="10" t="s">
        <v>8320</v>
      </c>
      <c r="R413" t="s">
        <v>8344</v>
      </c>
      <c r="S413" s="15">
        <f t="shared" si="19"/>
        <v>41598.17597222222</v>
      </c>
      <c r="T413" s="15">
        <f t="shared" si="20"/>
        <v>41630.208333333336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18"/>
        <v>127</v>
      </c>
      <c r="P414">
        <f>IFERROR(ROUND(E414/L414,2),0)</f>
        <v>57.65</v>
      </c>
      <c r="Q414" s="10" t="s">
        <v>8320</v>
      </c>
      <c r="R414" t="s">
        <v>8344</v>
      </c>
      <c r="S414" s="15">
        <f t="shared" si="19"/>
        <v>41099.742800925924</v>
      </c>
      <c r="T414" s="15">
        <f t="shared" si="20"/>
        <v>41115.742800925924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18"/>
        <v>105</v>
      </c>
      <c r="P415">
        <f>IFERROR(ROUND(E415/L415,2),0)</f>
        <v>78.66</v>
      </c>
      <c r="Q415" s="10" t="s">
        <v>8320</v>
      </c>
      <c r="R415" t="s">
        <v>8344</v>
      </c>
      <c r="S415" s="15">
        <f t="shared" si="19"/>
        <v>41079.877442129626</v>
      </c>
      <c r="T415" s="15">
        <f t="shared" si="20"/>
        <v>41109.877442129626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18"/>
        <v>103</v>
      </c>
      <c r="P416">
        <f>IFERROR(ROUND(E416/L416,2),0)</f>
        <v>91.48</v>
      </c>
      <c r="Q416" s="10" t="s">
        <v>8320</v>
      </c>
      <c r="R416" t="s">
        <v>8344</v>
      </c>
      <c r="S416" s="15">
        <f t="shared" si="19"/>
        <v>41529.063252314816</v>
      </c>
      <c r="T416" s="15">
        <f t="shared" si="20"/>
        <v>41559.063252314816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18"/>
        <v>102</v>
      </c>
      <c r="P417">
        <f>IFERROR(ROUND(E417/L417,2),0)</f>
        <v>68.099999999999994</v>
      </c>
      <c r="Q417" s="10" t="s">
        <v>8320</v>
      </c>
      <c r="R417" t="s">
        <v>8344</v>
      </c>
      <c r="S417" s="15">
        <f t="shared" si="19"/>
        <v>41904.851875</v>
      </c>
      <c r="T417" s="15">
        <f t="shared" si="20"/>
        <v>41929.5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18"/>
        <v>120</v>
      </c>
      <c r="P418">
        <f>IFERROR(ROUND(E418/L418,2),0)</f>
        <v>48.09</v>
      </c>
      <c r="Q418" s="10" t="s">
        <v>8320</v>
      </c>
      <c r="R418" t="s">
        <v>8344</v>
      </c>
      <c r="S418" s="15">
        <f t="shared" si="19"/>
        <v>41648.396192129629</v>
      </c>
      <c r="T418" s="15">
        <f t="shared" si="20"/>
        <v>41678.396192129629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18"/>
        <v>100</v>
      </c>
      <c r="P419">
        <f>IFERROR(ROUND(E419/L419,2),0)</f>
        <v>202.42</v>
      </c>
      <c r="Q419" s="10" t="s">
        <v>8320</v>
      </c>
      <c r="R419" t="s">
        <v>8344</v>
      </c>
      <c r="S419" s="15">
        <f t="shared" si="19"/>
        <v>41360.970601851855</v>
      </c>
      <c r="T419" s="15">
        <f t="shared" si="20"/>
        <v>41372.189583333333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18"/>
        <v>101</v>
      </c>
      <c r="P420">
        <f>IFERROR(ROUND(E420/L420,2),0)</f>
        <v>216.75</v>
      </c>
      <c r="Q420" s="10" t="s">
        <v>8320</v>
      </c>
      <c r="R420" t="s">
        <v>8344</v>
      </c>
      <c r="S420" s="15">
        <f t="shared" si="19"/>
        <v>42178.282372685186</v>
      </c>
      <c r="T420" s="15">
        <f t="shared" si="20"/>
        <v>42208.282372685186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18"/>
        <v>100</v>
      </c>
      <c r="P421">
        <f>IFERROR(ROUND(E421/L421,2),0)</f>
        <v>110.07</v>
      </c>
      <c r="Q421" s="10" t="s">
        <v>8320</v>
      </c>
      <c r="R421" t="s">
        <v>8344</v>
      </c>
      <c r="S421" s="15">
        <f t="shared" si="19"/>
        <v>41394.842442129629</v>
      </c>
      <c r="T421" s="15">
        <f t="shared" si="20"/>
        <v>41454.842442129629</v>
      </c>
    </row>
    <row r="422" spans="1:20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18"/>
        <v>0</v>
      </c>
      <c r="P422">
        <f>IFERROR(ROUND(E422/L422,2),0)</f>
        <v>4.83</v>
      </c>
      <c r="Q422" s="10" t="s">
        <v>8320</v>
      </c>
      <c r="R422" t="s">
        <v>8346</v>
      </c>
      <c r="S422" s="15">
        <f t="shared" si="19"/>
        <v>41682.23646990741</v>
      </c>
      <c r="T422" s="15">
        <f t="shared" si="20"/>
        <v>41712.194803240738</v>
      </c>
    </row>
    <row r="423" spans="1:20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18"/>
        <v>2</v>
      </c>
      <c r="P423">
        <f>IFERROR(ROUND(E423/L423,2),0)</f>
        <v>50.17</v>
      </c>
      <c r="Q423" s="10" t="s">
        <v>8320</v>
      </c>
      <c r="R423" t="s">
        <v>8346</v>
      </c>
      <c r="S423" s="15">
        <f t="shared" si="19"/>
        <v>42177.491388888884</v>
      </c>
      <c r="T423" s="15">
        <f t="shared" si="20"/>
        <v>42237.491388888884</v>
      </c>
    </row>
    <row r="424" spans="1:20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18"/>
        <v>1</v>
      </c>
      <c r="P424">
        <f>IFERROR(ROUND(E424/L424,2),0)</f>
        <v>35.83</v>
      </c>
      <c r="Q424" s="10" t="s">
        <v>8320</v>
      </c>
      <c r="R424" t="s">
        <v>8346</v>
      </c>
      <c r="S424" s="15">
        <f t="shared" si="19"/>
        <v>41863.260381944441</v>
      </c>
      <c r="T424" s="15">
        <f t="shared" si="20"/>
        <v>41893.260381944441</v>
      </c>
    </row>
    <row r="425" spans="1:20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18"/>
        <v>1</v>
      </c>
      <c r="P425">
        <f>IFERROR(ROUND(E425/L425,2),0)</f>
        <v>11.77</v>
      </c>
      <c r="Q425" s="10" t="s">
        <v>8320</v>
      </c>
      <c r="R425" t="s">
        <v>8346</v>
      </c>
      <c r="S425" s="15">
        <f t="shared" si="19"/>
        <v>41400.92627314815</v>
      </c>
      <c r="T425" s="15">
        <f t="shared" si="20"/>
        <v>41430.92627314815</v>
      </c>
    </row>
    <row r="426" spans="1:20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18"/>
        <v>7</v>
      </c>
      <c r="P426">
        <f>IFERROR(ROUND(E426/L426,2),0)</f>
        <v>40.78</v>
      </c>
      <c r="Q426" s="10" t="s">
        <v>8320</v>
      </c>
      <c r="R426" t="s">
        <v>8346</v>
      </c>
      <c r="S426" s="15">
        <f t="shared" si="19"/>
        <v>40934.376145833332</v>
      </c>
      <c r="T426" s="15">
        <f t="shared" si="20"/>
        <v>40994.334479166668</v>
      </c>
    </row>
    <row r="427" spans="1:20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18"/>
        <v>0</v>
      </c>
      <c r="P427">
        <f>IFERROR(ROUND(E427/L427,2),0)</f>
        <v>3</v>
      </c>
      <c r="Q427" s="10" t="s">
        <v>8320</v>
      </c>
      <c r="R427" t="s">
        <v>8346</v>
      </c>
      <c r="S427" s="15">
        <f t="shared" si="19"/>
        <v>42275.861157407402</v>
      </c>
      <c r="T427" s="15">
        <f t="shared" si="20"/>
        <v>42335.902824074074</v>
      </c>
    </row>
    <row r="428" spans="1:20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18"/>
        <v>1</v>
      </c>
      <c r="P428">
        <f>IFERROR(ROUND(E428/L428,2),0)</f>
        <v>16.63</v>
      </c>
      <c r="Q428" s="10" t="s">
        <v>8320</v>
      </c>
      <c r="R428" t="s">
        <v>8346</v>
      </c>
      <c r="S428" s="15">
        <f t="shared" si="19"/>
        <v>42400.711967592593</v>
      </c>
      <c r="T428" s="15">
        <f t="shared" si="20"/>
        <v>42430.711967592593</v>
      </c>
    </row>
    <row r="429" spans="1:20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18"/>
        <v>0</v>
      </c>
      <c r="P429">
        <f>IFERROR(ROUND(E429/L429,2),0)</f>
        <v>0</v>
      </c>
      <c r="Q429" s="10" t="s">
        <v>8320</v>
      </c>
      <c r="R429" t="s">
        <v>8346</v>
      </c>
      <c r="S429" s="15">
        <f t="shared" si="19"/>
        <v>42285.909027777772</v>
      </c>
      <c r="T429" s="15">
        <f t="shared" si="20"/>
        <v>42299.790972222225</v>
      </c>
    </row>
    <row r="430" spans="1:20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18"/>
        <v>6</v>
      </c>
      <c r="P430">
        <f>IFERROR(ROUND(E430/L430,2),0)</f>
        <v>52</v>
      </c>
      <c r="Q430" s="10" t="s">
        <v>8320</v>
      </c>
      <c r="R430" t="s">
        <v>8346</v>
      </c>
      <c r="S430" s="15">
        <f t="shared" si="19"/>
        <v>41778.766724537039</v>
      </c>
      <c r="T430" s="15">
        <f t="shared" si="20"/>
        <v>41806.916666666664</v>
      </c>
    </row>
    <row r="431" spans="1:20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18"/>
        <v>0</v>
      </c>
      <c r="P431">
        <f>IFERROR(ROUND(E431/L431,2),0)</f>
        <v>0</v>
      </c>
      <c r="Q431" s="10" t="s">
        <v>8320</v>
      </c>
      <c r="R431" t="s">
        <v>8346</v>
      </c>
      <c r="S431" s="15">
        <f t="shared" si="19"/>
        <v>40070.901412037041</v>
      </c>
      <c r="T431" s="15">
        <f t="shared" si="20"/>
        <v>40144.207638888889</v>
      </c>
    </row>
    <row r="432" spans="1:20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18"/>
        <v>2</v>
      </c>
      <c r="P432">
        <f>IFERROR(ROUND(E432/L432,2),0)</f>
        <v>4.8</v>
      </c>
      <c r="Q432" s="10" t="s">
        <v>8320</v>
      </c>
      <c r="R432" t="s">
        <v>8346</v>
      </c>
      <c r="S432" s="15">
        <f t="shared" si="19"/>
        <v>41513.107256944444</v>
      </c>
      <c r="T432" s="15">
        <f t="shared" si="20"/>
        <v>41528.107256944444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18"/>
        <v>14</v>
      </c>
      <c r="P433">
        <f>IFERROR(ROUND(E433/L433,2),0)</f>
        <v>51.88</v>
      </c>
      <c r="Q433" s="10" t="s">
        <v>8320</v>
      </c>
      <c r="R433" t="s">
        <v>8346</v>
      </c>
      <c r="S433" s="15">
        <f t="shared" si="19"/>
        <v>42526.871331018512</v>
      </c>
      <c r="T433" s="15">
        <f t="shared" si="20"/>
        <v>42556.871331018512</v>
      </c>
    </row>
    <row r="434" spans="1:20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18"/>
        <v>10</v>
      </c>
      <c r="P434">
        <f>IFERROR(ROUND(E434/L434,2),0)</f>
        <v>71.25</v>
      </c>
      <c r="Q434" s="10" t="s">
        <v>8320</v>
      </c>
      <c r="R434" t="s">
        <v>8346</v>
      </c>
      <c r="S434" s="15">
        <f t="shared" si="19"/>
        <v>42238.726631944446</v>
      </c>
      <c r="T434" s="15">
        <f t="shared" si="20"/>
        <v>42298.726631944446</v>
      </c>
    </row>
    <row r="435" spans="1:20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18"/>
        <v>0</v>
      </c>
      <c r="P435">
        <f>IFERROR(ROUND(E435/L435,2),0)</f>
        <v>0</v>
      </c>
      <c r="Q435" s="10" t="s">
        <v>8320</v>
      </c>
      <c r="R435" t="s">
        <v>8346</v>
      </c>
      <c r="S435" s="15">
        <f t="shared" si="19"/>
        <v>42228.629884259266</v>
      </c>
      <c r="T435" s="15">
        <f t="shared" si="20"/>
        <v>42288.629884259266</v>
      </c>
    </row>
    <row r="436" spans="1:20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18"/>
        <v>5</v>
      </c>
      <c r="P436">
        <f>IFERROR(ROUND(E436/L436,2),0)</f>
        <v>62.5</v>
      </c>
      <c r="Q436" s="10" t="s">
        <v>8320</v>
      </c>
      <c r="R436" t="s">
        <v>8346</v>
      </c>
      <c r="S436" s="15">
        <f t="shared" si="19"/>
        <v>41576.834513888891</v>
      </c>
      <c r="T436" s="15">
        <f t="shared" si="20"/>
        <v>41609.876180555555</v>
      </c>
    </row>
    <row r="437" spans="1:20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18"/>
        <v>0</v>
      </c>
      <c r="P437">
        <f>IFERROR(ROUND(E437/L437,2),0)</f>
        <v>1</v>
      </c>
      <c r="Q437" s="10" t="s">
        <v>8320</v>
      </c>
      <c r="R437" t="s">
        <v>8346</v>
      </c>
      <c r="S437" s="15">
        <f t="shared" si="19"/>
        <v>41500.747453703705</v>
      </c>
      <c r="T437" s="15">
        <f t="shared" si="20"/>
        <v>41530.747453703705</v>
      </c>
    </row>
    <row r="438" spans="1:20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18"/>
        <v>0</v>
      </c>
      <c r="P438">
        <f>IFERROR(ROUND(E438/L438,2),0)</f>
        <v>0</v>
      </c>
      <c r="Q438" s="10" t="s">
        <v>8320</v>
      </c>
      <c r="R438" t="s">
        <v>8346</v>
      </c>
      <c r="S438" s="15">
        <f t="shared" si="19"/>
        <v>41456.36241898148</v>
      </c>
      <c r="T438" s="15">
        <f t="shared" si="20"/>
        <v>41486.36241898148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18"/>
        <v>0</v>
      </c>
      <c r="P439">
        <f>IFERROR(ROUND(E439/L439,2),0)</f>
        <v>0</v>
      </c>
      <c r="Q439" s="10" t="s">
        <v>8320</v>
      </c>
      <c r="R439" t="s">
        <v>8346</v>
      </c>
      <c r="S439" s="15">
        <f t="shared" si="19"/>
        <v>42591.31858796296</v>
      </c>
      <c r="T439" s="15">
        <f t="shared" si="20"/>
        <v>42651.31858796296</v>
      </c>
    </row>
    <row r="440" spans="1:20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18"/>
        <v>9</v>
      </c>
      <c r="P440">
        <f>IFERROR(ROUND(E440/L440,2),0)</f>
        <v>170.55</v>
      </c>
      <c r="Q440" s="10" t="s">
        <v>8320</v>
      </c>
      <c r="R440" t="s">
        <v>8346</v>
      </c>
      <c r="S440" s="15">
        <f t="shared" si="19"/>
        <v>42296.261087962965</v>
      </c>
      <c r="T440" s="15">
        <f t="shared" si="20"/>
        <v>42326.302754629629</v>
      </c>
    </row>
    <row r="441" spans="1:20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18"/>
        <v>0</v>
      </c>
      <c r="P441">
        <f>IFERROR(ROUND(E441/L441,2),0)</f>
        <v>0</v>
      </c>
      <c r="Q441" s="10" t="s">
        <v>8320</v>
      </c>
      <c r="R441" t="s">
        <v>8346</v>
      </c>
      <c r="S441" s="15">
        <f t="shared" si="19"/>
        <v>41919.761782407404</v>
      </c>
      <c r="T441" s="15">
        <f t="shared" si="20"/>
        <v>41929.761782407404</v>
      </c>
    </row>
    <row r="442" spans="1:20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18"/>
        <v>0</v>
      </c>
      <c r="P442">
        <f>IFERROR(ROUND(E442/L442,2),0)</f>
        <v>5</v>
      </c>
      <c r="Q442" s="10" t="s">
        <v>8320</v>
      </c>
      <c r="R442" t="s">
        <v>8346</v>
      </c>
      <c r="S442" s="15">
        <f t="shared" si="19"/>
        <v>42423.985567129625</v>
      </c>
      <c r="T442" s="15">
        <f t="shared" si="20"/>
        <v>42453.943900462968</v>
      </c>
    </row>
    <row r="443" spans="1:20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18"/>
        <v>0</v>
      </c>
      <c r="P443">
        <f>IFERROR(ROUND(E443/L443,2),0)</f>
        <v>0</v>
      </c>
      <c r="Q443" s="10" t="s">
        <v>8320</v>
      </c>
      <c r="R443" t="s">
        <v>8346</v>
      </c>
      <c r="S443" s="15">
        <f t="shared" si="19"/>
        <v>41550.793935185182</v>
      </c>
      <c r="T443" s="15">
        <f t="shared" si="20"/>
        <v>41580.793935185182</v>
      </c>
    </row>
    <row r="444" spans="1:20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18"/>
        <v>39</v>
      </c>
      <c r="P444">
        <f>IFERROR(ROUND(E444/L444,2),0)</f>
        <v>393.59</v>
      </c>
      <c r="Q444" s="10" t="s">
        <v>8320</v>
      </c>
      <c r="R444" t="s">
        <v>8346</v>
      </c>
      <c r="S444" s="15">
        <f t="shared" si="19"/>
        <v>42024.888692129629</v>
      </c>
      <c r="T444" s="15">
        <f t="shared" si="20"/>
        <v>42054.888692129629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18"/>
        <v>0</v>
      </c>
      <c r="P445">
        <f>IFERROR(ROUND(E445/L445,2),0)</f>
        <v>5</v>
      </c>
      <c r="Q445" s="10" t="s">
        <v>8320</v>
      </c>
      <c r="R445" t="s">
        <v>8346</v>
      </c>
      <c r="S445" s="15">
        <f t="shared" si="19"/>
        <v>41650.015057870369</v>
      </c>
      <c r="T445" s="15">
        <f t="shared" si="20"/>
        <v>41680.015057870369</v>
      </c>
    </row>
    <row r="446" spans="1:20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18"/>
        <v>5</v>
      </c>
      <c r="P446">
        <f>IFERROR(ROUND(E446/L446,2),0)</f>
        <v>50</v>
      </c>
      <c r="Q446" s="10" t="s">
        <v>8320</v>
      </c>
      <c r="R446" t="s">
        <v>8346</v>
      </c>
      <c r="S446" s="15">
        <f t="shared" si="19"/>
        <v>40894.906956018516</v>
      </c>
      <c r="T446" s="15">
        <f t="shared" si="20"/>
        <v>40954.906956018516</v>
      </c>
    </row>
    <row r="447" spans="1:20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18"/>
        <v>0</v>
      </c>
      <c r="P447">
        <f>IFERROR(ROUND(E447/L447,2),0)</f>
        <v>1</v>
      </c>
      <c r="Q447" s="10" t="s">
        <v>8320</v>
      </c>
      <c r="R447" t="s">
        <v>8346</v>
      </c>
      <c r="S447" s="15">
        <f t="shared" si="19"/>
        <v>42130.335358796292</v>
      </c>
      <c r="T447" s="15">
        <f t="shared" si="20"/>
        <v>42145.335358796292</v>
      </c>
    </row>
    <row r="448" spans="1:20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18"/>
        <v>7</v>
      </c>
      <c r="P448">
        <f>IFERROR(ROUND(E448/L448,2),0)</f>
        <v>47.88</v>
      </c>
      <c r="Q448" s="10" t="s">
        <v>8320</v>
      </c>
      <c r="R448" t="s">
        <v>8346</v>
      </c>
      <c r="S448" s="15">
        <f t="shared" si="19"/>
        <v>42037.083564814813</v>
      </c>
      <c r="T448" s="15">
        <f t="shared" si="20"/>
        <v>42067.083564814813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18"/>
        <v>0</v>
      </c>
      <c r="P449">
        <f>IFERROR(ROUND(E449/L449,2),0)</f>
        <v>5</v>
      </c>
      <c r="Q449" s="10" t="s">
        <v>8320</v>
      </c>
      <c r="R449" t="s">
        <v>8346</v>
      </c>
      <c r="S449" s="15">
        <f t="shared" si="19"/>
        <v>41331.555127314816</v>
      </c>
      <c r="T449" s="15">
        <f t="shared" si="20"/>
        <v>41356.513460648144</v>
      </c>
    </row>
    <row r="450" spans="1:20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18"/>
        <v>3</v>
      </c>
      <c r="P450">
        <f>IFERROR(ROUND(E450/L450,2),0)</f>
        <v>20.5</v>
      </c>
      <c r="Q450" s="10" t="s">
        <v>8320</v>
      </c>
      <c r="R450" t="s">
        <v>8346</v>
      </c>
      <c r="S450" s="15">
        <f t="shared" si="19"/>
        <v>41753.758043981477</v>
      </c>
      <c r="T450" s="15">
        <f t="shared" si="20"/>
        <v>41773.758043981477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1">ROUND(E451/D451*100,0)</f>
        <v>2</v>
      </c>
      <c r="P451">
        <f>IFERROR(ROUND(E451/L451,2),0)</f>
        <v>9</v>
      </c>
      <c r="Q451" s="10" t="s">
        <v>8320</v>
      </c>
      <c r="R451" t="s">
        <v>8346</v>
      </c>
      <c r="S451" s="15">
        <f t="shared" ref="S451:S514" si="22">(((J451/60)/60)/24)+DATE(1970,1,1)</f>
        <v>41534.568113425928</v>
      </c>
      <c r="T451" s="15">
        <f t="shared" ref="T451:T514" si="23">(((I451/60)/60)/24)+DATE(1970,1,1)</f>
        <v>41564.568113425928</v>
      </c>
    </row>
    <row r="452" spans="1:20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1"/>
        <v>1</v>
      </c>
      <c r="P452">
        <f>IFERROR(ROUND(E452/L452,2),0)</f>
        <v>56.57</v>
      </c>
      <c r="Q452" s="10" t="s">
        <v>8320</v>
      </c>
      <c r="R452" t="s">
        <v>8346</v>
      </c>
      <c r="S452" s="15">
        <f t="shared" si="22"/>
        <v>41654.946759259255</v>
      </c>
      <c r="T452" s="15">
        <f t="shared" si="23"/>
        <v>41684.946759259255</v>
      </c>
    </row>
    <row r="453" spans="1:20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1"/>
        <v>0</v>
      </c>
      <c r="P453">
        <f>IFERROR(ROUND(E453/L453,2),0)</f>
        <v>0</v>
      </c>
      <c r="Q453" s="10" t="s">
        <v>8320</v>
      </c>
      <c r="R453" t="s">
        <v>8346</v>
      </c>
      <c r="S453" s="15">
        <f t="shared" si="22"/>
        <v>41634.715173611112</v>
      </c>
      <c r="T453" s="15">
        <f t="shared" si="23"/>
        <v>41664.715173611112</v>
      </c>
    </row>
    <row r="454" spans="1:20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1"/>
        <v>64</v>
      </c>
      <c r="P454">
        <f>IFERROR(ROUND(E454/L454,2),0)</f>
        <v>40</v>
      </c>
      <c r="Q454" s="10" t="s">
        <v>8320</v>
      </c>
      <c r="R454" t="s">
        <v>8346</v>
      </c>
      <c r="S454" s="15">
        <f t="shared" si="22"/>
        <v>42107.703877314809</v>
      </c>
      <c r="T454" s="15">
        <f t="shared" si="23"/>
        <v>42137.703877314809</v>
      </c>
    </row>
    <row r="455" spans="1:20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1"/>
        <v>0</v>
      </c>
      <c r="P455">
        <f>IFERROR(ROUND(E455/L455,2),0)</f>
        <v>13</v>
      </c>
      <c r="Q455" s="10" t="s">
        <v>8320</v>
      </c>
      <c r="R455" t="s">
        <v>8346</v>
      </c>
      <c r="S455" s="15">
        <f t="shared" si="22"/>
        <v>42038.824988425928</v>
      </c>
      <c r="T455" s="15">
        <f t="shared" si="23"/>
        <v>42054.824988425928</v>
      </c>
    </row>
    <row r="456" spans="1:20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1"/>
        <v>1</v>
      </c>
      <c r="P456">
        <f>IFERROR(ROUND(E456/L456,2),0)</f>
        <v>16.399999999999999</v>
      </c>
      <c r="Q456" s="10" t="s">
        <v>8320</v>
      </c>
      <c r="R456" t="s">
        <v>8346</v>
      </c>
      <c r="S456" s="15">
        <f t="shared" si="22"/>
        <v>41938.717256944445</v>
      </c>
      <c r="T456" s="15">
        <f t="shared" si="23"/>
        <v>41969.551388888889</v>
      </c>
    </row>
    <row r="457" spans="1:20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1"/>
        <v>0</v>
      </c>
      <c r="P457">
        <f>IFERROR(ROUND(E457/L457,2),0)</f>
        <v>22.5</v>
      </c>
      <c r="Q457" s="10" t="s">
        <v>8320</v>
      </c>
      <c r="R457" t="s">
        <v>8346</v>
      </c>
      <c r="S457" s="15">
        <f t="shared" si="22"/>
        <v>40971.002569444441</v>
      </c>
      <c r="T457" s="15">
        <f t="shared" si="23"/>
        <v>41016.021527777775</v>
      </c>
    </row>
    <row r="458" spans="1:20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1"/>
        <v>1</v>
      </c>
      <c r="P458">
        <f>IFERROR(ROUND(E458/L458,2),0)</f>
        <v>20.329999999999998</v>
      </c>
      <c r="Q458" s="10" t="s">
        <v>8320</v>
      </c>
      <c r="R458" t="s">
        <v>8346</v>
      </c>
      <c r="S458" s="15">
        <f t="shared" si="22"/>
        <v>41547.694456018515</v>
      </c>
      <c r="T458" s="15">
        <f t="shared" si="23"/>
        <v>41569.165972222225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1"/>
        <v>0</v>
      </c>
      <c r="P459">
        <f>IFERROR(ROUND(E459/L459,2),0)</f>
        <v>0</v>
      </c>
      <c r="Q459" s="10" t="s">
        <v>8320</v>
      </c>
      <c r="R459" t="s">
        <v>8346</v>
      </c>
      <c r="S459" s="15">
        <f t="shared" si="22"/>
        <v>41837.767500000002</v>
      </c>
      <c r="T459" s="15">
        <f t="shared" si="23"/>
        <v>41867.767500000002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1"/>
        <v>8</v>
      </c>
      <c r="P460">
        <f>IFERROR(ROUND(E460/L460,2),0)</f>
        <v>16.760000000000002</v>
      </c>
      <c r="Q460" s="10" t="s">
        <v>8320</v>
      </c>
      <c r="R460" t="s">
        <v>8346</v>
      </c>
      <c r="S460" s="15">
        <f t="shared" si="22"/>
        <v>41378.69976851852</v>
      </c>
      <c r="T460" s="15">
        <f t="shared" si="23"/>
        <v>41408.69976851852</v>
      </c>
    </row>
    <row r="461" spans="1:20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1"/>
        <v>0</v>
      </c>
      <c r="P461">
        <f>IFERROR(ROUND(E461/L461,2),0)</f>
        <v>25</v>
      </c>
      <c r="Q461" s="10" t="s">
        <v>8320</v>
      </c>
      <c r="R461" t="s">
        <v>8346</v>
      </c>
      <c r="S461" s="15">
        <f t="shared" si="22"/>
        <v>40800.6403587963</v>
      </c>
      <c r="T461" s="15">
        <f t="shared" si="23"/>
        <v>40860.682025462964</v>
      </c>
    </row>
    <row r="462" spans="1:20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1"/>
        <v>0</v>
      </c>
      <c r="P462">
        <f>IFERROR(ROUND(E462/L462,2),0)</f>
        <v>12.5</v>
      </c>
      <c r="Q462" s="10" t="s">
        <v>8320</v>
      </c>
      <c r="R462" t="s">
        <v>8346</v>
      </c>
      <c r="S462" s="15">
        <f t="shared" si="22"/>
        <v>41759.542534722219</v>
      </c>
      <c r="T462" s="15">
        <f t="shared" si="23"/>
        <v>41791.166666666664</v>
      </c>
    </row>
    <row r="463" spans="1:20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1"/>
        <v>0</v>
      </c>
      <c r="P463">
        <f>IFERROR(ROUND(E463/L463,2),0)</f>
        <v>0</v>
      </c>
      <c r="Q463" s="10" t="s">
        <v>8320</v>
      </c>
      <c r="R463" t="s">
        <v>8346</v>
      </c>
      <c r="S463" s="15">
        <f t="shared" si="22"/>
        <v>41407.84684027778</v>
      </c>
      <c r="T463" s="15">
        <f t="shared" si="23"/>
        <v>41427.84684027778</v>
      </c>
    </row>
    <row r="464" spans="1:20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1"/>
        <v>0</v>
      </c>
      <c r="P464">
        <f>IFERROR(ROUND(E464/L464,2),0)</f>
        <v>0</v>
      </c>
      <c r="Q464" s="10" t="s">
        <v>8320</v>
      </c>
      <c r="R464" t="s">
        <v>8346</v>
      </c>
      <c r="S464" s="15">
        <f t="shared" si="22"/>
        <v>40705.126631944448</v>
      </c>
      <c r="T464" s="15">
        <f t="shared" si="23"/>
        <v>40765.126631944448</v>
      </c>
    </row>
    <row r="465" spans="1:20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1"/>
        <v>2</v>
      </c>
      <c r="P465">
        <f>IFERROR(ROUND(E465/L465,2),0)</f>
        <v>113.64</v>
      </c>
      <c r="Q465" s="10" t="s">
        <v>8320</v>
      </c>
      <c r="R465" t="s">
        <v>8346</v>
      </c>
      <c r="S465" s="15">
        <f t="shared" si="22"/>
        <v>40750.710104166668</v>
      </c>
      <c r="T465" s="15">
        <f t="shared" si="23"/>
        <v>40810.710104166668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1"/>
        <v>0</v>
      </c>
      <c r="P466">
        <f>IFERROR(ROUND(E466/L466,2),0)</f>
        <v>1</v>
      </c>
      <c r="Q466" s="10" t="s">
        <v>8320</v>
      </c>
      <c r="R466" t="s">
        <v>8346</v>
      </c>
      <c r="S466" s="15">
        <f t="shared" si="22"/>
        <v>42488.848784722228</v>
      </c>
      <c r="T466" s="15">
        <f t="shared" si="23"/>
        <v>42508.848784722228</v>
      </c>
    </row>
    <row r="467" spans="1:20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1"/>
        <v>27</v>
      </c>
      <c r="P467">
        <f>IFERROR(ROUND(E467/L467,2),0)</f>
        <v>17.25</v>
      </c>
      <c r="Q467" s="10" t="s">
        <v>8320</v>
      </c>
      <c r="R467" t="s">
        <v>8346</v>
      </c>
      <c r="S467" s="15">
        <f t="shared" si="22"/>
        <v>41801.120069444441</v>
      </c>
      <c r="T467" s="15">
        <f t="shared" si="23"/>
        <v>41817.120069444441</v>
      </c>
    </row>
    <row r="468" spans="1:20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1"/>
        <v>1</v>
      </c>
      <c r="P468">
        <f>IFERROR(ROUND(E468/L468,2),0)</f>
        <v>15.2</v>
      </c>
      <c r="Q468" s="10" t="s">
        <v>8320</v>
      </c>
      <c r="R468" t="s">
        <v>8346</v>
      </c>
      <c r="S468" s="15">
        <f t="shared" si="22"/>
        <v>41129.942870370374</v>
      </c>
      <c r="T468" s="15">
        <f t="shared" si="23"/>
        <v>41159.942870370374</v>
      </c>
    </row>
    <row r="469" spans="1:20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1"/>
        <v>22</v>
      </c>
      <c r="P469">
        <f>IFERROR(ROUND(E469/L469,2),0)</f>
        <v>110.64</v>
      </c>
      <c r="Q469" s="10" t="s">
        <v>8320</v>
      </c>
      <c r="R469" t="s">
        <v>8346</v>
      </c>
      <c r="S469" s="15">
        <f t="shared" si="22"/>
        <v>41135.679791666669</v>
      </c>
      <c r="T469" s="15">
        <f t="shared" si="23"/>
        <v>41180.679791666669</v>
      </c>
    </row>
    <row r="470" spans="1:20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1"/>
        <v>0</v>
      </c>
      <c r="P470">
        <f>IFERROR(ROUND(E470/L470,2),0)</f>
        <v>0</v>
      </c>
      <c r="Q470" s="10" t="s">
        <v>8320</v>
      </c>
      <c r="R470" t="s">
        <v>8346</v>
      </c>
      <c r="S470" s="15">
        <f t="shared" si="22"/>
        <v>41041.167627314811</v>
      </c>
      <c r="T470" s="15">
        <f t="shared" si="23"/>
        <v>41101.160474537035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1"/>
        <v>0</v>
      </c>
      <c r="P471">
        <f>IFERROR(ROUND(E471/L471,2),0)</f>
        <v>0</v>
      </c>
      <c r="Q471" s="10" t="s">
        <v>8320</v>
      </c>
      <c r="R471" t="s">
        <v>8346</v>
      </c>
      <c r="S471" s="15">
        <f t="shared" si="22"/>
        <v>41827.989861111113</v>
      </c>
      <c r="T471" s="15">
        <f t="shared" si="23"/>
        <v>41887.989861111113</v>
      </c>
    </row>
    <row r="472" spans="1:20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1"/>
        <v>1</v>
      </c>
      <c r="P472">
        <f>IFERROR(ROUND(E472/L472,2),0)</f>
        <v>25.5</v>
      </c>
      <c r="Q472" s="10" t="s">
        <v>8320</v>
      </c>
      <c r="R472" t="s">
        <v>8346</v>
      </c>
      <c r="S472" s="15">
        <f t="shared" si="22"/>
        <v>41605.167696759258</v>
      </c>
      <c r="T472" s="15">
        <f t="shared" si="23"/>
        <v>41655.166666666664</v>
      </c>
    </row>
    <row r="473" spans="1:20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1"/>
        <v>12</v>
      </c>
      <c r="P473">
        <f>IFERROR(ROUND(E473/L473,2),0)</f>
        <v>38.479999999999997</v>
      </c>
      <c r="Q473" s="10" t="s">
        <v>8320</v>
      </c>
      <c r="R473" t="s">
        <v>8346</v>
      </c>
      <c r="S473" s="15">
        <f t="shared" si="22"/>
        <v>41703.721979166665</v>
      </c>
      <c r="T473" s="15">
        <f t="shared" si="23"/>
        <v>41748.680312500001</v>
      </c>
    </row>
    <row r="474" spans="1:20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1"/>
        <v>18</v>
      </c>
      <c r="P474">
        <f>IFERROR(ROUND(E474/L474,2),0)</f>
        <v>28.2</v>
      </c>
      <c r="Q474" s="10" t="s">
        <v>8320</v>
      </c>
      <c r="R474" t="s">
        <v>8346</v>
      </c>
      <c r="S474" s="15">
        <f t="shared" si="22"/>
        <v>41844.922662037039</v>
      </c>
      <c r="T474" s="15">
        <f t="shared" si="23"/>
        <v>41874.922662037039</v>
      </c>
    </row>
    <row r="475" spans="1:20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1"/>
        <v>3</v>
      </c>
      <c r="P475">
        <f>IFERROR(ROUND(E475/L475,2),0)</f>
        <v>61.5</v>
      </c>
      <c r="Q475" s="10" t="s">
        <v>8320</v>
      </c>
      <c r="R475" t="s">
        <v>8346</v>
      </c>
      <c r="S475" s="15">
        <f t="shared" si="22"/>
        <v>41869.698136574072</v>
      </c>
      <c r="T475" s="15">
        <f t="shared" si="23"/>
        <v>41899.698136574072</v>
      </c>
    </row>
    <row r="476" spans="1:20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1"/>
        <v>0</v>
      </c>
      <c r="P476">
        <f>IFERROR(ROUND(E476/L476,2),0)</f>
        <v>1</v>
      </c>
      <c r="Q476" s="10" t="s">
        <v>8320</v>
      </c>
      <c r="R476" t="s">
        <v>8346</v>
      </c>
      <c r="S476" s="15">
        <f t="shared" si="22"/>
        <v>42753.329039351855</v>
      </c>
      <c r="T476" s="15">
        <f t="shared" si="23"/>
        <v>42783.329039351855</v>
      </c>
    </row>
    <row r="477" spans="1:20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1"/>
        <v>0</v>
      </c>
      <c r="P477">
        <f>IFERROR(ROUND(E477/L477,2),0)</f>
        <v>0</v>
      </c>
      <c r="Q477" s="10" t="s">
        <v>8320</v>
      </c>
      <c r="R477" t="s">
        <v>8346</v>
      </c>
      <c r="S477" s="15">
        <f t="shared" si="22"/>
        <v>42100.086145833338</v>
      </c>
      <c r="T477" s="15">
        <f t="shared" si="23"/>
        <v>42130.086145833338</v>
      </c>
    </row>
    <row r="478" spans="1:20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1"/>
        <v>2</v>
      </c>
      <c r="P478">
        <f>IFERROR(ROUND(E478/L478,2),0)</f>
        <v>39.57</v>
      </c>
      <c r="Q478" s="10" t="s">
        <v>8320</v>
      </c>
      <c r="R478" t="s">
        <v>8346</v>
      </c>
      <c r="S478" s="15">
        <f t="shared" si="22"/>
        <v>41757.975011574075</v>
      </c>
      <c r="T478" s="15">
        <f t="shared" si="23"/>
        <v>41793.165972222225</v>
      </c>
    </row>
    <row r="479" spans="1:20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1"/>
        <v>0</v>
      </c>
      <c r="P479">
        <f>IFERROR(ROUND(E479/L479,2),0)</f>
        <v>0</v>
      </c>
      <c r="Q479" s="10" t="s">
        <v>8320</v>
      </c>
      <c r="R479" t="s">
        <v>8346</v>
      </c>
      <c r="S479" s="15">
        <f t="shared" si="22"/>
        <v>40987.83488425926</v>
      </c>
      <c r="T479" s="15">
        <f t="shared" si="23"/>
        <v>41047.83488425926</v>
      </c>
    </row>
    <row r="480" spans="1:20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1"/>
        <v>0</v>
      </c>
      <c r="P480">
        <f>IFERROR(ROUND(E480/L480,2),0)</f>
        <v>0</v>
      </c>
      <c r="Q480" s="10" t="s">
        <v>8320</v>
      </c>
      <c r="R480" t="s">
        <v>8346</v>
      </c>
      <c r="S480" s="15">
        <f t="shared" si="22"/>
        <v>42065.910983796297</v>
      </c>
      <c r="T480" s="15">
        <f t="shared" si="23"/>
        <v>42095.869317129633</v>
      </c>
    </row>
    <row r="481" spans="1:20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1"/>
        <v>33</v>
      </c>
      <c r="P481">
        <f>IFERROR(ROUND(E481/L481,2),0)</f>
        <v>88.8</v>
      </c>
      <c r="Q481" s="10" t="s">
        <v>8320</v>
      </c>
      <c r="R481" t="s">
        <v>8346</v>
      </c>
      <c r="S481" s="15">
        <f t="shared" si="22"/>
        <v>41904.407812500001</v>
      </c>
      <c r="T481" s="15">
        <f t="shared" si="23"/>
        <v>41964.449479166666</v>
      </c>
    </row>
    <row r="482" spans="1:20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1"/>
        <v>19</v>
      </c>
      <c r="P482">
        <f>IFERROR(ROUND(E482/L482,2),0)</f>
        <v>55.46</v>
      </c>
      <c r="Q482" s="10" t="s">
        <v>8320</v>
      </c>
      <c r="R482" t="s">
        <v>8346</v>
      </c>
      <c r="S482" s="15">
        <f t="shared" si="22"/>
        <v>41465.500173611108</v>
      </c>
      <c r="T482" s="15">
        <f t="shared" si="23"/>
        <v>41495.500173611108</v>
      </c>
    </row>
    <row r="483" spans="1:20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1"/>
        <v>6</v>
      </c>
      <c r="P483">
        <f>IFERROR(ROUND(E483/L483,2),0)</f>
        <v>87.14</v>
      </c>
      <c r="Q483" s="10" t="s">
        <v>8320</v>
      </c>
      <c r="R483" t="s">
        <v>8346</v>
      </c>
      <c r="S483" s="15">
        <f t="shared" si="22"/>
        <v>41162.672326388885</v>
      </c>
      <c r="T483" s="15">
        <f t="shared" si="23"/>
        <v>41192.672326388885</v>
      </c>
    </row>
    <row r="484" spans="1:20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1"/>
        <v>0</v>
      </c>
      <c r="P484">
        <f>IFERROR(ROUND(E484/L484,2),0)</f>
        <v>10</v>
      </c>
      <c r="Q484" s="10" t="s">
        <v>8320</v>
      </c>
      <c r="R484" t="s">
        <v>8346</v>
      </c>
      <c r="S484" s="15">
        <f t="shared" si="22"/>
        <v>42447.896875000006</v>
      </c>
      <c r="T484" s="15">
        <f t="shared" si="23"/>
        <v>42474.606944444444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1"/>
        <v>50</v>
      </c>
      <c r="P485">
        <f>IFERROR(ROUND(E485/L485,2),0)</f>
        <v>51.22</v>
      </c>
      <c r="Q485" s="10" t="s">
        <v>8320</v>
      </c>
      <c r="R485" t="s">
        <v>8346</v>
      </c>
      <c r="S485" s="15">
        <f t="shared" si="22"/>
        <v>41243.197592592594</v>
      </c>
      <c r="T485" s="15">
        <f t="shared" si="23"/>
        <v>41303.197592592594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1"/>
        <v>0</v>
      </c>
      <c r="P486">
        <f>IFERROR(ROUND(E486/L486,2),0)</f>
        <v>13.55</v>
      </c>
      <c r="Q486" s="10" t="s">
        <v>8320</v>
      </c>
      <c r="R486" t="s">
        <v>8346</v>
      </c>
      <c r="S486" s="15">
        <f t="shared" si="22"/>
        <v>42272.93949074074</v>
      </c>
      <c r="T486" s="15">
        <f t="shared" si="23"/>
        <v>42313.981157407412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1"/>
        <v>22</v>
      </c>
      <c r="P487">
        <f>IFERROR(ROUND(E487/L487,2),0)</f>
        <v>66.52</v>
      </c>
      <c r="Q487" s="10" t="s">
        <v>8320</v>
      </c>
      <c r="R487" t="s">
        <v>8346</v>
      </c>
      <c r="S487" s="15">
        <f t="shared" si="22"/>
        <v>41381.50577546296</v>
      </c>
      <c r="T487" s="15">
        <f t="shared" si="23"/>
        <v>41411.50577546296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1"/>
        <v>0</v>
      </c>
      <c r="P488">
        <f>IFERROR(ROUND(E488/L488,2),0)</f>
        <v>50</v>
      </c>
      <c r="Q488" s="10" t="s">
        <v>8320</v>
      </c>
      <c r="R488" t="s">
        <v>8346</v>
      </c>
      <c r="S488" s="15">
        <f t="shared" si="22"/>
        <v>41761.94258101852</v>
      </c>
      <c r="T488" s="15">
        <f t="shared" si="23"/>
        <v>41791.94258101852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1"/>
        <v>0</v>
      </c>
      <c r="P489">
        <f>IFERROR(ROUND(E489/L489,2),0)</f>
        <v>0</v>
      </c>
      <c r="Q489" s="10" t="s">
        <v>8320</v>
      </c>
      <c r="R489" t="s">
        <v>8346</v>
      </c>
      <c r="S489" s="15">
        <f t="shared" si="22"/>
        <v>42669.594837962963</v>
      </c>
      <c r="T489" s="15">
        <f t="shared" si="23"/>
        <v>42729.636504629627</v>
      </c>
    </row>
    <row r="490" spans="1:20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1"/>
        <v>0</v>
      </c>
      <c r="P490">
        <f>IFERROR(ROUND(E490/L490,2),0)</f>
        <v>0</v>
      </c>
      <c r="Q490" s="10" t="s">
        <v>8320</v>
      </c>
      <c r="R490" t="s">
        <v>8346</v>
      </c>
      <c r="S490" s="15">
        <f t="shared" si="22"/>
        <v>42714.054398148146</v>
      </c>
      <c r="T490" s="15">
        <f t="shared" si="23"/>
        <v>42744.054398148146</v>
      </c>
    </row>
    <row r="491" spans="1:20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1"/>
        <v>0</v>
      </c>
      <c r="P491">
        <f>IFERROR(ROUND(E491/L491,2),0)</f>
        <v>71.67</v>
      </c>
      <c r="Q491" s="10" t="s">
        <v>8320</v>
      </c>
      <c r="R491" t="s">
        <v>8346</v>
      </c>
      <c r="S491" s="15">
        <f t="shared" si="22"/>
        <v>40882.481666666667</v>
      </c>
      <c r="T491" s="15">
        <f t="shared" si="23"/>
        <v>40913.481249999997</v>
      </c>
    </row>
    <row r="492" spans="1:20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1"/>
        <v>0</v>
      </c>
      <c r="P492">
        <f>IFERROR(ROUND(E492/L492,2),0)</f>
        <v>0</v>
      </c>
      <c r="Q492" s="10" t="s">
        <v>8320</v>
      </c>
      <c r="R492" t="s">
        <v>8346</v>
      </c>
      <c r="S492" s="15">
        <f t="shared" si="22"/>
        <v>41113.968576388892</v>
      </c>
      <c r="T492" s="15">
        <f t="shared" si="23"/>
        <v>41143.968576388892</v>
      </c>
    </row>
    <row r="493" spans="1:20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1"/>
        <v>0</v>
      </c>
      <c r="P493">
        <f>IFERROR(ROUND(E493/L493,2),0)</f>
        <v>0</v>
      </c>
      <c r="Q493" s="10" t="s">
        <v>8320</v>
      </c>
      <c r="R493" t="s">
        <v>8346</v>
      </c>
      <c r="S493" s="15">
        <f t="shared" si="22"/>
        <v>42366.982627314821</v>
      </c>
      <c r="T493" s="15">
        <f t="shared" si="23"/>
        <v>42396.982627314821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1"/>
        <v>0</v>
      </c>
      <c r="P494">
        <f>IFERROR(ROUND(E494/L494,2),0)</f>
        <v>0</v>
      </c>
      <c r="Q494" s="10" t="s">
        <v>8320</v>
      </c>
      <c r="R494" t="s">
        <v>8346</v>
      </c>
      <c r="S494" s="15">
        <f t="shared" si="22"/>
        <v>42596.03506944445</v>
      </c>
      <c r="T494" s="15">
        <f t="shared" si="23"/>
        <v>42656.03506944445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1"/>
        <v>0</v>
      </c>
      <c r="P495">
        <f>IFERROR(ROUND(E495/L495,2),0)</f>
        <v>0</v>
      </c>
      <c r="Q495" s="10" t="s">
        <v>8320</v>
      </c>
      <c r="R495" t="s">
        <v>8346</v>
      </c>
      <c r="S495" s="15">
        <f t="shared" si="22"/>
        <v>42114.726134259254</v>
      </c>
      <c r="T495" s="15">
        <f t="shared" si="23"/>
        <v>42144.726134259254</v>
      </c>
    </row>
    <row r="496" spans="1:20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1"/>
        <v>0</v>
      </c>
      <c r="P496">
        <f>IFERROR(ROUND(E496/L496,2),0)</f>
        <v>10.33</v>
      </c>
      <c r="Q496" s="10" t="s">
        <v>8320</v>
      </c>
      <c r="R496" t="s">
        <v>8346</v>
      </c>
      <c r="S496" s="15">
        <f t="shared" si="22"/>
        <v>41799.830613425926</v>
      </c>
      <c r="T496" s="15">
        <f t="shared" si="23"/>
        <v>41823.125</v>
      </c>
    </row>
    <row r="497" spans="1:20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1"/>
        <v>0</v>
      </c>
      <c r="P497">
        <f>IFERROR(ROUND(E497/L497,2),0)</f>
        <v>0</v>
      </c>
      <c r="Q497" s="10" t="s">
        <v>8320</v>
      </c>
      <c r="R497" t="s">
        <v>8346</v>
      </c>
      <c r="S497" s="15">
        <f t="shared" si="22"/>
        <v>42171.827604166669</v>
      </c>
      <c r="T497" s="15">
        <f t="shared" si="23"/>
        <v>42201.827604166669</v>
      </c>
    </row>
    <row r="498" spans="1:20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1"/>
        <v>0</v>
      </c>
      <c r="P498">
        <f>IFERROR(ROUND(E498/L498,2),0)</f>
        <v>1</v>
      </c>
      <c r="Q498" s="10" t="s">
        <v>8320</v>
      </c>
      <c r="R498" t="s">
        <v>8346</v>
      </c>
      <c r="S498" s="15">
        <f t="shared" si="22"/>
        <v>41620.93141203704</v>
      </c>
      <c r="T498" s="15">
        <f t="shared" si="23"/>
        <v>41680.93141203704</v>
      </c>
    </row>
    <row r="499" spans="1:20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1"/>
        <v>1</v>
      </c>
      <c r="P499">
        <f>IFERROR(ROUND(E499/L499,2),0)</f>
        <v>10</v>
      </c>
      <c r="Q499" s="10" t="s">
        <v>8320</v>
      </c>
      <c r="R499" t="s">
        <v>8346</v>
      </c>
      <c r="S499" s="15">
        <f t="shared" si="22"/>
        <v>41945.037789351853</v>
      </c>
      <c r="T499" s="15">
        <f t="shared" si="23"/>
        <v>41998.208333333328</v>
      </c>
    </row>
    <row r="500" spans="1:20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1"/>
        <v>5</v>
      </c>
      <c r="P500">
        <f>IFERROR(ROUND(E500/L500,2),0)</f>
        <v>136.09</v>
      </c>
      <c r="Q500" s="10" t="s">
        <v>8320</v>
      </c>
      <c r="R500" t="s">
        <v>8346</v>
      </c>
      <c r="S500" s="15">
        <f t="shared" si="22"/>
        <v>40858.762141203704</v>
      </c>
      <c r="T500" s="15">
        <f t="shared" si="23"/>
        <v>40900.762141203704</v>
      </c>
    </row>
    <row r="501" spans="1:20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1"/>
        <v>10</v>
      </c>
      <c r="P501">
        <f>IFERROR(ROUND(E501/L501,2),0)</f>
        <v>73.459999999999994</v>
      </c>
      <c r="Q501" s="10" t="s">
        <v>8320</v>
      </c>
      <c r="R501" t="s">
        <v>8346</v>
      </c>
      <c r="S501" s="15">
        <f t="shared" si="22"/>
        <v>40043.895462962959</v>
      </c>
      <c r="T501" s="15">
        <f t="shared" si="23"/>
        <v>40098.874305555553</v>
      </c>
    </row>
    <row r="502" spans="1:20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1"/>
        <v>3</v>
      </c>
      <c r="P502">
        <f>IFERROR(ROUND(E502/L502,2),0)</f>
        <v>53.75</v>
      </c>
      <c r="Q502" s="10" t="s">
        <v>8320</v>
      </c>
      <c r="R502" t="s">
        <v>8346</v>
      </c>
      <c r="S502" s="15">
        <f t="shared" si="22"/>
        <v>40247.886006944449</v>
      </c>
      <c r="T502" s="15">
        <f t="shared" si="23"/>
        <v>40306.927777777775</v>
      </c>
    </row>
    <row r="503" spans="1:20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1"/>
        <v>0</v>
      </c>
      <c r="P503">
        <f>IFERROR(ROUND(E503/L503,2),0)</f>
        <v>0</v>
      </c>
      <c r="Q503" s="10" t="s">
        <v>8320</v>
      </c>
      <c r="R503" t="s">
        <v>8346</v>
      </c>
      <c r="S503" s="15">
        <f t="shared" si="22"/>
        <v>40703.234386574077</v>
      </c>
      <c r="T503" s="15">
        <f t="shared" si="23"/>
        <v>40733.234386574077</v>
      </c>
    </row>
    <row r="504" spans="1:20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1"/>
        <v>1</v>
      </c>
      <c r="P504">
        <f>IFERROR(ROUND(E504/L504,2),0)</f>
        <v>57.5</v>
      </c>
      <c r="Q504" s="10" t="s">
        <v>8320</v>
      </c>
      <c r="R504" t="s">
        <v>8346</v>
      </c>
      <c r="S504" s="15">
        <f t="shared" si="22"/>
        <v>40956.553530092591</v>
      </c>
      <c r="T504" s="15">
        <f t="shared" si="23"/>
        <v>40986.511863425927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1"/>
        <v>2</v>
      </c>
      <c r="P505">
        <f>IFERROR(ROUND(E505/L505,2),0)</f>
        <v>12.67</v>
      </c>
      <c r="Q505" s="10" t="s">
        <v>8320</v>
      </c>
      <c r="R505" t="s">
        <v>8346</v>
      </c>
      <c r="S505" s="15">
        <f t="shared" si="22"/>
        <v>41991.526655092588</v>
      </c>
      <c r="T505" s="15">
        <f t="shared" si="23"/>
        <v>42021.526655092588</v>
      </c>
    </row>
    <row r="506" spans="1:20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1"/>
        <v>1</v>
      </c>
      <c r="P506">
        <f>IFERROR(ROUND(E506/L506,2),0)</f>
        <v>67</v>
      </c>
      <c r="Q506" s="10" t="s">
        <v>8320</v>
      </c>
      <c r="R506" t="s">
        <v>8346</v>
      </c>
      <c r="S506" s="15">
        <f t="shared" si="22"/>
        <v>40949.98364583333</v>
      </c>
      <c r="T506" s="15">
        <f t="shared" si="23"/>
        <v>41009.941979166666</v>
      </c>
    </row>
    <row r="507" spans="1:20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1"/>
        <v>0</v>
      </c>
      <c r="P507">
        <f>IFERROR(ROUND(E507/L507,2),0)</f>
        <v>3.71</v>
      </c>
      <c r="Q507" s="10" t="s">
        <v>8320</v>
      </c>
      <c r="R507" t="s">
        <v>8346</v>
      </c>
      <c r="S507" s="15">
        <f t="shared" si="22"/>
        <v>42318.098217592589</v>
      </c>
      <c r="T507" s="15">
        <f t="shared" si="23"/>
        <v>42363.098217592589</v>
      </c>
    </row>
    <row r="508" spans="1:20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1"/>
        <v>0</v>
      </c>
      <c r="P508">
        <f>IFERROR(ROUND(E508/L508,2),0)</f>
        <v>250</v>
      </c>
      <c r="Q508" s="10" t="s">
        <v>8320</v>
      </c>
      <c r="R508" t="s">
        <v>8346</v>
      </c>
      <c r="S508" s="15">
        <f t="shared" si="22"/>
        <v>41466.552314814813</v>
      </c>
      <c r="T508" s="15">
        <f t="shared" si="23"/>
        <v>41496.552314814813</v>
      </c>
    </row>
    <row r="509" spans="1:20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1"/>
        <v>3</v>
      </c>
      <c r="P509">
        <f>IFERROR(ROUND(E509/L509,2),0)</f>
        <v>64</v>
      </c>
      <c r="Q509" s="10" t="s">
        <v>8320</v>
      </c>
      <c r="R509" t="s">
        <v>8346</v>
      </c>
      <c r="S509" s="15">
        <f t="shared" si="22"/>
        <v>41156.958993055552</v>
      </c>
      <c r="T509" s="15">
        <f t="shared" si="23"/>
        <v>41201.958993055552</v>
      </c>
    </row>
    <row r="510" spans="1:20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1"/>
        <v>1</v>
      </c>
      <c r="P510">
        <f>IFERROR(ROUND(E510/L510,2),0)</f>
        <v>133.33000000000001</v>
      </c>
      <c r="Q510" s="10" t="s">
        <v>8320</v>
      </c>
      <c r="R510" t="s">
        <v>8346</v>
      </c>
      <c r="S510" s="15">
        <f t="shared" si="22"/>
        <v>40995.024317129632</v>
      </c>
      <c r="T510" s="15">
        <f t="shared" si="23"/>
        <v>41054.593055555553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1"/>
        <v>0</v>
      </c>
      <c r="P511">
        <f>IFERROR(ROUND(E511/L511,2),0)</f>
        <v>10</v>
      </c>
      <c r="Q511" s="10" t="s">
        <v>8320</v>
      </c>
      <c r="R511" t="s">
        <v>8346</v>
      </c>
      <c r="S511" s="15">
        <f t="shared" si="22"/>
        <v>42153.631597222222</v>
      </c>
      <c r="T511" s="15">
        <f t="shared" si="23"/>
        <v>42183.631597222222</v>
      </c>
    </row>
    <row r="512" spans="1:20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1"/>
        <v>0</v>
      </c>
      <c r="P512">
        <f>IFERROR(ROUND(E512/L512,2),0)</f>
        <v>0</v>
      </c>
      <c r="Q512" s="10" t="s">
        <v>8320</v>
      </c>
      <c r="R512" t="s">
        <v>8346</v>
      </c>
      <c r="S512" s="15">
        <f t="shared" si="22"/>
        <v>42400.176377314812</v>
      </c>
      <c r="T512" s="15">
        <f t="shared" si="23"/>
        <v>42430.176377314812</v>
      </c>
    </row>
    <row r="513" spans="1:20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1"/>
        <v>3</v>
      </c>
      <c r="P513">
        <f>IFERROR(ROUND(E513/L513,2),0)</f>
        <v>30</v>
      </c>
      <c r="Q513" s="10" t="s">
        <v>8320</v>
      </c>
      <c r="R513" t="s">
        <v>8346</v>
      </c>
      <c r="S513" s="15">
        <f t="shared" si="22"/>
        <v>41340.303032407406</v>
      </c>
      <c r="T513" s="15">
        <f t="shared" si="23"/>
        <v>41370.261365740742</v>
      </c>
    </row>
    <row r="514" spans="1:20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1"/>
        <v>0</v>
      </c>
      <c r="P514">
        <f>IFERROR(ROUND(E514/L514,2),0)</f>
        <v>5.5</v>
      </c>
      <c r="Q514" s="10" t="s">
        <v>8320</v>
      </c>
      <c r="R514" t="s">
        <v>8346</v>
      </c>
      <c r="S514" s="15">
        <f t="shared" si="22"/>
        <v>42649.742210648154</v>
      </c>
      <c r="T514" s="15">
        <f t="shared" si="23"/>
        <v>42694.783877314811</v>
      </c>
    </row>
    <row r="515" spans="1:20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24">ROUND(E515/D515*100,0)</f>
        <v>14</v>
      </c>
      <c r="P515">
        <f>IFERROR(ROUND(E515/L515,2),0)</f>
        <v>102.38</v>
      </c>
      <c r="Q515" s="10" t="s">
        <v>8320</v>
      </c>
      <c r="R515" t="s">
        <v>8346</v>
      </c>
      <c r="S515" s="15">
        <f t="shared" ref="S515:S578" si="25">(((J515/60)/60)/24)+DATE(1970,1,1)</f>
        <v>42552.653993055559</v>
      </c>
      <c r="T515" s="15">
        <f t="shared" ref="T515:T578" si="26">(((I515/60)/60)/24)+DATE(1970,1,1)</f>
        <v>42597.291666666672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24"/>
        <v>3</v>
      </c>
      <c r="P516">
        <f>IFERROR(ROUND(E516/L516,2),0)</f>
        <v>16.670000000000002</v>
      </c>
      <c r="Q516" s="10" t="s">
        <v>8320</v>
      </c>
      <c r="R516" t="s">
        <v>8346</v>
      </c>
      <c r="S516" s="15">
        <f t="shared" si="25"/>
        <v>41830.613969907405</v>
      </c>
      <c r="T516" s="15">
        <f t="shared" si="26"/>
        <v>41860.613969907405</v>
      </c>
    </row>
    <row r="517" spans="1:20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24"/>
        <v>25</v>
      </c>
      <c r="P517">
        <f>IFERROR(ROUND(E517/L517,2),0)</f>
        <v>725.03</v>
      </c>
      <c r="Q517" s="10" t="s">
        <v>8320</v>
      </c>
      <c r="R517" t="s">
        <v>8346</v>
      </c>
      <c r="S517" s="15">
        <f t="shared" si="25"/>
        <v>42327.490752314814</v>
      </c>
      <c r="T517" s="15">
        <f t="shared" si="26"/>
        <v>42367.490752314814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24"/>
        <v>0</v>
      </c>
      <c r="P518">
        <f>IFERROR(ROUND(E518/L518,2),0)</f>
        <v>0</v>
      </c>
      <c r="Q518" s="10" t="s">
        <v>8320</v>
      </c>
      <c r="R518" t="s">
        <v>8346</v>
      </c>
      <c r="S518" s="15">
        <f t="shared" si="25"/>
        <v>42091.778703703705</v>
      </c>
      <c r="T518" s="15">
        <f t="shared" si="26"/>
        <v>42151.778703703705</v>
      </c>
    </row>
    <row r="519" spans="1:20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24"/>
        <v>1</v>
      </c>
      <c r="P519">
        <f>IFERROR(ROUND(E519/L519,2),0)</f>
        <v>68.33</v>
      </c>
      <c r="Q519" s="10" t="s">
        <v>8320</v>
      </c>
      <c r="R519" t="s">
        <v>8346</v>
      </c>
      <c r="S519" s="15">
        <f t="shared" si="25"/>
        <v>42738.615289351852</v>
      </c>
      <c r="T519" s="15">
        <f t="shared" si="26"/>
        <v>42768.615289351852</v>
      </c>
    </row>
    <row r="520" spans="1:20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24"/>
        <v>0</v>
      </c>
      <c r="P520">
        <f>IFERROR(ROUND(E520/L520,2),0)</f>
        <v>0</v>
      </c>
      <c r="Q520" s="10" t="s">
        <v>8320</v>
      </c>
      <c r="R520" t="s">
        <v>8346</v>
      </c>
      <c r="S520" s="15">
        <f t="shared" si="25"/>
        <v>42223.616018518514</v>
      </c>
      <c r="T520" s="15">
        <f t="shared" si="26"/>
        <v>42253.615277777775</v>
      </c>
    </row>
    <row r="521" spans="1:20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24"/>
        <v>23</v>
      </c>
      <c r="P521">
        <f>IFERROR(ROUND(E521/L521,2),0)</f>
        <v>39.229999999999997</v>
      </c>
      <c r="Q521" s="10" t="s">
        <v>8320</v>
      </c>
      <c r="R521" t="s">
        <v>8346</v>
      </c>
      <c r="S521" s="15">
        <f t="shared" si="25"/>
        <v>41218.391446759262</v>
      </c>
      <c r="T521" s="15">
        <f t="shared" si="26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24"/>
        <v>102</v>
      </c>
      <c r="P522">
        <f>IFERROR(ROUND(E522/L522,2),0)</f>
        <v>150.15</v>
      </c>
      <c r="Q522" s="10" t="s">
        <v>8312</v>
      </c>
      <c r="R522" t="s">
        <v>8313</v>
      </c>
      <c r="S522" s="15">
        <f t="shared" si="25"/>
        <v>42318.702094907407</v>
      </c>
      <c r="T522" s="15">
        <f t="shared" si="26"/>
        <v>42348.702094907407</v>
      </c>
    </row>
    <row r="523" spans="1:20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24"/>
        <v>105</v>
      </c>
      <c r="P523">
        <f>IFERROR(ROUND(E523/L523,2),0)</f>
        <v>93.43</v>
      </c>
      <c r="Q523" s="10" t="s">
        <v>8312</v>
      </c>
      <c r="R523" t="s">
        <v>8313</v>
      </c>
      <c r="S523" s="15">
        <f t="shared" si="25"/>
        <v>42646.092812499999</v>
      </c>
      <c r="T523" s="15">
        <f t="shared" si="26"/>
        <v>42675.207638888889</v>
      </c>
    </row>
    <row r="524" spans="1:20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24"/>
        <v>115</v>
      </c>
      <c r="P524">
        <f>IFERROR(ROUND(E524/L524,2),0)</f>
        <v>110.97</v>
      </c>
      <c r="Q524" s="10" t="s">
        <v>8312</v>
      </c>
      <c r="R524" t="s">
        <v>8313</v>
      </c>
      <c r="S524" s="15">
        <f t="shared" si="25"/>
        <v>42430.040798611109</v>
      </c>
      <c r="T524" s="15">
        <f t="shared" si="26"/>
        <v>42449.999131944445</v>
      </c>
    </row>
    <row r="525" spans="1:20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24"/>
        <v>121</v>
      </c>
      <c r="P525">
        <f>IFERROR(ROUND(E525/L525,2),0)</f>
        <v>71.790000000000006</v>
      </c>
      <c r="Q525" s="10" t="s">
        <v>8312</v>
      </c>
      <c r="R525" t="s">
        <v>8313</v>
      </c>
      <c r="S525" s="15">
        <f t="shared" si="25"/>
        <v>42238.13282407407</v>
      </c>
      <c r="T525" s="15">
        <f t="shared" si="26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24"/>
        <v>109</v>
      </c>
      <c r="P526">
        <f>IFERROR(ROUND(E526/L526,2),0)</f>
        <v>29.26</v>
      </c>
      <c r="Q526" s="10" t="s">
        <v>8312</v>
      </c>
      <c r="R526" t="s">
        <v>8313</v>
      </c>
      <c r="S526" s="15">
        <f t="shared" si="25"/>
        <v>42492.717233796298</v>
      </c>
      <c r="T526" s="15">
        <f t="shared" si="26"/>
        <v>42522.717233796298</v>
      </c>
    </row>
    <row r="527" spans="1:20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24"/>
        <v>100</v>
      </c>
      <c r="P527">
        <f>IFERROR(ROUND(E527/L527,2),0)</f>
        <v>1000</v>
      </c>
      <c r="Q527" s="10" t="s">
        <v>8312</v>
      </c>
      <c r="R527" t="s">
        <v>8313</v>
      </c>
      <c r="S527" s="15">
        <f t="shared" si="25"/>
        <v>41850.400937500002</v>
      </c>
      <c r="T527" s="15">
        <f t="shared" si="26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24"/>
        <v>114</v>
      </c>
      <c r="P528">
        <f>IFERROR(ROUND(E528/L528,2),0)</f>
        <v>74.349999999999994</v>
      </c>
      <c r="Q528" s="10" t="s">
        <v>8312</v>
      </c>
      <c r="R528" t="s">
        <v>8313</v>
      </c>
      <c r="S528" s="15">
        <f t="shared" si="25"/>
        <v>42192.591944444444</v>
      </c>
      <c r="T528" s="15">
        <f t="shared" si="26"/>
        <v>42223.708333333328</v>
      </c>
    </row>
    <row r="529" spans="1:20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24"/>
        <v>101</v>
      </c>
      <c r="P529">
        <f>IFERROR(ROUND(E529/L529,2),0)</f>
        <v>63.83</v>
      </c>
      <c r="Q529" s="10" t="s">
        <v>8312</v>
      </c>
      <c r="R529" t="s">
        <v>8313</v>
      </c>
      <c r="S529" s="15">
        <f t="shared" si="25"/>
        <v>42753.205625000002</v>
      </c>
      <c r="T529" s="15">
        <f t="shared" si="26"/>
        <v>42783.670138888891</v>
      </c>
    </row>
    <row r="530" spans="1:20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24"/>
        <v>116</v>
      </c>
      <c r="P530">
        <f>IFERROR(ROUND(E530/L530,2),0)</f>
        <v>44.33</v>
      </c>
      <c r="Q530" s="10" t="s">
        <v>8312</v>
      </c>
      <c r="R530" t="s">
        <v>8313</v>
      </c>
      <c r="S530" s="15">
        <f t="shared" si="25"/>
        <v>42155.920219907406</v>
      </c>
      <c r="T530" s="15">
        <f t="shared" si="26"/>
        <v>42176.888888888891</v>
      </c>
    </row>
    <row r="531" spans="1:20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24"/>
        <v>130</v>
      </c>
      <c r="P531">
        <f>IFERROR(ROUND(E531/L531,2),0)</f>
        <v>86.94</v>
      </c>
      <c r="Q531" s="10" t="s">
        <v>8312</v>
      </c>
      <c r="R531" t="s">
        <v>8313</v>
      </c>
      <c r="S531" s="15">
        <f t="shared" si="25"/>
        <v>42725.031180555554</v>
      </c>
      <c r="T531" s="15">
        <f t="shared" si="26"/>
        <v>42746.208333333328</v>
      </c>
    </row>
    <row r="532" spans="1:20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24"/>
        <v>108</v>
      </c>
      <c r="P532">
        <f>IFERROR(ROUND(E532/L532,2),0)</f>
        <v>126.55</v>
      </c>
      <c r="Q532" s="10" t="s">
        <v>8312</v>
      </c>
      <c r="R532" t="s">
        <v>8313</v>
      </c>
      <c r="S532" s="15">
        <f t="shared" si="25"/>
        <v>42157.591064814813</v>
      </c>
      <c r="T532" s="15">
        <f t="shared" si="26"/>
        <v>42179.083333333328</v>
      </c>
    </row>
    <row r="533" spans="1:20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24"/>
        <v>100</v>
      </c>
      <c r="P533">
        <f>IFERROR(ROUND(E533/L533,2),0)</f>
        <v>129.03</v>
      </c>
      <c r="Q533" s="10" t="s">
        <v>8312</v>
      </c>
      <c r="R533" t="s">
        <v>8313</v>
      </c>
      <c r="S533" s="15">
        <f t="shared" si="25"/>
        <v>42676.065150462964</v>
      </c>
      <c r="T533" s="15">
        <f t="shared" si="26"/>
        <v>42721.290972222225</v>
      </c>
    </row>
    <row r="534" spans="1:20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24"/>
        <v>123</v>
      </c>
      <c r="P534">
        <f>IFERROR(ROUND(E534/L534,2),0)</f>
        <v>71.239999999999995</v>
      </c>
      <c r="Q534" s="10" t="s">
        <v>8312</v>
      </c>
      <c r="R534" t="s">
        <v>8313</v>
      </c>
      <c r="S534" s="15">
        <f t="shared" si="25"/>
        <v>42473.007037037038</v>
      </c>
      <c r="T534" s="15">
        <f t="shared" si="26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24"/>
        <v>100</v>
      </c>
      <c r="P535">
        <f>IFERROR(ROUND(E535/L535,2),0)</f>
        <v>117.88</v>
      </c>
      <c r="Q535" s="10" t="s">
        <v>8312</v>
      </c>
      <c r="R535" t="s">
        <v>8313</v>
      </c>
      <c r="S535" s="15">
        <f t="shared" si="25"/>
        <v>42482.43478009259</v>
      </c>
      <c r="T535" s="15">
        <f t="shared" si="26"/>
        <v>42506.43478009259</v>
      </c>
    </row>
    <row r="536" spans="1:20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24"/>
        <v>105</v>
      </c>
      <c r="P536">
        <f>IFERROR(ROUND(E536/L536,2),0)</f>
        <v>327.08</v>
      </c>
      <c r="Q536" s="10" t="s">
        <v>8312</v>
      </c>
      <c r="R536" t="s">
        <v>8313</v>
      </c>
      <c r="S536" s="15">
        <f t="shared" si="25"/>
        <v>42270.810995370368</v>
      </c>
      <c r="T536" s="15">
        <f t="shared" si="26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24"/>
        <v>103</v>
      </c>
      <c r="P537">
        <f>IFERROR(ROUND(E537/L537,2),0)</f>
        <v>34.75</v>
      </c>
      <c r="Q537" s="10" t="s">
        <v>8312</v>
      </c>
      <c r="R537" t="s">
        <v>8313</v>
      </c>
      <c r="S537" s="15">
        <f t="shared" si="25"/>
        <v>42711.545196759253</v>
      </c>
      <c r="T537" s="15">
        <f t="shared" si="26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24"/>
        <v>118</v>
      </c>
      <c r="P538">
        <f>IFERROR(ROUND(E538/L538,2),0)</f>
        <v>100.06</v>
      </c>
      <c r="Q538" s="10" t="s">
        <v>8312</v>
      </c>
      <c r="R538" t="s">
        <v>8313</v>
      </c>
      <c r="S538" s="15">
        <f t="shared" si="25"/>
        <v>42179.344988425932</v>
      </c>
      <c r="T538" s="15">
        <f t="shared" si="26"/>
        <v>42219.75</v>
      </c>
    </row>
    <row r="539" spans="1:20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24"/>
        <v>121</v>
      </c>
      <c r="P539">
        <f>IFERROR(ROUND(E539/L539,2),0)</f>
        <v>40.85</v>
      </c>
      <c r="Q539" s="10" t="s">
        <v>8312</v>
      </c>
      <c r="R539" t="s">
        <v>8313</v>
      </c>
      <c r="S539" s="15">
        <f t="shared" si="25"/>
        <v>42282.768414351856</v>
      </c>
      <c r="T539" s="15">
        <f t="shared" si="26"/>
        <v>42312.810081018513</v>
      </c>
    </row>
    <row r="540" spans="1:20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24"/>
        <v>302</v>
      </c>
      <c r="P540">
        <f>IFERROR(ROUND(E540/L540,2),0)</f>
        <v>252.02</v>
      </c>
      <c r="Q540" s="10" t="s">
        <v>8312</v>
      </c>
      <c r="R540" t="s">
        <v>8313</v>
      </c>
      <c r="S540" s="15">
        <f t="shared" si="25"/>
        <v>42473.794710648144</v>
      </c>
      <c r="T540" s="15">
        <f t="shared" si="26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24"/>
        <v>101</v>
      </c>
      <c r="P541">
        <f>IFERROR(ROUND(E541/L541,2),0)</f>
        <v>25.16</v>
      </c>
      <c r="Q541" s="10" t="s">
        <v>8312</v>
      </c>
      <c r="R541" t="s">
        <v>8313</v>
      </c>
      <c r="S541" s="15">
        <f t="shared" si="25"/>
        <v>42535.049849537041</v>
      </c>
      <c r="T541" s="15">
        <f t="shared" si="26"/>
        <v>42556.049849537041</v>
      </c>
    </row>
    <row r="542" spans="1:20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24"/>
        <v>0</v>
      </c>
      <c r="P542">
        <f>IFERROR(ROUND(E542/L542,2),0)</f>
        <v>1</v>
      </c>
      <c r="Q542" s="10" t="s">
        <v>8310</v>
      </c>
      <c r="R542" t="s">
        <v>8339</v>
      </c>
      <c r="S542" s="15">
        <f t="shared" si="25"/>
        <v>42009.817199074074</v>
      </c>
      <c r="T542" s="15">
        <f t="shared" si="26"/>
        <v>42039.817199074074</v>
      </c>
    </row>
    <row r="543" spans="1:20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24"/>
        <v>1</v>
      </c>
      <c r="P543">
        <f>IFERROR(ROUND(E543/L543,2),0)</f>
        <v>25</v>
      </c>
      <c r="Q543" s="10" t="s">
        <v>8310</v>
      </c>
      <c r="R543" t="s">
        <v>8339</v>
      </c>
      <c r="S543" s="15">
        <f t="shared" si="25"/>
        <v>42276.046689814815</v>
      </c>
      <c r="T543" s="15">
        <f t="shared" si="26"/>
        <v>42306.046689814815</v>
      </c>
    </row>
    <row r="544" spans="1:20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24"/>
        <v>0</v>
      </c>
      <c r="P544">
        <f>IFERROR(ROUND(E544/L544,2),0)</f>
        <v>1</v>
      </c>
      <c r="Q544" s="10" t="s">
        <v>8310</v>
      </c>
      <c r="R544" t="s">
        <v>8339</v>
      </c>
      <c r="S544" s="15">
        <f t="shared" si="25"/>
        <v>42433.737453703703</v>
      </c>
      <c r="T544" s="15">
        <f t="shared" si="26"/>
        <v>42493.695787037039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24"/>
        <v>0</v>
      </c>
      <c r="P545">
        <f>IFERROR(ROUND(E545/L545,2),0)</f>
        <v>35</v>
      </c>
      <c r="Q545" s="10" t="s">
        <v>8310</v>
      </c>
      <c r="R545" t="s">
        <v>8339</v>
      </c>
      <c r="S545" s="15">
        <f t="shared" si="25"/>
        <v>41914.092152777775</v>
      </c>
      <c r="T545" s="15">
        <f t="shared" si="26"/>
        <v>41944.092152777775</v>
      </c>
    </row>
    <row r="546" spans="1:20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24"/>
        <v>1</v>
      </c>
      <c r="P546">
        <f>IFERROR(ROUND(E546/L546,2),0)</f>
        <v>3</v>
      </c>
      <c r="Q546" s="10" t="s">
        <v>8310</v>
      </c>
      <c r="R546" t="s">
        <v>8339</v>
      </c>
      <c r="S546" s="15">
        <f t="shared" si="25"/>
        <v>42525.656944444447</v>
      </c>
      <c r="T546" s="15">
        <f t="shared" si="26"/>
        <v>42555.656944444447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24"/>
        <v>27</v>
      </c>
      <c r="P547">
        <f>IFERROR(ROUND(E547/L547,2),0)</f>
        <v>402.71</v>
      </c>
      <c r="Q547" s="10" t="s">
        <v>8310</v>
      </c>
      <c r="R547" t="s">
        <v>8339</v>
      </c>
      <c r="S547" s="15">
        <f t="shared" si="25"/>
        <v>42283.592465277776</v>
      </c>
      <c r="T547" s="15">
        <f t="shared" si="26"/>
        <v>42323.634131944447</v>
      </c>
    </row>
    <row r="548" spans="1:20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24"/>
        <v>0</v>
      </c>
      <c r="P548">
        <f>IFERROR(ROUND(E548/L548,2),0)</f>
        <v>26</v>
      </c>
      <c r="Q548" s="10" t="s">
        <v>8310</v>
      </c>
      <c r="R548" t="s">
        <v>8339</v>
      </c>
      <c r="S548" s="15">
        <f t="shared" si="25"/>
        <v>42249.667997685188</v>
      </c>
      <c r="T548" s="15">
        <f t="shared" si="26"/>
        <v>42294.667997685188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24"/>
        <v>0</v>
      </c>
      <c r="P549">
        <f>IFERROR(ROUND(E549/L549,2),0)</f>
        <v>0</v>
      </c>
      <c r="Q549" s="10" t="s">
        <v>8310</v>
      </c>
      <c r="R549" t="s">
        <v>8339</v>
      </c>
      <c r="S549" s="15">
        <f t="shared" si="25"/>
        <v>42380.696342592593</v>
      </c>
      <c r="T549" s="15">
        <f t="shared" si="26"/>
        <v>42410.696342592593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24"/>
        <v>0</v>
      </c>
      <c r="P550">
        <f>IFERROR(ROUND(E550/L550,2),0)</f>
        <v>9</v>
      </c>
      <c r="Q550" s="10" t="s">
        <v>8310</v>
      </c>
      <c r="R550" t="s">
        <v>8339</v>
      </c>
      <c r="S550" s="15">
        <f t="shared" si="25"/>
        <v>42276.903333333335</v>
      </c>
      <c r="T550" s="15">
        <f t="shared" si="26"/>
        <v>42306.903333333335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24"/>
        <v>3</v>
      </c>
      <c r="P551">
        <f>IFERROR(ROUND(E551/L551,2),0)</f>
        <v>8.5</v>
      </c>
      <c r="Q551" s="10" t="s">
        <v>8310</v>
      </c>
      <c r="R551" t="s">
        <v>8339</v>
      </c>
      <c r="S551" s="15">
        <f t="shared" si="25"/>
        <v>42163.636828703704</v>
      </c>
      <c r="T551" s="15">
        <f t="shared" si="26"/>
        <v>42193.636828703704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24"/>
        <v>1</v>
      </c>
      <c r="P552">
        <f>IFERROR(ROUND(E552/L552,2),0)</f>
        <v>8.75</v>
      </c>
      <c r="Q552" s="10" t="s">
        <v>8310</v>
      </c>
      <c r="R552" t="s">
        <v>8339</v>
      </c>
      <c r="S552" s="15">
        <f t="shared" si="25"/>
        <v>42753.678761574076</v>
      </c>
      <c r="T552" s="15">
        <f t="shared" si="26"/>
        <v>42766.208333333328</v>
      </c>
    </row>
    <row r="553" spans="1:20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24"/>
        <v>5</v>
      </c>
      <c r="P553">
        <f>IFERROR(ROUND(E553/L553,2),0)</f>
        <v>135.04</v>
      </c>
      <c r="Q553" s="10" t="s">
        <v>8310</v>
      </c>
      <c r="R553" t="s">
        <v>8339</v>
      </c>
      <c r="S553" s="15">
        <f t="shared" si="25"/>
        <v>42173.275740740741</v>
      </c>
      <c r="T553" s="15">
        <f t="shared" si="26"/>
        <v>42217.745138888888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24"/>
        <v>0</v>
      </c>
      <c r="P554">
        <f>IFERROR(ROUND(E554/L554,2),0)</f>
        <v>0</v>
      </c>
      <c r="Q554" s="10" t="s">
        <v>8310</v>
      </c>
      <c r="R554" t="s">
        <v>8339</v>
      </c>
      <c r="S554" s="15">
        <f t="shared" si="25"/>
        <v>42318.616851851853</v>
      </c>
      <c r="T554" s="15">
        <f t="shared" si="26"/>
        <v>42378.616851851853</v>
      </c>
    </row>
    <row r="555" spans="1:20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24"/>
        <v>0</v>
      </c>
      <c r="P555">
        <f>IFERROR(ROUND(E555/L555,2),0)</f>
        <v>20.5</v>
      </c>
      <c r="Q555" s="10" t="s">
        <v>8310</v>
      </c>
      <c r="R555" t="s">
        <v>8339</v>
      </c>
      <c r="S555" s="15">
        <f t="shared" si="25"/>
        <v>41927.71980324074</v>
      </c>
      <c r="T555" s="15">
        <f t="shared" si="26"/>
        <v>41957.761469907404</v>
      </c>
    </row>
    <row r="556" spans="1:20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24"/>
        <v>37</v>
      </c>
      <c r="P556">
        <f>IFERROR(ROUND(E556/L556,2),0)</f>
        <v>64.36</v>
      </c>
      <c r="Q556" s="10" t="s">
        <v>8310</v>
      </c>
      <c r="R556" t="s">
        <v>8339</v>
      </c>
      <c r="S556" s="15">
        <f t="shared" si="25"/>
        <v>41901.684861111113</v>
      </c>
      <c r="T556" s="15">
        <f t="shared" si="26"/>
        <v>41931.684861111113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24"/>
        <v>0</v>
      </c>
      <c r="P557">
        <f>IFERROR(ROUND(E557/L557,2),0)</f>
        <v>0</v>
      </c>
      <c r="Q557" s="10" t="s">
        <v>8310</v>
      </c>
      <c r="R557" t="s">
        <v>8339</v>
      </c>
      <c r="S557" s="15">
        <f t="shared" si="25"/>
        <v>42503.353506944448</v>
      </c>
      <c r="T557" s="15">
        <f t="shared" si="26"/>
        <v>42533.353506944448</v>
      </c>
    </row>
    <row r="558" spans="1:20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24"/>
        <v>3</v>
      </c>
      <c r="P558">
        <f>IFERROR(ROUND(E558/L558,2),0)</f>
        <v>200</v>
      </c>
      <c r="Q558" s="10" t="s">
        <v>8310</v>
      </c>
      <c r="R558" t="s">
        <v>8339</v>
      </c>
      <c r="S558" s="15">
        <f t="shared" si="25"/>
        <v>42345.860150462962</v>
      </c>
      <c r="T558" s="15">
        <f t="shared" si="26"/>
        <v>42375.860150462962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24"/>
        <v>1</v>
      </c>
      <c r="P559">
        <f>IFERROR(ROUND(E559/L559,2),0)</f>
        <v>68.3</v>
      </c>
      <c r="Q559" s="10" t="s">
        <v>8310</v>
      </c>
      <c r="R559" t="s">
        <v>8339</v>
      </c>
      <c r="S559" s="15">
        <f t="shared" si="25"/>
        <v>42676.942164351851</v>
      </c>
      <c r="T559" s="15">
        <f t="shared" si="26"/>
        <v>42706.983831018515</v>
      </c>
    </row>
    <row r="560" spans="1:20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24"/>
        <v>0</v>
      </c>
      <c r="P560">
        <f>IFERROR(ROUND(E560/L560,2),0)</f>
        <v>0</v>
      </c>
      <c r="Q560" s="10" t="s">
        <v>8310</v>
      </c>
      <c r="R560" t="s">
        <v>8339</v>
      </c>
      <c r="S560" s="15">
        <f t="shared" si="25"/>
        <v>42057.883159722223</v>
      </c>
      <c r="T560" s="15">
        <f t="shared" si="26"/>
        <v>42087.841493055559</v>
      </c>
    </row>
    <row r="561" spans="1:20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24"/>
        <v>0</v>
      </c>
      <c r="P561">
        <f>IFERROR(ROUND(E561/L561,2),0)</f>
        <v>50</v>
      </c>
      <c r="Q561" s="10" t="s">
        <v>8310</v>
      </c>
      <c r="R561" t="s">
        <v>8339</v>
      </c>
      <c r="S561" s="15">
        <f t="shared" si="25"/>
        <v>42321.283101851848</v>
      </c>
      <c r="T561" s="15">
        <f t="shared" si="26"/>
        <v>42351.283101851848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24"/>
        <v>0</v>
      </c>
      <c r="P562">
        <f>IFERROR(ROUND(E562/L562,2),0)</f>
        <v>4</v>
      </c>
      <c r="Q562" s="10" t="s">
        <v>8310</v>
      </c>
      <c r="R562" t="s">
        <v>8339</v>
      </c>
      <c r="S562" s="15">
        <f t="shared" si="25"/>
        <v>41960.771354166667</v>
      </c>
      <c r="T562" s="15">
        <f t="shared" si="26"/>
        <v>41990.771354166667</v>
      </c>
    </row>
    <row r="563" spans="1:20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24"/>
        <v>0</v>
      </c>
      <c r="P563">
        <f>IFERROR(ROUND(E563/L563,2),0)</f>
        <v>27.5</v>
      </c>
      <c r="Q563" s="10" t="s">
        <v>8310</v>
      </c>
      <c r="R563" t="s">
        <v>8339</v>
      </c>
      <c r="S563" s="15">
        <f t="shared" si="25"/>
        <v>42268.658715277779</v>
      </c>
      <c r="T563" s="15">
        <f t="shared" si="26"/>
        <v>42303.658715277779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24"/>
        <v>0</v>
      </c>
      <c r="P564">
        <f>IFERROR(ROUND(E564/L564,2),0)</f>
        <v>0</v>
      </c>
      <c r="Q564" s="10" t="s">
        <v>8310</v>
      </c>
      <c r="R564" t="s">
        <v>8339</v>
      </c>
      <c r="S564" s="15">
        <f t="shared" si="25"/>
        <v>42692.389062500006</v>
      </c>
      <c r="T564" s="15">
        <f t="shared" si="26"/>
        <v>42722.389062500006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24"/>
        <v>0</v>
      </c>
      <c r="P565">
        <f>IFERROR(ROUND(E565/L565,2),0)</f>
        <v>34</v>
      </c>
      <c r="Q565" s="10" t="s">
        <v>8310</v>
      </c>
      <c r="R565" t="s">
        <v>8339</v>
      </c>
      <c r="S565" s="15">
        <f t="shared" si="25"/>
        <v>42022.069988425923</v>
      </c>
      <c r="T565" s="15">
        <f t="shared" si="26"/>
        <v>42052.069988425923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24"/>
        <v>0</v>
      </c>
      <c r="P566">
        <f>IFERROR(ROUND(E566/L566,2),0)</f>
        <v>1</v>
      </c>
      <c r="Q566" s="10" t="s">
        <v>8310</v>
      </c>
      <c r="R566" t="s">
        <v>8339</v>
      </c>
      <c r="S566" s="15">
        <f t="shared" si="25"/>
        <v>42411.942997685182</v>
      </c>
      <c r="T566" s="15">
        <f t="shared" si="26"/>
        <v>42441.942997685182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24"/>
        <v>0</v>
      </c>
      <c r="P567">
        <f>IFERROR(ROUND(E567/L567,2),0)</f>
        <v>0</v>
      </c>
      <c r="Q567" s="10" t="s">
        <v>8310</v>
      </c>
      <c r="R567" t="s">
        <v>8339</v>
      </c>
      <c r="S567" s="15">
        <f t="shared" si="25"/>
        <v>42165.785289351858</v>
      </c>
      <c r="T567" s="15">
        <f t="shared" si="26"/>
        <v>42195.785289351858</v>
      </c>
    </row>
    <row r="568" spans="1:20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24"/>
        <v>0</v>
      </c>
      <c r="P568">
        <f>IFERROR(ROUND(E568/L568,2),0)</f>
        <v>1</v>
      </c>
      <c r="Q568" s="10" t="s">
        <v>8310</v>
      </c>
      <c r="R568" t="s">
        <v>8339</v>
      </c>
      <c r="S568" s="15">
        <f t="shared" si="25"/>
        <v>42535.68440972222</v>
      </c>
      <c r="T568" s="15">
        <f t="shared" si="26"/>
        <v>42565.68440972222</v>
      </c>
    </row>
    <row r="569" spans="1:20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24"/>
        <v>0</v>
      </c>
      <c r="P569">
        <f>IFERROR(ROUND(E569/L569,2),0)</f>
        <v>0</v>
      </c>
      <c r="Q569" s="10" t="s">
        <v>8310</v>
      </c>
      <c r="R569" t="s">
        <v>8339</v>
      </c>
      <c r="S569" s="15">
        <f t="shared" si="25"/>
        <v>41975.842523148152</v>
      </c>
      <c r="T569" s="15">
        <f t="shared" si="26"/>
        <v>42005.842523148152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24"/>
        <v>1</v>
      </c>
      <c r="P570">
        <f>IFERROR(ROUND(E570/L570,2),0)</f>
        <v>49</v>
      </c>
      <c r="Q570" s="10" t="s">
        <v>8310</v>
      </c>
      <c r="R570" t="s">
        <v>8339</v>
      </c>
      <c r="S570" s="15">
        <f t="shared" si="25"/>
        <v>42348.9215625</v>
      </c>
      <c r="T570" s="15">
        <f t="shared" si="26"/>
        <v>42385.458333333328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24"/>
        <v>1</v>
      </c>
      <c r="P571">
        <f>IFERROR(ROUND(E571/L571,2),0)</f>
        <v>20</v>
      </c>
      <c r="Q571" s="10" t="s">
        <v>8310</v>
      </c>
      <c r="R571" t="s">
        <v>8339</v>
      </c>
      <c r="S571" s="15">
        <f t="shared" si="25"/>
        <v>42340.847361111111</v>
      </c>
      <c r="T571" s="15">
        <f t="shared" si="26"/>
        <v>42370.847361111111</v>
      </c>
    </row>
    <row r="572" spans="1:20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24"/>
        <v>0</v>
      </c>
      <c r="P572">
        <f>IFERROR(ROUND(E572/L572,2),0)</f>
        <v>142</v>
      </c>
      <c r="Q572" s="10" t="s">
        <v>8310</v>
      </c>
      <c r="R572" t="s">
        <v>8339</v>
      </c>
      <c r="S572" s="15">
        <f t="shared" si="25"/>
        <v>42388.798252314817</v>
      </c>
      <c r="T572" s="15">
        <f t="shared" si="26"/>
        <v>42418.798252314817</v>
      </c>
    </row>
    <row r="573" spans="1:20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24"/>
        <v>0</v>
      </c>
      <c r="P573">
        <f>IFERROR(ROUND(E573/L573,2),0)</f>
        <v>53</v>
      </c>
      <c r="Q573" s="10" t="s">
        <v>8310</v>
      </c>
      <c r="R573" t="s">
        <v>8339</v>
      </c>
      <c r="S573" s="15">
        <f t="shared" si="25"/>
        <v>42192.816238425927</v>
      </c>
      <c r="T573" s="15">
        <f t="shared" si="26"/>
        <v>42212.165972222225</v>
      </c>
    </row>
    <row r="574" spans="1:20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24"/>
        <v>0</v>
      </c>
      <c r="P574">
        <f>IFERROR(ROUND(E574/L574,2),0)</f>
        <v>0</v>
      </c>
      <c r="Q574" s="10" t="s">
        <v>8310</v>
      </c>
      <c r="R574" t="s">
        <v>8339</v>
      </c>
      <c r="S574" s="15">
        <f t="shared" si="25"/>
        <v>42282.71629629629</v>
      </c>
      <c r="T574" s="15">
        <f t="shared" si="26"/>
        <v>42312.757962962962</v>
      </c>
    </row>
    <row r="575" spans="1:20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24"/>
        <v>0</v>
      </c>
      <c r="P575">
        <f>IFERROR(ROUND(E575/L575,2),0)</f>
        <v>38.44</v>
      </c>
      <c r="Q575" s="10" t="s">
        <v>8310</v>
      </c>
      <c r="R575" t="s">
        <v>8339</v>
      </c>
      <c r="S575" s="15">
        <f t="shared" si="25"/>
        <v>41963.050127314811</v>
      </c>
      <c r="T575" s="15">
        <f t="shared" si="26"/>
        <v>42022.05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24"/>
        <v>1</v>
      </c>
      <c r="P576">
        <f>IFERROR(ROUND(E576/L576,2),0)</f>
        <v>20</v>
      </c>
      <c r="Q576" s="10" t="s">
        <v>8310</v>
      </c>
      <c r="R576" t="s">
        <v>8339</v>
      </c>
      <c r="S576" s="15">
        <f t="shared" si="25"/>
        <v>42632.443368055552</v>
      </c>
      <c r="T576" s="15">
        <f t="shared" si="26"/>
        <v>42662.443368055552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24"/>
        <v>0</v>
      </c>
      <c r="P577">
        <f>IFERROR(ROUND(E577/L577,2),0)</f>
        <v>64.75</v>
      </c>
      <c r="Q577" s="10" t="s">
        <v>8310</v>
      </c>
      <c r="R577" t="s">
        <v>8339</v>
      </c>
      <c r="S577" s="15">
        <f t="shared" si="25"/>
        <v>42138.692627314813</v>
      </c>
      <c r="T577" s="15">
        <f t="shared" si="26"/>
        <v>42168.692627314813</v>
      </c>
    </row>
    <row r="578" spans="1:20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24"/>
        <v>0</v>
      </c>
      <c r="P578">
        <f>IFERROR(ROUND(E578/L578,2),0)</f>
        <v>1</v>
      </c>
      <c r="Q578" s="10" t="s">
        <v>8310</v>
      </c>
      <c r="R578" t="s">
        <v>8339</v>
      </c>
      <c r="S578" s="15">
        <f t="shared" si="25"/>
        <v>42031.471666666665</v>
      </c>
      <c r="T578" s="15">
        <f t="shared" si="26"/>
        <v>42091.43</v>
      </c>
    </row>
    <row r="579" spans="1:20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27">ROUND(E579/D579*100,0)</f>
        <v>0</v>
      </c>
      <c r="P579">
        <f>IFERROR(ROUND(E579/L579,2),0)</f>
        <v>10</v>
      </c>
      <c r="Q579" s="10" t="s">
        <v>8310</v>
      </c>
      <c r="R579" t="s">
        <v>8339</v>
      </c>
      <c r="S579" s="15">
        <f t="shared" ref="S579:S642" si="28">(((J579/60)/60)/24)+DATE(1970,1,1)</f>
        <v>42450.589143518519</v>
      </c>
      <c r="T579" s="15">
        <f t="shared" ref="T579:T642" si="29">(((I579/60)/60)/24)+DATE(1970,1,1)</f>
        <v>42510.589143518519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27"/>
        <v>0</v>
      </c>
      <c r="P580">
        <f>IFERROR(ROUND(E580/L580,2),0)</f>
        <v>2</v>
      </c>
      <c r="Q580" s="10" t="s">
        <v>8310</v>
      </c>
      <c r="R580" t="s">
        <v>8339</v>
      </c>
      <c r="S580" s="15">
        <f t="shared" si="28"/>
        <v>42230.578622685185</v>
      </c>
      <c r="T580" s="15">
        <f t="shared" si="29"/>
        <v>42254.578622685185</v>
      </c>
    </row>
    <row r="581" spans="1:20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27"/>
        <v>1</v>
      </c>
      <c r="P581">
        <f>IFERROR(ROUND(E581/L581,2),0)</f>
        <v>35</v>
      </c>
      <c r="Q581" s="10" t="s">
        <v>8310</v>
      </c>
      <c r="R581" t="s">
        <v>8339</v>
      </c>
      <c r="S581" s="15">
        <f t="shared" si="28"/>
        <v>41968.852118055554</v>
      </c>
      <c r="T581" s="15">
        <f t="shared" si="29"/>
        <v>41998.852118055554</v>
      </c>
    </row>
    <row r="582" spans="1:20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27"/>
        <v>0</v>
      </c>
      <c r="P582">
        <f>IFERROR(ROUND(E582/L582,2),0)</f>
        <v>1</v>
      </c>
      <c r="Q582" s="10" t="s">
        <v>8310</v>
      </c>
      <c r="R582" t="s">
        <v>8339</v>
      </c>
      <c r="S582" s="15">
        <f t="shared" si="28"/>
        <v>42605.908182870371</v>
      </c>
      <c r="T582" s="15">
        <f t="shared" si="29"/>
        <v>42635.908182870371</v>
      </c>
    </row>
    <row r="583" spans="1:20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27"/>
        <v>0</v>
      </c>
      <c r="P583">
        <f>IFERROR(ROUND(E583/L583,2),0)</f>
        <v>0</v>
      </c>
      <c r="Q583" s="10" t="s">
        <v>8310</v>
      </c>
      <c r="R583" t="s">
        <v>8339</v>
      </c>
      <c r="S583" s="15">
        <f t="shared" si="28"/>
        <v>42188.012777777782</v>
      </c>
      <c r="T583" s="15">
        <f t="shared" si="29"/>
        <v>42218.012777777782</v>
      </c>
    </row>
    <row r="584" spans="1:20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27"/>
        <v>0</v>
      </c>
      <c r="P584">
        <f>IFERROR(ROUND(E584/L584,2),0)</f>
        <v>0</v>
      </c>
      <c r="Q584" s="10" t="s">
        <v>8310</v>
      </c>
      <c r="R584" t="s">
        <v>8339</v>
      </c>
      <c r="S584" s="15">
        <f t="shared" si="28"/>
        <v>42055.739803240736</v>
      </c>
      <c r="T584" s="15">
        <f t="shared" si="29"/>
        <v>42078.75</v>
      </c>
    </row>
    <row r="585" spans="1:20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27"/>
        <v>0</v>
      </c>
      <c r="P585">
        <f>IFERROR(ROUND(E585/L585,2),0)</f>
        <v>1</v>
      </c>
      <c r="Q585" s="10" t="s">
        <v>8310</v>
      </c>
      <c r="R585" t="s">
        <v>8339</v>
      </c>
      <c r="S585" s="15">
        <f t="shared" si="28"/>
        <v>42052.93850694444</v>
      </c>
      <c r="T585" s="15">
        <f t="shared" si="29"/>
        <v>42082.896840277783</v>
      </c>
    </row>
    <row r="586" spans="1:20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27"/>
        <v>1</v>
      </c>
      <c r="P586">
        <f>IFERROR(ROUND(E586/L586,2),0)</f>
        <v>5</v>
      </c>
      <c r="Q586" s="10" t="s">
        <v>8310</v>
      </c>
      <c r="R586" t="s">
        <v>8339</v>
      </c>
      <c r="S586" s="15">
        <f t="shared" si="28"/>
        <v>42049.716620370367</v>
      </c>
      <c r="T586" s="15">
        <f t="shared" si="29"/>
        <v>42079.674953703703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27"/>
        <v>0</v>
      </c>
      <c r="P587">
        <f>IFERROR(ROUND(E587/L587,2),0)</f>
        <v>0</v>
      </c>
      <c r="Q587" s="10" t="s">
        <v>8310</v>
      </c>
      <c r="R587" t="s">
        <v>8339</v>
      </c>
      <c r="S587" s="15">
        <f t="shared" si="28"/>
        <v>42283.3909375</v>
      </c>
      <c r="T587" s="15">
        <f t="shared" si="29"/>
        <v>42339</v>
      </c>
    </row>
    <row r="588" spans="1:20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27"/>
        <v>1</v>
      </c>
      <c r="P588">
        <f>IFERROR(ROUND(E588/L588,2),0)</f>
        <v>14</v>
      </c>
      <c r="Q588" s="10" t="s">
        <v>8310</v>
      </c>
      <c r="R588" t="s">
        <v>8339</v>
      </c>
      <c r="S588" s="15">
        <f t="shared" si="28"/>
        <v>42020.854247685187</v>
      </c>
      <c r="T588" s="15">
        <f t="shared" si="29"/>
        <v>42050.854247685187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27"/>
        <v>9</v>
      </c>
      <c r="P589">
        <f>IFERROR(ROUND(E589/L589,2),0)</f>
        <v>389.29</v>
      </c>
      <c r="Q589" s="10" t="s">
        <v>8310</v>
      </c>
      <c r="R589" t="s">
        <v>8339</v>
      </c>
      <c r="S589" s="15">
        <f t="shared" si="28"/>
        <v>42080.757326388892</v>
      </c>
      <c r="T589" s="15">
        <f t="shared" si="29"/>
        <v>42110.757326388892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27"/>
        <v>3</v>
      </c>
      <c r="P590">
        <f>IFERROR(ROUND(E590/L590,2),0)</f>
        <v>150.5</v>
      </c>
      <c r="Q590" s="10" t="s">
        <v>8310</v>
      </c>
      <c r="R590" t="s">
        <v>8339</v>
      </c>
      <c r="S590" s="15">
        <f t="shared" si="28"/>
        <v>42631.769513888896</v>
      </c>
      <c r="T590" s="15">
        <f t="shared" si="29"/>
        <v>42691.811180555553</v>
      </c>
    </row>
    <row r="591" spans="1:20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27"/>
        <v>0</v>
      </c>
      <c r="P591">
        <f>IFERROR(ROUND(E591/L591,2),0)</f>
        <v>1</v>
      </c>
      <c r="Q591" s="10" t="s">
        <v>8310</v>
      </c>
      <c r="R591" t="s">
        <v>8339</v>
      </c>
      <c r="S591" s="15">
        <f t="shared" si="28"/>
        <v>42178.614571759259</v>
      </c>
      <c r="T591" s="15">
        <f t="shared" si="29"/>
        <v>42193.614571759259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27"/>
        <v>4</v>
      </c>
      <c r="P592">
        <f>IFERROR(ROUND(E592/L592,2),0)</f>
        <v>24.78</v>
      </c>
      <c r="Q592" s="10" t="s">
        <v>8310</v>
      </c>
      <c r="R592" t="s">
        <v>8339</v>
      </c>
      <c r="S592" s="15">
        <f t="shared" si="28"/>
        <v>42377.554756944446</v>
      </c>
      <c r="T592" s="15">
        <f t="shared" si="29"/>
        <v>42408.542361111111</v>
      </c>
    </row>
    <row r="593" spans="1:20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27"/>
        <v>0</v>
      </c>
      <c r="P593">
        <f>IFERROR(ROUND(E593/L593,2),0)</f>
        <v>30.5</v>
      </c>
      <c r="Q593" s="10" t="s">
        <v>8310</v>
      </c>
      <c r="R593" t="s">
        <v>8339</v>
      </c>
      <c r="S593" s="15">
        <f t="shared" si="28"/>
        <v>42177.543171296296</v>
      </c>
      <c r="T593" s="15">
        <f t="shared" si="29"/>
        <v>42207.543171296296</v>
      </c>
    </row>
    <row r="594" spans="1:20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27"/>
        <v>3</v>
      </c>
      <c r="P594">
        <f>IFERROR(ROUND(E594/L594,2),0)</f>
        <v>250</v>
      </c>
      <c r="Q594" s="10" t="s">
        <v>8310</v>
      </c>
      <c r="R594" t="s">
        <v>8339</v>
      </c>
      <c r="S594" s="15">
        <f t="shared" si="28"/>
        <v>41946.232175925928</v>
      </c>
      <c r="T594" s="15">
        <f t="shared" si="29"/>
        <v>41976.232175925921</v>
      </c>
    </row>
    <row r="595" spans="1:20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27"/>
        <v>23</v>
      </c>
      <c r="P595">
        <f>IFERROR(ROUND(E595/L595,2),0)</f>
        <v>16.43</v>
      </c>
      <c r="Q595" s="10" t="s">
        <v>8310</v>
      </c>
      <c r="R595" t="s">
        <v>8339</v>
      </c>
      <c r="S595" s="15">
        <f t="shared" si="28"/>
        <v>42070.677604166667</v>
      </c>
      <c r="T595" s="15">
        <f t="shared" si="29"/>
        <v>42100.635937500003</v>
      </c>
    </row>
    <row r="596" spans="1:20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27"/>
        <v>0</v>
      </c>
      <c r="P596">
        <f>IFERROR(ROUND(E596/L596,2),0)</f>
        <v>13</v>
      </c>
      <c r="Q596" s="10" t="s">
        <v>8310</v>
      </c>
      <c r="R596" t="s">
        <v>8339</v>
      </c>
      <c r="S596" s="15">
        <f t="shared" si="28"/>
        <v>42446.780162037037</v>
      </c>
      <c r="T596" s="15">
        <f t="shared" si="29"/>
        <v>42476.780162037037</v>
      </c>
    </row>
    <row r="597" spans="1:20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27"/>
        <v>0</v>
      </c>
      <c r="P597">
        <f>IFERROR(ROUND(E597/L597,2),0)</f>
        <v>53.25</v>
      </c>
      <c r="Q597" s="10" t="s">
        <v>8310</v>
      </c>
      <c r="R597" t="s">
        <v>8339</v>
      </c>
      <c r="S597" s="15">
        <f t="shared" si="28"/>
        <v>42083.069884259254</v>
      </c>
      <c r="T597" s="15">
        <f t="shared" si="29"/>
        <v>42128.069884259254</v>
      </c>
    </row>
    <row r="598" spans="1:20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27"/>
        <v>0</v>
      </c>
      <c r="P598">
        <f>IFERROR(ROUND(E598/L598,2),0)</f>
        <v>3</v>
      </c>
      <c r="Q598" s="10" t="s">
        <v>8310</v>
      </c>
      <c r="R598" t="s">
        <v>8339</v>
      </c>
      <c r="S598" s="15">
        <f t="shared" si="28"/>
        <v>42646.896898148145</v>
      </c>
      <c r="T598" s="15">
        <f t="shared" si="29"/>
        <v>42676.896898148145</v>
      </c>
    </row>
    <row r="599" spans="1:20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27"/>
        <v>0</v>
      </c>
      <c r="P599">
        <f>IFERROR(ROUND(E599/L599,2),0)</f>
        <v>10</v>
      </c>
      <c r="Q599" s="10" t="s">
        <v>8310</v>
      </c>
      <c r="R599" t="s">
        <v>8339</v>
      </c>
      <c r="S599" s="15">
        <f t="shared" si="28"/>
        <v>42545.705266203702</v>
      </c>
      <c r="T599" s="15">
        <f t="shared" si="29"/>
        <v>42582.666666666672</v>
      </c>
    </row>
    <row r="600" spans="1:20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27"/>
        <v>34</v>
      </c>
      <c r="P600">
        <f>IFERROR(ROUND(E600/L600,2),0)</f>
        <v>121.43</v>
      </c>
      <c r="Q600" s="10" t="s">
        <v>8310</v>
      </c>
      <c r="R600" t="s">
        <v>8339</v>
      </c>
      <c r="S600" s="15">
        <f t="shared" si="28"/>
        <v>41948.00209490741</v>
      </c>
      <c r="T600" s="15">
        <f t="shared" si="29"/>
        <v>41978.00209490741</v>
      </c>
    </row>
    <row r="601" spans="1:20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27"/>
        <v>0</v>
      </c>
      <c r="P601">
        <f>IFERROR(ROUND(E601/L601,2),0)</f>
        <v>15.5</v>
      </c>
      <c r="Q601" s="10" t="s">
        <v>8310</v>
      </c>
      <c r="R601" t="s">
        <v>8339</v>
      </c>
      <c r="S601" s="15">
        <f t="shared" si="28"/>
        <v>42047.812523148154</v>
      </c>
      <c r="T601" s="15">
        <f t="shared" si="29"/>
        <v>42071.636111111111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27"/>
        <v>2</v>
      </c>
      <c r="P602">
        <f>IFERROR(ROUND(E602/L602,2),0)</f>
        <v>100</v>
      </c>
      <c r="Q602" s="10" t="s">
        <v>8310</v>
      </c>
      <c r="R602" t="s">
        <v>8339</v>
      </c>
      <c r="S602" s="15">
        <f t="shared" si="28"/>
        <v>42073.798171296294</v>
      </c>
      <c r="T602" s="15">
        <f t="shared" si="29"/>
        <v>42133.798171296294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27"/>
        <v>1</v>
      </c>
      <c r="P603">
        <f>IFERROR(ROUND(E603/L603,2),0)</f>
        <v>23.33</v>
      </c>
      <c r="Q603" s="10" t="s">
        <v>8310</v>
      </c>
      <c r="R603" t="s">
        <v>8339</v>
      </c>
      <c r="S603" s="15">
        <f t="shared" si="28"/>
        <v>41969.858090277776</v>
      </c>
      <c r="T603" s="15">
        <f t="shared" si="29"/>
        <v>41999.858090277776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27"/>
        <v>0</v>
      </c>
      <c r="P604">
        <f>IFERROR(ROUND(E604/L604,2),0)</f>
        <v>0</v>
      </c>
      <c r="Q604" s="10" t="s">
        <v>8310</v>
      </c>
      <c r="R604" t="s">
        <v>8339</v>
      </c>
      <c r="S604" s="15">
        <f t="shared" si="28"/>
        <v>42143.79415509259</v>
      </c>
      <c r="T604" s="15">
        <f t="shared" si="29"/>
        <v>42173.79415509259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27"/>
        <v>4</v>
      </c>
      <c r="P605">
        <f>IFERROR(ROUND(E605/L605,2),0)</f>
        <v>45.39</v>
      </c>
      <c r="Q605" s="10" t="s">
        <v>8310</v>
      </c>
      <c r="R605" t="s">
        <v>8339</v>
      </c>
      <c r="S605" s="15">
        <f t="shared" si="28"/>
        <v>41835.639155092591</v>
      </c>
      <c r="T605" s="15">
        <f t="shared" si="29"/>
        <v>41865.639155092591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27"/>
        <v>0</v>
      </c>
      <c r="P606">
        <f>IFERROR(ROUND(E606/L606,2),0)</f>
        <v>0</v>
      </c>
      <c r="Q606" s="10" t="s">
        <v>8310</v>
      </c>
      <c r="R606" t="s">
        <v>8339</v>
      </c>
      <c r="S606" s="15">
        <f t="shared" si="28"/>
        <v>41849.035370370373</v>
      </c>
      <c r="T606" s="15">
        <f t="shared" si="29"/>
        <v>41879.035370370373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27"/>
        <v>3</v>
      </c>
      <c r="P607">
        <f>IFERROR(ROUND(E607/L607,2),0)</f>
        <v>16.38</v>
      </c>
      <c r="Q607" s="10" t="s">
        <v>8310</v>
      </c>
      <c r="R607" t="s">
        <v>8339</v>
      </c>
      <c r="S607" s="15">
        <f t="shared" si="28"/>
        <v>42194.357731481476</v>
      </c>
      <c r="T607" s="15">
        <f t="shared" si="29"/>
        <v>42239.357731481476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27"/>
        <v>0</v>
      </c>
      <c r="P608">
        <f>IFERROR(ROUND(E608/L608,2),0)</f>
        <v>10</v>
      </c>
      <c r="Q608" s="10" t="s">
        <v>8310</v>
      </c>
      <c r="R608" t="s">
        <v>8339</v>
      </c>
      <c r="S608" s="15">
        <f t="shared" si="28"/>
        <v>42102.650567129633</v>
      </c>
      <c r="T608" s="15">
        <f t="shared" si="29"/>
        <v>42148.625</v>
      </c>
    </row>
    <row r="609" spans="1:20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27"/>
        <v>0</v>
      </c>
      <c r="P609">
        <f>IFERROR(ROUND(E609/L609,2),0)</f>
        <v>0</v>
      </c>
      <c r="Q609" s="10" t="s">
        <v>8310</v>
      </c>
      <c r="R609" t="s">
        <v>8339</v>
      </c>
      <c r="S609" s="15">
        <f t="shared" si="28"/>
        <v>42300.825648148151</v>
      </c>
      <c r="T609" s="15">
        <f t="shared" si="29"/>
        <v>42330.867314814815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27"/>
        <v>1</v>
      </c>
      <c r="P610">
        <f>IFERROR(ROUND(E610/L610,2),0)</f>
        <v>292.2</v>
      </c>
      <c r="Q610" s="10" t="s">
        <v>8310</v>
      </c>
      <c r="R610" t="s">
        <v>8339</v>
      </c>
      <c r="S610" s="15">
        <f t="shared" si="28"/>
        <v>42140.921064814815</v>
      </c>
      <c r="T610" s="15">
        <f t="shared" si="29"/>
        <v>42170.921064814815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27"/>
        <v>1</v>
      </c>
      <c r="P611">
        <f>IFERROR(ROUND(E611/L611,2),0)</f>
        <v>5</v>
      </c>
      <c r="Q611" s="10" t="s">
        <v>8310</v>
      </c>
      <c r="R611" t="s">
        <v>8339</v>
      </c>
      <c r="S611" s="15">
        <f t="shared" si="28"/>
        <v>42307.034074074079</v>
      </c>
      <c r="T611" s="15">
        <f t="shared" si="29"/>
        <v>42337.075740740736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27"/>
        <v>0</v>
      </c>
      <c r="P612">
        <f>IFERROR(ROUND(E612/L612,2),0)</f>
        <v>0</v>
      </c>
      <c r="Q612" s="10" t="s">
        <v>8310</v>
      </c>
      <c r="R612" t="s">
        <v>8339</v>
      </c>
      <c r="S612" s="15">
        <f t="shared" si="28"/>
        <v>42086.83085648148</v>
      </c>
      <c r="T612" s="15">
        <f t="shared" si="29"/>
        <v>42116.83085648148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27"/>
        <v>0</v>
      </c>
      <c r="P613">
        <f>IFERROR(ROUND(E613/L613,2),0)</f>
        <v>0</v>
      </c>
      <c r="Q613" s="10" t="s">
        <v>8310</v>
      </c>
      <c r="R613" t="s">
        <v>8339</v>
      </c>
      <c r="S613" s="15">
        <f t="shared" si="28"/>
        <v>42328.560613425929</v>
      </c>
      <c r="T613" s="15">
        <f t="shared" si="29"/>
        <v>42388.560613425929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27"/>
        <v>0</v>
      </c>
      <c r="P614">
        <f>IFERROR(ROUND(E614/L614,2),0)</f>
        <v>0</v>
      </c>
      <c r="Q614" s="10" t="s">
        <v>8310</v>
      </c>
      <c r="R614" t="s">
        <v>8339</v>
      </c>
      <c r="S614" s="15">
        <f t="shared" si="28"/>
        <v>42585.031782407401</v>
      </c>
      <c r="T614" s="15">
        <f t="shared" si="29"/>
        <v>42615.031782407401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27"/>
        <v>21</v>
      </c>
      <c r="P615">
        <f>IFERROR(ROUND(E615/L615,2),0)</f>
        <v>105.93</v>
      </c>
      <c r="Q615" s="10" t="s">
        <v>8310</v>
      </c>
      <c r="R615" t="s">
        <v>8339</v>
      </c>
      <c r="S615" s="15">
        <f t="shared" si="28"/>
        <v>42247.496759259258</v>
      </c>
      <c r="T615" s="15">
        <f t="shared" si="29"/>
        <v>42278.207638888889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27"/>
        <v>0</v>
      </c>
      <c r="P616">
        <f>IFERROR(ROUND(E616/L616,2),0)</f>
        <v>0</v>
      </c>
      <c r="Q616" s="10" t="s">
        <v>8310</v>
      </c>
      <c r="R616" t="s">
        <v>8339</v>
      </c>
      <c r="S616" s="15">
        <f t="shared" si="28"/>
        <v>42515.061805555553</v>
      </c>
      <c r="T616" s="15">
        <f t="shared" si="29"/>
        <v>42545.061805555553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27"/>
        <v>0</v>
      </c>
      <c r="P617">
        <f>IFERROR(ROUND(E617/L617,2),0)</f>
        <v>0</v>
      </c>
      <c r="Q617" s="10" t="s">
        <v>8310</v>
      </c>
      <c r="R617" t="s">
        <v>8339</v>
      </c>
      <c r="S617" s="15">
        <f t="shared" si="28"/>
        <v>42242.122210648144</v>
      </c>
      <c r="T617" s="15">
        <f t="shared" si="29"/>
        <v>42272.122210648144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27"/>
        <v>0</v>
      </c>
      <c r="P618">
        <f>IFERROR(ROUND(E618/L618,2),0)</f>
        <v>0</v>
      </c>
      <c r="Q618" s="10" t="s">
        <v>8310</v>
      </c>
      <c r="R618" t="s">
        <v>8339</v>
      </c>
      <c r="S618" s="15">
        <f t="shared" si="28"/>
        <v>42761.376238425932</v>
      </c>
      <c r="T618" s="15">
        <f t="shared" si="29"/>
        <v>42791.376238425932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27"/>
        <v>3</v>
      </c>
      <c r="P619">
        <f>IFERROR(ROUND(E619/L619,2),0)</f>
        <v>20</v>
      </c>
      <c r="Q619" s="10" t="s">
        <v>8310</v>
      </c>
      <c r="R619" t="s">
        <v>8339</v>
      </c>
      <c r="S619" s="15">
        <f t="shared" si="28"/>
        <v>42087.343090277776</v>
      </c>
      <c r="T619" s="15">
        <f t="shared" si="29"/>
        <v>42132.343090277776</v>
      </c>
    </row>
    <row r="620" spans="1:20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27"/>
        <v>0</v>
      </c>
      <c r="P620">
        <f>IFERROR(ROUND(E620/L620,2),0)</f>
        <v>0</v>
      </c>
      <c r="Q620" s="10" t="s">
        <v>8310</v>
      </c>
      <c r="R620" t="s">
        <v>8339</v>
      </c>
      <c r="S620" s="15">
        <f t="shared" si="28"/>
        <v>42317.810219907406</v>
      </c>
      <c r="T620" s="15">
        <f t="shared" si="29"/>
        <v>42347.810219907406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27"/>
        <v>0</v>
      </c>
      <c r="P621">
        <f>IFERROR(ROUND(E621/L621,2),0)</f>
        <v>1</v>
      </c>
      <c r="Q621" s="10" t="s">
        <v>8310</v>
      </c>
      <c r="R621" t="s">
        <v>8339</v>
      </c>
      <c r="S621" s="15">
        <f t="shared" si="28"/>
        <v>41908.650347222225</v>
      </c>
      <c r="T621" s="15">
        <f t="shared" si="29"/>
        <v>41968.692013888889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27"/>
        <v>1</v>
      </c>
      <c r="P622">
        <f>IFERROR(ROUND(E622/L622,2),0)</f>
        <v>300</v>
      </c>
      <c r="Q622" s="10" t="s">
        <v>8310</v>
      </c>
      <c r="R622" t="s">
        <v>8339</v>
      </c>
      <c r="S622" s="15">
        <f t="shared" si="28"/>
        <v>41831.716874999998</v>
      </c>
      <c r="T622" s="15">
        <f t="shared" si="29"/>
        <v>41876.716874999998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27"/>
        <v>1</v>
      </c>
      <c r="P623">
        <f>IFERROR(ROUND(E623/L623,2),0)</f>
        <v>87</v>
      </c>
      <c r="Q623" s="10" t="s">
        <v>8310</v>
      </c>
      <c r="R623" t="s">
        <v>8339</v>
      </c>
      <c r="S623" s="15">
        <f t="shared" si="28"/>
        <v>42528.987696759257</v>
      </c>
      <c r="T623" s="15">
        <f t="shared" si="29"/>
        <v>42558.987696759257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27"/>
        <v>6</v>
      </c>
      <c r="P624">
        <f>IFERROR(ROUND(E624/L624,2),0)</f>
        <v>37.89</v>
      </c>
      <c r="Q624" s="10" t="s">
        <v>8310</v>
      </c>
      <c r="R624" t="s">
        <v>8339</v>
      </c>
      <c r="S624" s="15">
        <f t="shared" si="28"/>
        <v>42532.774745370371</v>
      </c>
      <c r="T624" s="15">
        <f t="shared" si="29"/>
        <v>42552.774745370371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27"/>
        <v>0</v>
      </c>
      <c r="P625">
        <f>IFERROR(ROUND(E625/L625,2),0)</f>
        <v>0</v>
      </c>
      <c r="Q625" s="10" t="s">
        <v>8310</v>
      </c>
      <c r="R625" t="s">
        <v>8339</v>
      </c>
      <c r="S625" s="15">
        <f t="shared" si="28"/>
        <v>42122.009224537032</v>
      </c>
      <c r="T625" s="15">
        <f t="shared" si="29"/>
        <v>42152.009224537032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27"/>
        <v>0</v>
      </c>
      <c r="P626">
        <f>IFERROR(ROUND(E626/L626,2),0)</f>
        <v>0</v>
      </c>
      <c r="Q626" s="10" t="s">
        <v>8310</v>
      </c>
      <c r="R626" t="s">
        <v>8339</v>
      </c>
      <c r="S626" s="15">
        <f t="shared" si="28"/>
        <v>42108.988900462966</v>
      </c>
      <c r="T626" s="15">
        <f t="shared" si="29"/>
        <v>42138.988900462966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27"/>
        <v>0</v>
      </c>
      <c r="P627">
        <f>IFERROR(ROUND(E627/L627,2),0)</f>
        <v>0</v>
      </c>
      <c r="Q627" s="10" t="s">
        <v>8310</v>
      </c>
      <c r="R627" t="s">
        <v>8339</v>
      </c>
      <c r="S627" s="15">
        <f t="shared" si="28"/>
        <v>42790.895567129628</v>
      </c>
      <c r="T627" s="15">
        <f t="shared" si="29"/>
        <v>42820.853900462964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27"/>
        <v>17</v>
      </c>
      <c r="P628">
        <f>IFERROR(ROUND(E628/L628,2),0)</f>
        <v>111.41</v>
      </c>
      <c r="Q628" s="10" t="s">
        <v>8310</v>
      </c>
      <c r="R628" t="s">
        <v>8339</v>
      </c>
      <c r="S628" s="15">
        <f t="shared" si="28"/>
        <v>42198.559479166666</v>
      </c>
      <c r="T628" s="15">
        <f t="shared" si="29"/>
        <v>42231.556944444441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27"/>
        <v>0</v>
      </c>
      <c r="P629">
        <f>IFERROR(ROUND(E629/L629,2),0)</f>
        <v>90</v>
      </c>
      <c r="Q629" s="10" t="s">
        <v>8310</v>
      </c>
      <c r="R629" t="s">
        <v>8339</v>
      </c>
      <c r="S629" s="15">
        <f t="shared" si="28"/>
        <v>42384.306840277779</v>
      </c>
      <c r="T629" s="15">
        <f t="shared" si="29"/>
        <v>42443.958333333328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27"/>
        <v>0</v>
      </c>
      <c r="P630">
        <f>IFERROR(ROUND(E630/L630,2),0)</f>
        <v>0</v>
      </c>
      <c r="Q630" s="10" t="s">
        <v>8310</v>
      </c>
      <c r="R630" t="s">
        <v>8339</v>
      </c>
      <c r="S630" s="15">
        <f t="shared" si="28"/>
        <v>41803.692789351851</v>
      </c>
      <c r="T630" s="15">
        <f t="shared" si="29"/>
        <v>41833.692789351851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27"/>
        <v>0</v>
      </c>
      <c r="P631">
        <f>IFERROR(ROUND(E631/L631,2),0)</f>
        <v>116.67</v>
      </c>
      <c r="Q631" s="10" t="s">
        <v>8310</v>
      </c>
      <c r="R631" t="s">
        <v>8339</v>
      </c>
      <c r="S631" s="15">
        <f t="shared" si="28"/>
        <v>42474.637824074074</v>
      </c>
      <c r="T631" s="15">
        <f t="shared" si="29"/>
        <v>42504.637824074074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27"/>
        <v>0</v>
      </c>
      <c r="P632">
        <f>IFERROR(ROUND(E632/L632,2),0)</f>
        <v>10</v>
      </c>
      <c r="Q632" s="10" t="s">
        <v>8310</v>
      </c>
      <c r="R632" t="s">
        <v>8339</v>
      </c>
      <c r="S632" s="15">
        <f t="shared" si="28"/>
        <v>42223.619456018518</v>
      </c>
      <c r="T632" s="15">
        <f t="shared" si="29"/>
        <v>42253.215277777781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27"/>
        <v>1</v>
      </c>
      <c r="P633">
        <f>IFERROR(ROUND(E633/L633,2),0)</f>
        <v>76.67</v>
      </c>
      <c r="Q633" s="10" t="s">
        <v>8310</v>
      </c>
      <c r="R633" t="s">
        <v>8339</v>
      </c>
      <c r="S633" s="15">
        <f t="shared" si="28"/>
        <v>42489.772326388891</v>
      </c>
      <c r="T633" s="15">
        <f t="shared" si="29"/>
        <v>42518.772326388891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27"/>
        <v>0</v>
      </c>
      <c r="P634">
        <f>IFERROR(ROUND(E634/L634,2),0)</f>
        <v>0</v>
      </c>
      <c r="Q634" s="10" t="s">
        <v>8310</v>
      </c>
      <c r="R634" t="s">
        <v>8339</v>
      </c>
      <c r="S634" s="15">
        <f t="shared" si="28"/>
        <v>42303.659317129626</v>
      </c>
      <c r="T634" s="15">
        <f t="shared" si="29"/>
        <v>42333.700983796298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27"/>
        <v>12</v>
      </c>
      <c r="P635">
        <f>IFERROR(ROUND(E635/L635,2),0)</f>
        <v>49.8</v>
      </c>
      <c r="Q635" s="10" t="s">
        <v>8310</v>
      </c>
      <c r="R635" t="s">
        <v>8339</v>
      </c>
      <c r="S635" s="15">
        <f t="shared" si="28"/>
        <v>42507.29932870371</v>
      </c>
      <c r="T635" s="15">
        <f t="shared" si="29"/>
        <v>42538.958333333328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27"/>
        <v>0</v>
      </c>
      <c r="P636">
        <f>IFERROR(ROUND(E636/L636,2),0)</f>
        <v>1</v>
      </c>
      <c r="Q636" s="10" t="s">
        <v>8310</v>
      </c>
      <c r="R636" t="s">
        <v>8339</v>
      </c>
      <c r="S636" s="15">
        <f t="shared" si="28"/>
        <v>42031.928576388891</v>
      </c>
      <c r="T636" s="15">
        <f t="shared" si="29"/>
        <v>42061.928576388891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27"/>
        <v>0</v>
      </c>
      <c r="P637">
        <f>IFERROR(ROUND(E637/L637,2),0)</f>
        <v>2</v>
      </c>
      <c r="Q637" s="10" t="s">
        <v>8310</v>
      </c>
      <c r="R637" t="s">
        <v>8339</v>
      </c>
      <c r="S637" s="15">
        <f t="shared" si="28"/>
        <v>42076.092152777783</v>
      </c>
      <c r="T637" s="15">
        <f t="shared" si="29"/>
        <v>42106.092152777783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27"/>
        <v>0</v>
      </c>
      <c r="P638">
        <f>IFERROR(ROUND(E638/L638,2),0)</f>
        <v>4</v>
      </c>
      <c r="Q638" s="10" t="s">
        <v>8310</v>
      </c>
      <c r="R638" t="s">
        <v>8339</v>
      </c>
      <c r="S638" s="15">
        <f t="shared" si="28"/>
        <v>42131.455439814818</v>
      </c>
      <c r="T638" s="15">
        <f t="shared" si="29"/>
        <v>42161.44930555555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27"/>
        <v>0</v>
      </c>
      <c r="P639">
        <f>IFERROR(ROUND(E639/L639,2),0)</f>
        <v>0</v>
      </c>
      <c r="Q639" s="10" t="s">
        <v>8310</v>
      </c>
      <c r="R639" t="s">
        <v>8339</v>
      </c>
      <c r="S639" s="15">
        <f t="shared" si="28"/>
        <v>42762.962013888886</v>
      </c>
      <c r="T639" s="15">
        <f t="shared" si="29"/>
        <v>42791.961111111115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27"/>
        <v>0</v>
      </c>
      <c r="P640">
        <f>IFERROR(ROUND(E640/L640,2),0)</f>
        <v>3</v>
      </c>
      <c r="Q640" s="10" t="s">
        <v>8310</v>
      </c>
      <c r="R640" t="s">
        <v>8339</v>
      </c>
      <c r="S640" s="15">
        <f t="shared" si="28"/>
        <v>42759.593310185184</v>
      </c>
      <c r="T640" s="15">
        <f t="shared" si="29"/>
        <v>42819.55164351852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27"/>
        <v>0</v>
      </c>
      <c r="P641">
        <f>IFERROR(ROUND(E641/L641,2),0)</f>
        <v>1</v>
      </c>
      <c r="Q641" s="10" t="s">
        <v>8310</v>
      </c>
      <c r="R641" t="s">
        <v>8339</v>
      </c>
      <c r="S641" s="15">
        <f t="shared" si="28"/>
        <v>41865.583275462966</v>
      </c>
      <c r="T641" s="15">
        <f t="shared" si="29"/>
        <v>41925.583275462966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27"/>
        <v>144</v>
      </c>
      <c r="P642">
        <f>IFERROR(ROUND(E642/L642,2),0)</f>
        <v>50.5</v>
      </c>
      <c r="Q642" s="10" t="s">
        <v>8310</v>
      </c>
      <c r="R642" t="s">
        <v>8333</v>
      </c>
      <c r="S642" s="15">
        <f t="shared" si="28"/>
        <v>42683.420312500006</v>
      </c>
      <c r="T642" s="15">
        <f t="shared" si="29"/>
        <v>42698.958333333328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30">ROUND(E643/D643*100,0)</f>
        <v>119</v>
      </c>
      <c r="P643">
        <f>IFERROR(ROUND(E643/L643,2),0)</f>
        <v>151.32</v>
      </c>
      <c r="Q643" s="10" t="s">
        <v>8310</v>
      </c>
      <c r="R643" t="s">
        <v>8333</v>
      </c>
      <c r="S643" s="15">
        <f t="shared" ref="S643:S706" si="31">(((J643/60)/60)/24)+DATE(1970,1,1)</f>
        <v>42199.57</v>
      </c>
      <c r="T643" s="15">
        <f t="shared" ref="T643:T706" si="32">(((I643/60)/60)/24)+DATE(1970,1,1)</f>
        <v>42229.57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30"/>
        <v>1460</v>
      </c>
      <c r="P644">
        <f>IFERROR(ROUND(E644/L644,2),0)</f>
        <v>134.36000000000001</v>
      </c>
      <c r="Q644" s="10" t="s">
        <v>8310</v>
      </c>
      <c r="R644" t="s">
        <v>8333</v>
      </c>
      <c r="S644" s="15">
        <f t="shared" si="31"/>
        <v>42199.651319444441</v>
      </c>
      <c r="T644" s="15">
        <f t="shared" si="32"/>
        <v>42235.651319444441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30"/>
        <v>106</v>
      </c>
      <c r="P645">
        <f>IFERROR(ROUND(E645/L645,2),0)</f>
        <v>174.03</v>
      </c>
      <c r="Q645" s="10" t="s">
        <v>8310</v>
      </c>
      <c r="R645" t="s">
        <v>8333</v>
      </c>
      <c r="S645" s="15">
        <f t="shared" si="31"/>
        <v>42100.642071759255</v>
      </c>
      <c r="T645" s="15">
        <f t="shared" si="32"/>
        <v>42155.642071759255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30"/>
        <v>300</v>
      </c>
      <c r="P646">
        <f>IFERROR(ROUND(E646/L646,2),0)</f>
        <v>73.489999999999995</v>
      </c>
      <c r="Q646" s="10" t="s">
        <v>8310</v>
      </c>
      <c r="R646" t="s">
        <v>8333</v>
      </c>
      <c r="S646" s="15">
        <f t="shared" si="31"/>
        <v>41898.665960648148</v>
      </c>
      <c r="T646" s="15">
        <f t="shared" si="32"/>
        <v>41941.041666666664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30"/>
        <v>279</v>
      </c>
      <c r="P647">
        <f>IFERROR(ROUND(E647/L647,2),0)</f>
        <v>23.52</v>
      </c>
      <c r="Q647" s="10" t="s">
        <v>8310</v>
      </c>
      <c r="R647" t="s">
        <v>8333</v>
      </c>
      <c r="S647" s="15">
        <f t="shared" si="31"/>
        <v>42564.026319444441</v>
      </c>
      <c r="T647" s="15">
        <f t="shared" si="32"/>
        <v>42594.026319444441</v>
      </c>
    </row>
    <row r="648" spans="1:20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30"/>
        <v>132</v>
      </c>
      <c r="P648">
        <f>IFERROR(ROUND(E648/L648,2),0)</f>
        <v>39.07</v>
      </c>
      <c r="Q648" s="10" t="s">
        <v>8310</v>
      </c>
      <c r="R648" t="s">
        <v>8333</v>
      </c>
      <c r="S648" s="15">
        <f t="shared" si="31"/>
        <v>41832.852627314816</v>
      </c>
      <c r="T648" s="15">
        <f t="shared" si="32"/>
        <v>41862.852627314816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30"/>
        <v>107</v>
      </c>
      <c r="P649">
        <f>IFERROR(ROUND(E649/L649,2),0)</f>
        <v>125.94</v>
      </c>
      <c r="Q649" s="10" t="s">
        <v>8310</v>
      </c>
      <c r="R649" t="s">
        <v>8333</v>
      </c>
      <c r="S649" s="15">
        <f t="shared" si="31"/>
        <v>42416.767928240741</v>
      </c>
      <c r="T649" s="15">
        <f t="shared" si="32"/>
        <v>42446.726261574076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30"/>
        <v>127</v>
      </c>
      <c r="P650">
        <f>IFERROR(ROUND(E650/L650,2),0)</f>
        <v>1644</v>
      </c>
      <c r="Q650" s="10" t="s">
        <v>8310</v>
      </c>
      <c r="R650" t="s">
        <v>8333</v>
      </c>
      <c r="S650" s="15">
        <f t="shared" si="31"/>
        <v>41891.693379629629</v>
      </c>
      <c r="T650" s="15">
        <f t="shared" si="32"/>
        <v>41926.693379629629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30"/>
        <v>140</v>
      </c>
      <c r="P651">
        <f>IFERROR(ROUND(E651/L651,2),0)</f>
        <v>42.67</v>
      </c>
      <c r="Q651" s="10" t="s">
        <v>8310</v>
      </c>
      <c r="R651" t="s">
        <v>8333</v>
      </c>
      <c r="S651" s="15">
        <f t="shared" si="31"/>
        <v>41877.912187499998</v>
      </c>
      <c r="T651" s="15">
        <f t="shared" si="32"/>
        <v>41898.912187499998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30"/>
        <v>112</v>
      </c>
      <c r="P652">
        <f>IFERROR(ROUND(E652/L652,2),0)</f>
        <v>35.130000000000003</v>
      </c>
      <c r="Q652" s="10" t="s">
        <v>8310</v>
      </c>
      <c r="R652" t="s">
        <v>8333</v>
      </c>
      <c r="S652" s="15">
        <f t="shared" si="31"/>
        <v>41932.036851851852</v>
      </c>
      <c r="T652" s="15">
        <f t="shared" si="32"/>
        <v>41992.078518518523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30"/>
        <v>101</v>
      </c>
      <c r="P653">
        <f>IFERROR(ROUND(E653/L653,2),0)</f>
        <v>239.35</v>
      </c>
      <c r="Q653" s="10" t="s">
        <v>8310</v>
      </c>
      <c r="R653" t="s">
        <v>8333</v>
      </c>
      <c r="S653" s="15">
        <f t="shared" si="31"/>
        <v>41956.017488425925</v>
      </c>
      <c r="T653" s="15">
        <f t="shared" si="32"/>
        <v>41986.017488425925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30"/>
        <v>100</v>
      </c>
      <c r="P654">
        <f>IFERROR(ROUND(E654/L654,2),0)</f>
        <v>107.64</v>
      </c>
      <c r="Q654" s="10" t="s">
        <v>8310</v>
      </c>
      <c r="R654" t="s">
        <v>8333</v>
      </c>
      <c r="S654" s="15">
        <f t="shared" si="31"/>
        <v>42675.690393518518</v>
      </c>
      <c r="T654" s="15">
        <f t="shared" si="32"/>
        <v>42705.732060185182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30"/>
        <v>141</v>
      </c>
      <c r="P655">
        <f>IFERROR(ROUND(E655/L655,2),0)</f>
        <v>95.83</v>
      </c>
      <c r="Q655" s="10" t="s">
        <v>8310</v>
      </c>
      <c r="R655" t="s">
        <v>8333</v>
      </c>
      <c r="S655" s="15">
        <f t="shared" si="31"/>
        <v>42199.618518518517</v>
      </c>
      <c r="T655" s="15">
        <f t="shared" si="32"/>
        <v>42236.618518518517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30"/>
        <v>267</v>
      </c>
      <c r="P656">
        <f>IFERROR(ROUND(E656/L656,2),0)</f>
        <v>31.66</v>
      </c>
      <c r="Q656" s="10" t="s">
        <v>8310</v>
      </c>
      <c r="R656" t="s">
        <v>8333</v>
      </c>
      <c r="S656" s="15">
        <f t="shared" si="31"/>
        <v>42163.957326388889</v>
      </c>
      <c r="T656" s="15">
        <f t="shared" si="32"/>
        <v>42193.957326388889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30"/>
        <v>147</v>
      </c>
      <c r="P657">
        <f>IFERROR(ROUND(E657/L657,2),0)</f>
        <v>42.89</v>
      </c>
      <c r="Q657" s="10" t="s">
        <v>8310</v>
      </c>
      <c r="R657" t="s">
        <v>8333</v>
      </c>
      <c r="S657" s="15">
        <f t="shared" si="31"/>
        <v>42045.957314814819</v>
      </c>
      <c r="T657" s="15">
        <f t="shared" si="32"/>
        <v>42075.915648148148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30"/>
        <v>214</v>
      </c>
      <c r="P658">
        <f>IFERROR(ROUND(E658/L658,2),0)</f>
        <v>122.74</v>
      </c>
      <c r="Q658" s="10" t="s">
        <v>8310</v>
      </c>
      <c r="R658" t="s">
        <v>8333</v>
      </c>
      <c r="S658" s="15">
        <f t="shared" si="31"/>
        <v>42417.804618055554</v>
      </c>
      <c r="T658" s="15">
        <f t="shared" si="32"/>
        <v>42477.762951388882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30"/>
        <v>126</v>
      </c>
      <c r="P659">
        <f>IFERROR(ROUND(E659/L659,2),0)</f>
        <v>190.45</v>
      </c>
      <c r="Q659" s="10" t="s">
        <v>8310</v>
      </c>
      <c r="R659" t="s">
        <v>8333</v>
      </c>
      <c r="S659" s="15">
        <f t="shared" si="31"/>
        <v>42331.84574074074</v>
      </c>
      <c r="T659" s="15">
        <f t="shared" si="32"/>
        <v>42361.84574074074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30"/>
        <v>104</v>
      </c>
      <c r="P660">
        <f>IFERROR(ROUND(E660/L660,2),0)</f>
        <v>109.34</v>
      </c>
      <c r="Q660" s="10" t="s">
        <v>8310</v>
      </c>
      <c r="R660" t="s">
        <v>8333</v>
      </c>
      <c r="S660" s="15">
        <f t="shared" si="31"/>
        <v>42179.160752314812</v>
      </c>
      <c r="T660" s="15">
        <f t="shared" si="32"/>
        <v>42211.75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30"/>
        <v>101</v>
      </c>
      <c r="P661">
        <f>IFERROR(ROUND(E661/L661,2),0)</f>
        <v>143.66999999999999</v>
      </c>
      <c r="Q661" s="10" t="s">
        <v>8310</v>
      </c>
      <c r="R661" t="s">
        <v>8333</v>
      </c>
      <c r="S661" s="15">
        <f t="shared" si="31"/>
        <v>42209.593692129631</v>
      </c>
      <c r="T661" s="15">
        <f t="shared" si="32"/>
        <v>42239.593692129631</v>
      </c>
    </row>
    <row r="662" spans="1:20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30"/>
        <v>3</v>
      </c>
      <c r="P662">
        <f>IFERROR(ROUND(E662/L662,2),0)</f>
        <v>84.94</v>
      </c>
      <c r="Q662" s="10" t="s">
        <v>8310</v>
      </c>
      <c r="R662" t="s">
        <v>8333</v>
      </c>
      <c r="S662" s="15">
        <f t="shared" si="31"/>
        <v>41922.741655092592</v>
      </c>
      <c r="T662" s="15">
        <f t="shared" si="32"/>
        <v>41952.783321759263</v>
      </c>
    </row>
    <row r="663" spans="1:20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30"/>
        <v>1</v>
      </c>
      <c r="P663">
        <f>IFERROR(ROUND(E663/L663,2),0)</f>
        <v>10.56</v>
      </c>
      <c r="Q663" s="10" t="s">
        <v>8310</v>
      </c>
      <c r="R663" t="s">
        <v>8333</v>
      </c>
      <c r="S663" s="15">
        <f t="shared" si="31"/>
        <v>42636.645358796297</v>
      </c>
      <c r="T663" s="15">
        <f t="shared" si="32"/>
        <v>42666.645358796297</v>
      </c>
    </row>
    <row r="664" spans="1:20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30"/>
        <v>0</v>
      </c>
      <c r="P664">
        <f>IFERROR(ROUND(E664/L664,2),0)</f>
        <v>39</v>
      </c>
      <c r="Q664" s="10" t="s">
        <v>8310</v>
      </c>
      <c r="R664" t="s">
        <v>8333</v>
      </c>
      <c r="S664" s="15">
        <f t="shared" si="31"/>
        <v>41990.438043981485</v>
      </c>
      <c r="T664" s="15">
        <f t="shared" si="32"/>
        <v>42020.438043981485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30"/>
        <v>0</v>
      </c>
      <c r="P665">
        <f>IFERROR(ROUND(E665/L665,2),0)</f>
        <v>100</v>
      </c>
      <c r="Q665" s="10" t="s">
        <v>8310</v>
      </c>
      <c r="R665" t="s">
        <v>8333</v>
      </c>
      <c r="S665" s="15">
        <f t="shared" si="31"/>
        <v>42173.843240740738</v>
      </c>
      <c r="T665" s="15">
        <f t="shared" si="32"/>
        <v>42203.843240740738</v>
      </c>
    </row>
    <row r="666" spans="1:20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30"/>
        <v>8</v>
      </c>
      <c r="P666">
        <f>IFERROR(ROUND(E666/L666,2),0)</f>
        <v>31.17</v>
      </c>
      <c r="Q666" s="10" t="s">
        <v>8310</v>
      </c>
      <c r="R666" t="s">
        <v>8333</v>
      </c>
      <c r="S666" s="15">
        <f t="shared" si="31"/>
        <v>42077.666377314818</v>
      </c>
      <c r="T666" s="15">
        <f t="shared" si="32"/>
        <v>42107.666377314818</v>
      </c>
    </row>
    <row r="667" spans="1:20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30"/>
        <v>19</v>
      </c>
      <c r="P667">
        <f>IFERROR(ROUND(E667/L667,2),0)</f>
        <v>155.33000000000001</v>
      </c>
      <c r="Q667" s="10" t="s">
        <v>8310</v>
      </c>
      <c r="R667" t="s">
        <v>8333</v>
      </c>
      <c r="S667" s="15">
        <f t="shared" si="31"/>
        <v>42688.711354166662</v>
      </c>
      <c r="T667" s="15">
        <f t="shared" si="32"/>
        <v>42748.711354166662</v>
      </c>
    </row>
    <row r="668" spans="1:20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30"/>
        <v>0</v>
      </c>
      <c r="P668">
        <f>IFERROR(ROUND(E668/L668,2),0)</f>
        <v>2</v>
      </c>
      <c r="Q668" s="10" t="s">
        <v>8310</v>
      </c>
      <c r="R668" t="s">
        <v>8333</v>
      </c>
      <c r="S668" s="15">
        <f t="shared" si="31"/>
        <v>41838.832152777781</v>
      </c>
      <c r="T668" s="15">
        <f t="shared" si="32"/>
        <v>41868.832152777781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30"/>
        <v>10</v>
      </c>
      <c r="P669">
        <f>IFERROR(ROUND(E669/L669,2),0)</f>
        <v>178.93</v>
      </c>
      <c r="Q669" s="10" t="s">
        <v>8310</v>
      </c>
      <c r="R669" t="s">
        <v>8333</v>
      </c>
      <c r="S669" s="15">
        <f t="shared" si="31"/>
        <v>42632.373414351852</v>
      </c>
      <c r="T669" s="15">
        <f t="shared" si="32"/>
        <v>42672.373414351852</v>
      </c>
    </row>
    <row r="670" spans="1:20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30"/>
        <v>5</v>
      </c>
      <c r="P670">
        <f>IFERROR(ROUND(E670/L670,2),0)</f>
        <v>27.36</v>
      </c>
      <c r="Q670" s="10" t="s">
        <v>8310</v>
      </c>
      <c r="R670" t="s">
        <v>8333</v>
      </c>
      <c r="S670" s="15">
        <f t="shared" si="31"/>
        <v>42090.831273148149</v>
      </c>
      <c r="T670" s="15">
        <f t="shared" si="32"/>
        <v>42135.831273148149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30"/>
        <v>22</v>
      </c>
      <c r="P671">
        <f>IFERROR(ROUND(E671/L671,2),0)</f>
        <v>1536.25</v>
      </c>
      <c r="Q671" s="10" t="s">
        <v>8310</v>
      </c>
      <c r="R671" t="s">
        <v>8333</v>
      </c>
      <c r="S671" s="15">
        <f t="shared" si="31"/>
        <v>42527.625671296293</v>
      </c>
      <c r="T671" s="15">
        <f t="shared" si="32"/>
        <v>42557.625671296293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30"/>
        <v>29</v>
      </c>
      <c r="P672">
        <f>IFERROR(ROUND(E672/L672,2),0)</f>
        <v>85</v>
      </c>
      <c r="Q672" s="10" t="s">
        <v>8310</v>
      </c>
      <c r="R672" t="s">
        <v>8333</v>
      </c>
      <c r="S672" s="15">
        <f t="shared" si="31"/>
        <v>42506.709722222222</v>
      </c>
      <c r="T672" s="15">
        <f t="shared" si="32"/>
        <v>42540.340277777781</v>
      </c>
    </row>
    <row r="673" spans="1:20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30"/>
        <v>39</v>
      </c>
      <c r="P673">
        <f>IFERROR(ROUND(E673/L673,2),0)</f>
        <v>788.53</v>
      </c>
      <c r="Q673" s="10" t="s">
        <v>8310</v>
      </c>
      <c r="R673" t="s">
        <v>8333</v>
      </c>
      <c r="S673" s="15">
        <f t="shared" si="31"/>
        <v>41984.692731481482</v>
      </c>
      <c r="T673" s="15">
        <f t="shared" si="32"/>
        <v>42018.166666666672</v>
      </c>
    </row>
    <row r="674" spans="1:20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30"/>
        <v>22</v>
      </c>
      <c r="P674">
        <f>IFERROR(ROUND(E674/L674,2),0)</f>
        <v>50.3</v>
      </c>
      <c r="Q674" s="10" t="s">
        <v>8310</v>
      </c>
      <c r="R674" t="s">
        <v>8333</v>
      </c>
      <c r="S674" s="15">
        <f t="shared" si="31"/>
        <v>41974.219490740739</v>
      </c>
      <c r="T674" s="15">
        <f t="shared" si="32"/>
        <v>42005.207638888889</v>
      </c>
    </row>
    <row r="675" spans="1:20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30"/>
        <v>0</v>
      </c>
      <c r="P675">
        <f>IFERROR(ROUND(E675/L675,2),0)</f>
        <v>68.33</v>
      </c>
      <c r="Q675" s="10" t="s">
        <v>8310</v>
      </c>
      <c r="R675" t="s">
        <v>8333</v>
      </c>
      <c r="S675" s="15">
        <f t="shared" si="31"/>
        <v>41838.840474537035</v>
      </c>
      <c r="T675" s="15">
        <f t="shared" si="32"/>
        <v>41883.840474537035</v>
      </c>
    </row>
    <row r="676" spans="1:20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30"/>
        <v>0</v>
      </c>
      <c r="P676">
        <f>IFERROR(ROUND(E676/L676,2),0)</f>
        <v>7.5</v>
      </c>
      <c r="Q676" s="10" t="s">
        <v>8310</v>
      </c>
      <c r="R676" t="s">
        <v>8333</v>
      </c>
      <c r="S676" s="15">
        <f t="shared" si="31"/>
        <v>41803.116053240738</v>
      </c>
      <c r="T676" s="15">
        <f t="shared" si="32"/>
        <v>41863.116053240738</v>
      </c>
    </row>
    <row r="677" spans="1:20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30"/>
        <v>15</v>
      </c>
      <c r="P677">
        <f>IFERROR(ROUND(E677/L677,2),0)</f>
        <v>34.270000000000003</v>
      </c>
      <c r="Q677" s="10" t="s">
        <v>8310</v>
      </c>
      <c r="R677" t="s">
        <v>8333</v>
      </c>
      <c r="S677" s="15">
        <f t="shared" si="31"/>
        <v>41975.930601851855</v>
      </c>
      <c r="T677" s="15">
        <f t="shared" si="32"/>
        <v>42005.290972222225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30"/>
        <v>1</v>
      </c>
      <c r="P678">
        <f>IFERROR(ROUND(E678/L678,2),0)</f>
        <v>61.29</v>
      </c>
      <c r="Q678" s="10" t="s">
        <v>8310</v>
      </c>
      <c r="R678" t="s">
        <v>8333</v>
      </c>
      <c r="S678" s="15">
        <f t="shared" si="31"/>
        <v>42012.768298611118</v>
      </c>
      <c r="T678" s="15">
        <f t="shared" si="32"/>
        <v>42042.768298611118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30"/>
        <v>26</v>
      </c>
      <c r="P679">
        <f>IFERROR(ROUND(E679/L679,2),0)</f>
        <v>133.25</v>
      </c>
      <c r="Q679" s="10" t="s">
        <v>8310</v>
      </c>
      <c r="R679" t="s">
        <v>8333</v>
      </c>
      <c r="S679" s="15">
        <f t="shared" si="31"/>
        <v>42504.403877314813</v>
      </c>
      <c r="T679" s="15">
        <f t="shared" si="32"/>
        <v>42549.403877314813</v>
      </c>
    </row>
    <row r="680" spans="1:20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30"/>
        <v>4</v>
      </c>
      <c r="P680">
        <f>IFERROR(ROUND(E680/L680,2),0)</f>
        <v>65.180000000000007</v>
      </c>
      <c r="Q680" s="10" t="s">
        <v>8310</v>
      </c>
      <c r="R680" t="s">
        <v>8333</v>
      </c>
      <c r="S680" s="15">
        <f t="shared" si="31"/>
        <v>42481.376597222217</v>
      </c>
      <c r="T680" s="15">
        <f t="shared" si="32"/>
        <v>42511.376597222217</v>
      </c>
    </row>
    <row r="681" spans="1:20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30"/>
        <v>15</v>
      </c>
      <c r="P681">
        <f>IFERROR(ROUND(E681/L681,2),0)</f>
        <v>93.9</v>
      </c>
      <c r="Q681" s="10" t="s">
        <v>8310</v>
      </c>
      <c r="R681" t="s">
        <v>8333</v>
      </c>
      <c r="S681" s="15">
        <f t="shared" si="31"/>
        <v>42556.695706018523</v>
      </c>
      <c r="T681" s="15">
        <f t="shared" si="32"/>
        <v>42616.695706018523</v>
      </c>
    </row>
    <row r="682" spans="1:20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30"/>
        <v>26</v>
      </c>
      <c r="P682">
        <f>IFERROR(ROUND(E682/L682,2),0)</f>
        <v>150.65</v>
      </c>
      <c r="Q682" s="10" t="s">
        <v>8310</v>
      </c>
      <c r="R682" t="s">
        <v>8333</v>
      </c>
      <c r="S682" s="15">
        <f t="shared" si="31"/>
        <v>41864.501516203702</v>
      </c>
      <c r="T682" s="15">
        <f t="shared" si="32"/>
        <v>41899.501516203702</v>
      </c>
    </row>
    <row r="683" spans="1:20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30"/>
        <v>0</v>
      </c>
      <c r="P683">
        <f>IFERROR(ROUND(E683/L683,2),0)</f>
        <v>1</v>
      </c>
      <c r="Q683" s="10" t="s">
        <v>8310</v>
      </c>
      <c r="R683" t="s">
        <v>8333</v>
      </c>
      <c r="S683" s="15">
        <f t="shared" si="31"/>
        <v>42639.805601851855</v>
      </c>
      <c r="T683" s="15">
        <f t="shared" si="32"/>
        <v>42669.805601851855</v>
      </c>
    </row>
    <row r="684" spans="1:20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30"/>
        <v>0</v>
      </c>
      <c r="P684">
        <f>IFERROR(ROUND(E684/L684,2),0)</f>
        <v>13.25</v>
      </c>
      <c r="Q684" s="10" t="s">
        <v>8310</v>
      </c>
      <c r="R684" t="s">
        <v>8333</v>
      </c>
      <c r="S684" s="15">
        <f t="shared" si="31"/>
        <v>42778.765300925923</v>
      </c>
      <c r="T684" s="15">
        <f t="shared" si="32"/>
        <v>42808.723634259266</v>
      </c>
    </row>
    <row r="685" spans="1:20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30"/>
        <v>1</v>
      </c>
      <c r="P685">
        <f>IFERROR(ROUND(E685/L685,2),0)</f>
        <v>99.33</v>
      </c>
      <c r="Q685" s="10" t="s">
        <v>8310</v>
      </c>
      <c r="R685" t="s">
        <v>8333</v>
      </c>
      <c r="S685" s="15">
        <f t="shared" si="31"/>
        <v>42634.900046296301</v>
      </c>
      <c r="T685" s="15">
        <f t="shared" si="32"/>
        <v>42674.900046296301</v>
      </c>
    </row>
    <row r="686" spans="1:20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30"/>
        <v>7</v>
      </c>
      <c r="P686">
        <f>IFERROR(ROUND(E686/L686,2),0)</f>
        <v>177.39</v>
      </c>
      <c r="Q686" s="10" t="s">
        <v>8310</v>
      </c>
      <c r="R686" t="s">
        <v>8333</v>
      </c>
      <c r="S686" s="15">
        <f t="shared" si="31"/>
        <v>41809.473275462966</v>
      </c>
      <c r="T686" s="15">
        <f t="shared" si="32"/>
        <v>41845.125</v>
      </c>
    </row>
    <row r="687" spans="1:20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30"/>
        <v>28</v>
      </c>
      <c r="P687">
        <f>IFERROR(ROUND(E687/L687,2),0)</f>
        <v>55.3</v>
      </c>
      <c r="Q687" s="10" t="s">
        <v>8310</v>
      </c>
      <c r="R687" t="s">
        <v>8333</v>
      </c>
      <c r="S687" s="15">
        <f t="shared" si="31"/>
        <v>41971.866574074069</v>
      </c>
      <c r="T687" s="15">
        <f t="shared" si="32"/>
        <v>42016.866574074069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30"/>
        <v>0</v>
      </c>
      <c r="P688">
        <f>IFERROR(ROUND(E688/L688,2),0)</f>
        <v>0</v>
      </c>
      <c r="Q688" s="10" t="s">
        <v>8310</v>
      </c>
      <c r="R688" t="s">
        <v>8333</v>
      </c>
      <c r="S688" s="15">
        <f t="shared" si="31"/>
        <v>42189.673263888893</v>
      </c>
      <c r="T688" s="15">
        <f t="shared" si="32"/>
        <v>42219.673263888893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30"/>
        <v>4</v>
      </c>
      <c r="P689">
        <f>IFERROR(ROUND(E689/L689,2),0)</f>
        <v>591.66999999999996</v>
      </c>
      <c r="Q689" s="10" t="s">
        <v>8310</v>
      </c>
      <c r="R689" t="s">
        <v>8333</v>
      </c>
      <c r="S689" s="15">
        <f t="shared" si="31"/>
        <v>42711.750613425931</v>
      </c>
      <c r="T689" s="15">
        <f t="shared" si="32"/>
        <v>42771.750613425931</v>
      </c>
    </row>
    <row r="690" spans="1:20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30"/>
        <v>73</v>
      </c>
      <c r="P690">
        <f>IFERROR(ROUND(E690/L690,2),0)</f>
        <v>405.5</v>
      </c>
      <c r="Q690" s="10" t="s">
        <v>8310</v>
      </c>
      <c r="R690" t="s">
        <v>8333</v>
      </c>
      <c r="S690" s="15">
        <f t="shared" si="31"/>
        <v>42262.104780092588</v>
      </c>
      <c r="T690" s="15">
        <f t="shared" si="32"/>
        <v>42292.104780092588</v>
      </c>
    </row>
    <row r="691" spans="1:20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30"/>
        <v>58</v>
      </c>
      <c r="P691">
        <f>IFERROR(ROUND(E691/L691,2),0)</f>
        <v>343.15</v>
      </c>
      <c r="Q691" s="10" t="s">
        <v>8310</v>
      </c>
      <c r="R691" t="s">
        <v>8333</v>
      </c>
      <c r="S691" s="15">
        <f t="shared" si="31"/>
        <v>42675.66778935185</v>
      </c>
      <c r="T691" s="15">
        <f t="shared" si="32"/>
        <v>42712.207638888889</v>
      </c>
    </row>
    <row r="692" spans="1:20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30"/>
        <v>12</v>
      </c>
      <c r="P692">
        <f>IFERROR(ROUND(E692/L692,2),0)</f>
        <v>72.59</v>
      </c>
      <c r="Q692" s="10" t="s">
        <v>8310</v>
      </c>
      <c r="R692" t="s">
        <v>8333</v>
      </c>
      <c r="S692" s="15">
        <f t="shared" si="31"/>
        <v>42579.634733796294</v>
      </c>
      <c r="T692" s="15">
        <f t="shared" si="32"/>
        <v>42622.25</v>
      </c>
    </row>
    <row r="693" spans="1:20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30"/>
        <v>1</v>
      </c>
      <c r="P693">
        <f>IFERROR(ROUND(E693/L693,2),0)</f>
        <v>26</v>
      </c>
      <c r="Q693" s="10" t="s">
        <v>8310</v>
      </c>
      <c r="R693" t="s">
        <v>8333</v>
      </c>
      <c r="S693" s="15">
        <f t="shared" si="31"/>
        <v>42158.028310185182</v>
      </c>
      <c r="T693" s="15">
        <f t="shared" si="32"/>
        <v>42186.028310185182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30"/>
        <v>7</v>
      </c>
      <c r="P694">
        <f>IFERROR(ROUND(E694/L694,2),0)</f>
        <v>6.5</v>
      </c>
      <c r="Q694" s="10" t="s">
        <v>8310</v>
      </c>
      <c r="R694" t="s">
        <v>8333</v>
      </c>
      <c r="S694" s="15">
        <f t="shared" si="31"/>
        <v>42696.37572916667</v>
      </c>
      <c r="T694" s="15">
        <f t="shared" si="32"/>
        <v>42726.37572916667</v>
      </c>
    </row>
    <row r="695" spans="1:20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30"/>
        <v>35</v>
      </c>
      <c r="P695">
        <f>IFERROR(ROUND(E695/L695,2),0)</f>
        <v>119.39</v>
      </c>
      <c r="Q695" s="10" t="s">
        <v>8310</v>
      </c>
      <c r="R695" t="s">
        <v>8333</v>
      </c>
      <c r="S695" s="15">
        <f t="shared" si="31"/>
        <v>42094.808182870373</v>
      </c>
      <c r="T695" s="15">
        <f t="shared" si="32"/>
        <v>42124.808182870373</v>
      </c>
    </row>
    <row r="696" spans="1:20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30"/>
        <v>0</v>
      </c>
      <c r="P696">
        <f>IFERROR(ROUND(E696/L696,2),0)</f>
        <v>84.29</v>
      </c>
      <c r="Q696" s="10" t="s">
        <v>8310</v>
      </c>
      <c r="R696" t="s">
        <v>8333</v>
      </c>
      <c r="S696" s="15">
        <f t="shared" si="31"/>
        <v>42737.663877314815</v>
      </c>
      <c r="T696" s="15">
        <f t="shared" si="32"/>
        <v>42767.663877314815</v>
      </c>
    </row>
    <row r="697" spans="1:20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30"/>
        <v>1</v>
      </c>
      <c r="P697">
        <f>IFERROR(ROUND(E697/L697,2),0)</f>
        <v>90.86</v>
      </c>
      <c r="Q697" s="10" t="s">
        <v>8310</v>
      </c>
      <c r="R697" t="s">
        <v>8333</v>
      </c>
      <c r="S697" s="15">
        <f t="shared" si="31"/>
        <v>41913.521064814813</v>
      </c>
      <c r="T697" s="15">
        <f t="shared" si="32"/>
        <v>41943.521064814813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30"/>
        <v>0</v>
      </c>
      <c r="P698">
        <f>IFERROR(ROUND(E698/L698,2),0)</f>
        <v>1</v>
      </c>
      <c r="Q698" s="10" t="s">
        <v>8310</v>
      </c>
      <c r="R698" t="s">
        <v>8333</v>
      </c>
      <c r="S698" s="15">
        <f t="shared" si="31"/>
        <v>41815.927106481482</v>
      </c>
      <c r="T698" s="15">
        <f t="shared" si="32"/>
        <v>41845.927106481482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30"/>
        <v>46</v>
      </c>
      <c r="P699">
        <f>IFERROR(ROUND(E699/L699,2),0)</f>
        <v>20.34</v>
      </c>
      <c r="Q699" s="10" t="s">
        <v>8310</v>
      </c>
      <c r="R699" t="s">
        <v>8333</v>
      </c>
      <c r="S699" s="15">
        <f t="shared" si="31"/>
        <v>42388.523020833338</v>
      </c>
      <c r="T699" s="15">
        <f t="shared" si="32"/>
        <v>42403.523020833338</v>
      </c>
    </row>
    <row r="700" spans="1:20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30"/>
        <v>15</v>
      </c>
      <c r="P700">
        <f>IFERROR(ROUND(E700/L700,2),0)</f>
        <v>530.69000000000005</v>
      </c>
      <c r="Q700" s="10" t="s">
        <v>8310</v>
      </c>
      <c r="R700" t="s">
        <v>8333</v>
      </c>
      <c r="S700" s="15">
        <f t="shared" si="31"/>
        <v>41866.931076388886</v>
      </c>
      <c r="T700" s="15">
        <f t="shared" si="32"/>
        <v>41900.083333333336</v>
      </c>
    </row>
    <row r="701" spans="1:20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30"/>
        <v>82</v>
      </c>
      <c r="P701">
        <f>IFERROR(ROUND(E701/L701,2),0)</f>
        <v>120.39</v>
      </c>
      <c r="Q701" s="10" t="s">
        <v>8310</v>
      </c>
      <c r="R701" t="s">
        <v>8333</v>
      </c>
      <c r="S701" s="15">
        <f t="shared" si="31"/>
        <v>41563.485509259262</v>
      </c>
      <c r="T701" s="15">
        <f t="shared" si="32"/>
        <v>41600.666666666664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30"/>
        <v>3</v>
      </c>
      <c r="P702">
        <f>IFERROR(ROUND(E702/L702,2),0)</f>
        <v>13</v>
      </c>
      <c r="Q702" s="10" t="s">
        <v>8310</v>
      </c>
      <c r="R702" t="s">
        <v>8333</v>
      </c>
      <c r="S702" s="15">
        <f t="shared" si="31"/>
        <v>42715.688437500001</v>
      </c>
      <c r="T702" s="15">
        <f t="shared" si="32"/>
        <v>42745.688437500001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30"/>
        <v>27</v>
      </c>
      <c r="P703">
        <f>IFERROR(ROUND(E703/L703,2),0)</f>
        <v>291.33</v>
      </c>
      <c r="Q703" s="10" t="s">
        <v>8310</v>
      </c>
      <c r="R703" t="s">
        <v>8333</v>
      </c>
      <c r="S703" s="15">
        <f t="shared" si="31"/>
        <v>41813.662962962961</v>
      </c>
      <c r="T703" s="15">
        <f t="shared" si="32"/>
        <v>41843.662962962961</v>
      </c>
    </row>
    <row r="704" spans="1:20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30"/>
        <v>31</v>
      </c>
      <c r="P704">
        <f>IFERROR(ROUND(E704/L704,2),0)</f>
        <v>124.92</v>
      </c>
      <c r="Q704" s="10" t="s">
        <v>8310</v>
      </c>
      <c r="R704" t="s">
        <v>8333</v>
      </c>
      <c r="S704" s="15">
        <f t="shared" si="31"/>
        <v>42668.726701388892</v>
      </c>
      <c r="T704" s="15">
        <f t="shared" si="32"/>
        <v>42698.768368055549</v>
      </c>
    </row>
    <row r="705" spans="1:20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30"/>
        <v>6</v>
      </c>
      <c r="P705">
        <f>IFERROR(ROUND(E705/L705,2),0)</f>
        <v>119.57</v>
      </c>
      <c r="Q705" s="10" t="s">
        <v>8310</v>
      </c>
      <c r="R705" t="s">
        <v>8333</v>
      </c>
      <c r="S705" s="15">
        <f t="shared" si="31"/>
        <v>42711.950798611113</v>
      </c>
      <c r="T705" s="15">
        <f t="shared" si="32"/>
        <v>42766.98055555555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30"/>
        <v>1</v>
      </c>
      <c r="P706">
        <f>IFERROR(ROUND(E706/L706,2),0)</f>
        <v>120.25</v>
      </c>
      <c r="Q706" s="10" t="s">
        <v>8310</v>
      </c>
      <c r="R706" t="s">
        <v>8333</v>
      </c>
      <c r="S706" s="15">
        <f t="shared" si="31"/>
        <v>42726.192916666667</v>
      </c>
      <c r="T706" s="15">
        <f t="shared" si="32"/>
        <v>42786.192916666667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33">ROUND(E707/D707*100,0)</f>
        <v>1</v>
      </c>
      <c r="P707">
        <f>IFERROR(ROUND(E707/L707,2),0)</f>
        <v>195.4</v>
      </c>
      <c r="Q707" s="10" t="s">
        <v>8310</v>
      </c>
      <c r="R707" t="s">
        <v>8333</v>
      </c>
      <c r="S707" s="15">
        <f t="shared" ref="S707:S770" si="34">(((J707/60)/60)/24)+DATE(1970,1,1)</f>
        <v>42726.491643518515</v>
      </c>
      <c r="T707" s="15">
        <f t="shared" ref="T707:T770" si="35">(((I707/60)/60)/24)+DATE(1970,1,1)</f>
        <v>42756.491643518515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33"/>
        <v>0</v>
      </c>
      <c r="P708">
        <f>IFERROR(ROUND(E708/L708,2),0)</f>
        <v>0</v>
      </c>
      <c r="Q708" s="10" t="s">
        <v>8310</v>
      </c>
      <c r="R708" t="s">
        <v>8333</v>
      </c>
      <c r="S708" s="15">
        <f t="shared" si="34"/>
        <v>42676.995173611111</v>
      </c>
      <c r="T708" s="15">
        <f t="shared" si="35"/>
        <v>42718.777083333334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33"/>
        <v>79</v>
      </c>
      <c r="P709">
        <f>IFERROR(ROUND(E709/L709,2),0)</f>
        <v>117.7</v>
      </c>
      <c r="Q709" s="10" t="s">
        <v>8310</v>
      </c>
      <c r="R709" t="s">
        <v>8333</v>
      </c>
      <c r="S709" s="15">
        <f t="shared" si="34"/>
        <v>42696.663506944446</v>
      </c>
      <c r="T709" s="15">
        <f t="shared" si="35"/>
        <v>42736.663506944446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33"/>
        <v>22</v>
      </c>
      <c r="P710">
        <f>IFERROR(ROUND(E710/L710,2),0)</f>
        <v>23.95</v>
      </c>
      <c r="Q710" s="10" t="s">
        <v>8310</v>
      </c>
      <c r="R710" t="s">
        <v>8333</v>
      </c>
      <c r="S710" s="15">
        <f t="shared" si="34"/>
        <v>41835.581018518518</v>
      </c>
      <c r="T710" s="15">
        <f t="shared" si="35"/>
        <v>41895.581018518518</v>
      </c>
    </row>
    <row r="711" spans="1:20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33"/>
        <v>0</v>
      </c>
      <c r="P711">
        <f>IFERROR(ROUND(E711/L711,2),0)</f>
        <v>30.5</v>
      </c>
      <c r="Q711" s="10" t="s">
        <v>8310</v>
      </c>
      <c r="R711" t="s">
        <v>8333</v>
      </c>
      <c r="S711" s="15">
        <f t="shared" si="34"/>
        <v>41948.041192129633</v>
      </c>
      <c r="T711" s="15">
        <f t="shared" si="35"/>
        <v>41978.041192129633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33"/>
        <v>0</v>
      </c>
      <c r="P712">
        <f>IFERROR(ROUND(E712/L712,2),0)</f>
        <v>0</v>
      </c>
      <c r="Q712" s="10" t="s">
        <v>8310</v>
      </c>
      <c r="R712" t="s">
        <v>8333</v>
      </c>
      <c r="S712" s="15">
        <f t="shared" si="34"/>
        <v>41837.984976851854</v>
      </c>
      <c r="T712" s="15">
        <f t="shared" si="35"/>
        <v>41871.030555555553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33"/>
        <v>34</v>
      </c>
      <c r="P713">
        <f>IFERROR(ROUND(E713/L713,2),0)</f>
        <v>99.97</v>
      </c>
      <c r="Q713" s="10" t="s">
        <v>8310</v>
      </c>
      <c r="R713" t="s">
        <v>8333</v>
      </c>
      <c r="S713" s="15">
        <f t="shared" si="34"/>
        <v>42678.459120370375</v>
      </c>
      <c r="T713" s="15">
        <f t="shared" si="35"/>
        <v>42718.500787037032</v>
      </c>
    </row>
    <row r="714" spans="1:20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33"/>
        <v>0</v>
      </c>
      <c r="P714">
        <f>IFERROR(ROUND(E714/L714,2),0)</f>
        <v>26.25</v>
      </c>
      <c r="Q714" s="10" t="s">
        <v>8310</v>
      </c>
      <c r="R714" t="s">
        <v>8333</v>
      </c>
      <c r="S714" s="15">
        <f t="shared" si="34"/>
        <v>42384.680925925932</v>
      </c>
      <c r="T714" s="15">
        <f t="shared" si="35"/>
        <v>42414.680925925932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33"/>
        <v>1</v>
      </c>
      <c r="P715">
        <f>IFERROR(ROUND(E715/L715,2),0)</f>
        <v>199</v>
      </c>
      <c r="Q715" s="10" t="s">
        <v>8310</v>
      </c>
      <c r="R715" t="s">
        <v>8333</v>
      </c>
      <c r="S715" s="15">
        <f t="shared" si="34"/>
        <v>42496.529305555552</v>
      </c>
      <c r="T715" s="15">
        <f t="shared" si="35"/>
        <v>42526.529305555552</v>
      </c>
    </row>
    <row r="716" spans="1:20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33"/>
        <v>15</v>
      </c>
      <c r="P716">
        <f>IFERROR(ROUND(E716/L716,2),0)</f>
        <v>80.319999999999993</v>
      </c>
      <c r="Q716" s="10" t="s">
        <v>8310</v>
      </c>
      <c r="R716" t="s">
        <v>8333</v>
      </c>
      <c r="S716" s="15">
        <f t="shared" si="34"/>
        <v>42734.787986111114</v>
      </c>
      <c r="T716" s="15">
        <f t="shared" si="35"/>
        <v>42794.787986111114</v>
      </c>
    </row>
    <row r="717" spans="1:20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33"/>
        <v>5</v>
      </c>
      <c r="P717">
        <f>IFERROR(ROUND(E717/L717,2),0)</f>
        <v>115.75</v>
      </c>
      <c r="Q717" s="10" t="s">
        <v>8310</v>
      </c>
      <c r="R717" t="s">
        <v>8333</v>
      </c>
      <c r="S717" s="15">
        <f t="shared" si="34"/>
        <v>42273.090740740736</v>
      </c>
      <c r="T717" s="15">
        <f t="shared" si="35"/>
        <v>42313.132407407407</v>
      </c>
    </row>
    <row r="718" spans="1:20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33"/>
        <v>10</v>
      </c>
      <c r="P718">
        <f>IFERROR(ROUND(E718/L718,2),0)</f>
        <v>44.69</v>
      </c>
      <c r="Q718" s="10" t="s">
        <v>8310</v>
      </c>
      <c r="R718" t="s">
        <v>8333</v>
      </c>
      <c r="S718" s="15">
        <f t="shared" si="34"/>
        <v>41940.658645833333</v>
      </c>
      <c r="T718" s="15">
        <f t="shared" si="35"/>
        <v>41974</v>
      </c>
    </row>
    <row r="719" spans="1:20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33"/>
        <v>0</v>
      </c>
      <c r="P719">
        <f>IFERROR(ROUND(E719/L719,2),0)</f>
        <v>76.25</v>
      </c>
      <c r="Q719" s="10" t="s">
        <v>8310</v>
      </c>
      <c r="R719" t="s">
        <v>8333</v>
      </c>
      <c r="S719" s="15">
        <f t="shared" si="34"/>
        <v>41857.854189814818</v>
      </c>
      <c r="T719" s="15">
        <f t="shared" si="35"/>
        <v>41887.854189814818</v>
      </c>
    </row>
    <row r="720" spans="1:20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33"/>
        <v>1</v>
      </c>
      <c r="P720">
        <f>IFERROR(ROUND(E720/L720,2),0)</f>
        <v>22.5</v>
      </c>
      <c r="Q720" s="10" t="s">
        <v>8310</v>
      </c>
      <c r="R720" t="s">
        <v>8333</v>
      </c>
      <c r="S720" s="15">
        <f t="shared" si="34"/>
        <v>42752.845451388886</v>
      </c>
      <c r="T720" s="15">
        <f t="shared" si="35"/>
        <v>42784.249305555553</v>
      </c>
    </row>
    <row r="721" spans="1:20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33"/>
        <v>1</v>
      </c>
      <c r="P721">
        <f>IFERROR(ROUND(E721/L721,2),0)</f>
        <v>19.399999999999999</v>
      </c>
      <c r="Q721" s="10" t="s">
        <v>8310</v>
      </c>
      <c r="R721" t="s">
        <v>8333</v>
      </c>
      <c r="S721" s="15">
        <f t="shared" si="34"/>
        <v>42409.040231481486</v>
      </c>
      <c r="T721" s="15">
        <f t="shared" si="35"/>
        <v>42423.040231481486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33"/>
        <v>144</v>
      </c>
      <c r="P722">
        <f>IFERROR(ROUND(E722/L722,2),0)</f>
        <v>66.709999999999994</v>
      </c>
      <c r="Q722" s="10" t="s">
        <v>8327</v>
      </c>
      <c r="R722" t="s">
        <v>8328</v>
      </c>
      <c r="S722" s="15">
        <f t="shared" si="34"/>
        <v>40909.649201388893</v>
      </c>
      <c r="T722" s="15">
        <f t="shared" si="35"/>
        <v>40937.649201388893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33"/>
        <v>122</v>
      </c>
      <c r="P723">
        <f>IFERROR(ROUND(E723/L723,2),0)</f>
        <v>84.14</v>
      </c>
      <c r="Q723" s="10" t="s">
        <v>8327</v>
      </c>
      <c r="R723" t="s">
        <v>8328</v>
      </c>
      <c r="S723" s="15">
        <f t="shared" si="34"/>
        <v>41807.571840277778</v>
      </c>
      <c r="T723" s="15">
        <f t="shared" si="35"/>
        <v>41852.571840277778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33"/>
        <v>132</v>
      </c>
      <c r="P724">
        <f>IFERROR(ROUND(E724/L724,2),0)</f>
        <v>215.73</v>
      </c>
      <c r="Q724" s="10" t="s">
        <v>8327</v>
      </c>
      <c r="R724" t="s">
        <v>8328</v>
      </c>
      <c r="S724" s="15">
        <f t="shared" si="34"/>
        <v>40977.805300925924</v>
      </c>
      <c r="T724" s="15">
        <f t="shared" si="35"/>
        <v>41007.76363425926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33"/>
        <v>109</v>
      </c>
      <c r="P725">
        <f>IFERROR(ROUND(E725/L725,2),0)</f>
        <v>54.69</v>
      </c>
      <c r="Q725" s="10" t="s">
        <v>8327</v>
      </c>
      <c r="R725" t="s">
        <v>8328</v>
      </c>
      <c r="S725" s="15">
        <f t="shared" si="34"/>
        <v>42184.816539351858</v>
      </c>
      <c r="T725" s="15">
        <f t="shared" si="35"/>
        <v>42215.165972222225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33"/>
        <v>105</v>
      </c>
      <c r="P726">
        <f>IFERROR(ROUND(E726/L726,2),0)</f>
        <v>51.63</v>
      </c>
      <c r="Q726" s="10" t="s">
        <v>8327</v>
      </c>
      <c r="R726" t="s">
        <v>8328</v>
      </c>
      <c r="S726" s="15">
        <f t="shared" si="34"/>
        <v>40694.638460648144</v>
      </c>
      <c r="T726" s="15">
        <f t="shared" si="35"/>
        <v>40724.638460648144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33"/>
        <v>100</v>
      </c>
      <c r="P727">
        <f>IFERROR(ROUND(E727/L727,2),0)</f>
        <v>143.36000000000001</v>
      </c>
      <c r="Q727" s="10" t="s">
        <v>8327</v>
      </c>
      <c r="R727" t="s">
        <v>8328</v>
      </c>
      <c r="S727" s="15">
        <f t="shared" si="34"/>
        <v>42321.626296296294</v>
      </c>
      <c r="T727" s="15">
        <f t="shared" si="35"/>
        <v>42351.626296296294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33"/>
        <v>101</v>
      </c>
      <c r="P728">
        <f>IFERROR(ROUND(E728/L728,2),0)</f>
        <v>72.430000000000007</v>
      </c>
      <c r="Q728" s="10" t="s">
        <v>8327</v>
      </c>
      <c r="R728" t="s">
        <v>8328</v>
      </c>
      <c r="S728" s="15">
        <f t="shared" si="34"/>
        <v>41346.042673611111</v>
      </c>
      <c r="T728" s="15">
        <f t="shared" si="35"/>
        <v>41376.042673611111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33"/>
        <v>156</v>
      </c>
      <c r="P729">
        <f>IFERROR(ROUND(E729/L729,2),0)</f>
        <v>36.53</v>
      </c>
      <c r="Q729" s="10" t="s">
        <v>8327</v>
      </c>
      <c r="R729" t="s">
        <v>8328</v>
      </c>
      <c r="S729" s="15">
        <f t="shared" si="34"/>
        <v>41247.020243055551</v>
      </c>
      <c r="T729" s="15">
        <f t="shared" si="35"/>
        <v>41288.888888888891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33"/>
        <v>106</v>
      </c>
      <c r="P730">
        <f>IFERROR(ROUND(E730/L730,2),0)</f>
        <v>60.9</v>
      </c>
      <c r="Q730" s="10" t="s">
        <v>8327</v>
      </c>
      <c r="R730" t="s">
        <v>8328</v>
      </c>
      <c r="S730" s="15">
        <f t="shared" si="34"/>
        <v>40731.837465277778</v>
      </c>
      <c r="T730" s="15">
        <f t="shared" si="35"/>
        <v>40776.837465277778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33"/>
        <v>131</v>
      </c>
      <c r="P731">
        <f>IFERROR(ROUND(E731/L731,2),0)</f>
        <v>43.55</v>
      </c>
      <c r="Q731" s="10" t="s">
        <v>8327</v>
      </c>
      <c r="R731" t="s">
        <v>8328</v>
      </c>
      <c r="S731" s="15">
        <f t="shared" si="34"/>
        <v>41111.185891203706</v>
      </c>
      <c r="T731" s="15">
        <f t="shared" si="35"/>
        <v>41171.185891203706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33"/>
        <v>132</v>
      </c>
      <c r="P732">
        <f>IFERROR(ROUND(E732/L732,2),0)</f>
        <v>99.77</v>
      </c>
      <c r="Q732" s="10" t="s">
        <v>8327</v>
      </c>
      <c r="R732" t="s">
        <v>8328</v>
      </c>
      <c r="S732" s="15">
        <f t="shared" si="34"/>
        <v>40854.745266203703</v>
      </c>
      <c r="T732" s="15">
        <f t="shared" si="35"/>
        <v>40884.745266203703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33"/>
        <v>126</v>
      </c>
      <c r="P733">
        <f>IFERROR(ROUND(E733/L733,2),0)</f>
        <v>88.73</v>
      </c>
      <c r="Q733" s="10" t="s">
        <v>8327</v>
      </c>
      <c r="R733" t="s">
        <v>8328</v>
      </c>
      <c r="S733" s="15">
        <f t="shared" si="34"/>
        <v>40879.795682870368</v>
      </c>
      <c r="T733" s="15">
        <f t="shared" si="35"/>
        <v>40930.25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33"/>
        <v>160</v>
      </c>
      <c r="P734">
        <f>IFERROR(ROUND(E734/L734,2),0)</f>
        <v>4.92</v>
      </c>
      <c r="Q734" s="10" t="s">
        <v>8327</v>
      </c>
      <c r="R734" t="s">
        <v>8328</v>
      </c>
      <c r="S734" s="15">
        <f t="shared" si="34"/>
        <v>41486.424317129626</v>
      </c>
      <c r="T734" s="15">
        <f t="shared" si="35"/>
        <v>41546.424317129626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33"/>
        <v>120</v>
      </c>
      <c r="P735">
        <f>IFERROR(ROUND(E735/L735,2),0)</f>
        <v>17.82</v>
      </c>
      <c r="Q735" s="10" t="s">
        <v>8327</v>
      </c>
      <c r="R735" t="s">
        <v>8328</v>
      </c>
      <c r="S735" s="15">
        <f t="shared" si="34"/>
        <v>41598.420046296298</v>
      </c>
      <c r="T735" s="15">
        <f t="shared" si="35"/>
        <v>41628.420046296298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33"/>
        <v>126</v>
      </c>
      <c r="P736">
        <f>IFERROR(ROUND(E736/L736,2),0)</f>
        <v>187.19</v>
      </c>
      <c r="Q736" s="10" t="s">
        <v>8327</v>
      </c>
      <c r="R736" t="s">
        <v>8328</v>
      </c>
      <c r="S736" s="15">
        <f t="shared" si="34"/>
        <v>42102.164583333331</v>
      </c>
      <c r="T736" s="15">
        <f t="shared" si="35"/>
        <v>42133.208333333328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33"/>
        <v>114</v>
      </c>
      <c r="P737">
        <f>IFERROR(ROUND(E737/L737,2),0)</f>
        <v>234.81</v>
      </c>
      <c r="Q737" s="10" t="s">
        <v>8327</v>
      </c>
      <c r="R737" t="s">
        <v>8328</v>
      </c>
      <c r="S737" s="15">
        <f t="shared" si="34"/>
        <v>41946.029467592591</v>
      </c>
      <c r="T737" s="15">
        <f t="shared" si="35"/>
        <v>41977.027083333334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33"/>
        <v>315</v>
      </c>
      <c r="P738">
        <f>IFERROR(ROUND(E738/L738,2),0)</f>
        <v>105.05</v>
      </c>
      <c r="Q738" s="10" t="s">
        <v>8327</v>
      </c>
      <c r="R738" t="s">
        <v>8328</v>
      </c>
      <c r="S738" s="15">
        <f t="shared" si="34"/>
        <v>41579.734259259261</v>
      </c>
      <c r="T738" s="15">
        <f t="shared" si="35"/>
        <v>41599.207638888889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33"/>
        <v>122</v>
      </c>
      <c r="P739">
        <f>IFERROR(ROUND(E739/L739,2),0)</f>
        <v>56.67</v>
      </c>
      <c r="Q739" s="10" t="s">
        <v>8327</v>
      </c>
      <c r="R739" t="s">
        <v>8328</v>
      </c>
      <c r="S739" s="15">
        <f t="shared" si="34"/>
        <v>41667.275312500002</v>
      </c>
      <c r="T739" s="15">
        <f t="shared" si="35"/>
        <v>41684.833333333336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33"/>
        <v>107</v>
      </c>
      <c r="P740">
        <f>IFERROR(ROUND(E740/L740,2),0)</f>
        <v>39.049999999999997</v>
      </c>
      <c r="Q740" s="10" t="s">
        <v>8327</v>
      </c>
      <c r="R740" t="s">
        <v>8328</v>
      </c>
      <c r="S740" s="15">
        <f t="shared" si="34"/>
        <v>41943.604097222218</v>
      </c>
      <c r="T740" s="15">
        <f t="shared" si="35"/>
        <v>41974.207638888889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33"/>
        <v>158</v>
      </c>
      <c r="P741">
        <f>IFERROR(ROUND(E741/L741,2),0)</f>
        <v>68.349999999999994</v>
      </c>
      <c r="Q741" s="10" t="s">
        <v>8327</v>
      </c>
      <c r="R741" t="s">
        <v>8328</v>
      </c>
      <c r="S741" s="15">
        <f t="shared" si="34"/>
        <v>41829.502650462964</v>
      </c>
      <c r="T741" s="15">
        <f t="shared" si="35"/>
        <v>41862.502650462964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33"/>
        <v>107</v>
      </c>
      <c r="P742">
        <f>IFERROR(ROUND(E742/L742,2),0)</f>
        <v>169.58</v>
      </c>
      <c r="Q742" s="10" t="s">
        <v>8327</v>
      </c>
      <c r="R742" t="s">
        <v>8328</v>
      </c>
      <c r="S742" s="15">
        <f t="shared" si="34"/>
        <v>42162.146782407406</v>
      </c>
      <c r="T742" s="15">
        <f t="shared" si="35"/>
        <v>42176.146782407406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33"/>
        <v>102</v>
      </c>
      <c r="P743">
        <f>IFERROR(ROUND(E743/L743,2),0)</f>
        <v>141.41999999999999</v>
      </c>
      <c r="Q743" s="10" t="s">
        <v>8327</v>
      </c>
      <c r="R743" t="s">
        <v>8328</v>
      </c>
      <c r="S743" s="15">
        <f t="shared" si="34"/>
        <v>41401.648217592592</v>
      </c>
      <c r="T743" s="15">
        <f t="shared" si="35"/>
        <v>41436.648217592592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33"/>
        <v>111</v>
      </c>
      <c r="P744">
        <f>IFERROR(ROUND(E744/L744,2),0)</f>
        <v>67.39</v>
      </c>
      <c r="Q744" s="10" t="s">
        <v>8327</v>
      </c>
      <c r="R744" t="s">
        <v>8328</v>
      </c>
      <c r="S744" s="15">
        <f t="shared" si="34"/>
        <v>41689.917962962965</v>
      </c>
      <c r="T744" s="15">
        <f t="shared" si="35"/>
        <v>41719.876296296294</v>
      </c>
    </row>
    <row r="745" spans="1:20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33"/>
        <v>148</v>
      </c>
      <c r="P745">
        <f>IFERROR(ROUND(E745/L745,2),0)</f>
        <v>54.27</v>
      </c>
      <c r="Q745" s="10" t="s">
        <v>8327</v>
      </c>
      <c r="R745" t="s">
        <v>8328</v>
      </c>
      <c r="S745" s="15">
        <f t="shared" si="34"/>
        <v>40990.709317129629</v>
      </c>
      <c r="T745" s="15">
        <f t="shared" si="35"/>
        <v>41015.875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33"/>
        <v>102</v>
      </c>
      <c r="P746">
        <f>IFERROR(ROUND(E746/L746,2),0)</f>
        <v>82.52</v>
      </c>
      <c r="Q746" s="10" t="s">
        <v>8327</v>
      </c>
      <c r="R746" t="s">
        <v>8328</v>
      </c>
      <c r="S746" s="15">
        <f t="shared" si="34"/>
        <v>41226.95721064815</v>
      </c>
      <c r="T746" s="15">
        <f t="shared" si="35"/>
        <v>41256.95721064815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33"/>
        <v>179</v>
      </c>
      <c r="P747">
        <f>IFERROR(ROUND(E747/L747,2),0)</f>
        <v>53.73</v>
      </c>
      <c r="Q747" s="10" t="s">
        <v>8327</v>
      </c>
      <c r="R747" t="s">
        <v>8328</v>
      </c>
      <c r="S747" s="15">
        <f t="shared" si="34"/>
        <v>41367.572280092594</v>
      </c>
      <c r="T747" s="15">
        <f t="shared" si="35"/>
        <v>41397.572280092594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33"/>
        <v>111</v>
      </c>
      <c r="P748">
        <f>IFERROR(ROUND(E748/L748,2),0)</f>
        <v>34.21</v>
      </c>
      <c r="Q748" s="10" t="s">
        <v>8327</v>
      </c>
      <c r="R748" t="s">
        <v>8328</v>
      </c>
      <c r="S748" s="15">
        <f t="shared" si="34"/>
        <v>41157.042928240742</v>
      </c>
      <c r="T748" s="15">
        <f t="shared" si="35"/>
        <v>41175.165972222225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33"/>
        <v>100</v>
      </c>
      <c r="P749">
        <f>IFERROR(ROUND(E749/L749,2),0)</f>
        <v>127.33</v>
      </c>
      <c r="Q749" s="10" t="s">
        <v>8327</v>
      </c>
      <c r="R749" t="s">
        <v>8328</v>
      </c>
      <c r="S749" s="15">
        <f t="shared" si="34"/>
        <v>41988.548831018517</v>
      </c>
      <c r="T749" s="15">
        <f t="shared" si="35"/>
        <v>42019.454166666663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33"/>
        <v>100</v>
      </c>
      <c r="P750">
        <f>IFERROR(ROUND(E750/L750,2),0)</f>
        <v>45.57</v>
      </c>
      <c r="Q750" s="10" t="s">
        <v>8327</v>
      </c>
      <c r="R750" t="s">
        <v>8328</v>
      </c>
      <c r="S750" s="15">
        <f t="shared" si="34"/>
        <v>41831.846828703703</v>
      </c>
      <c r="T750" s="15">
        <f t="shared" si="35"/>
        <v>41861.846828703703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33"/>
        <v>106</v>
      </c>
      <c r="P751">
        <f>IFERROR(ROUND(E751/L751,2),0)</f>
        <v>95.96</v>
      </c>
      <c r="Q751" s="10" t="s">
        <v>8327</v>
      </c>
      <c r="R751" t="s">
        <v>8328</v>
      </c>
      <c r="S751" s="15">
        <f t="shared" si="34"/>
        <v>42733.94131944445</v>
      </c>
      <c r="T751" s="15">
        <f t="shared" si="35"/>
        <v>42763.94131944445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33"/>
        <v>103</v>
      </c>
      <c r="P752">
        <f>IFERROR(ROUND(E752/L752,2),0)</f>
        <v>77.27</v>
      </c>
      <c r="Q752" s="10" t="s">
        <v>8327</v>
      </c>
      <c r="R752" t="s">
        <v>8328</v>
      </c>
      <c r="S752" s="15">
        <f t="shared" si="34"/>
        <v>41299.878148148149</v>
      </c>
      <c r="T752" s="15">
        <f t="shared" si="35"/>
        <v>41329.878148148149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33"/>
        <v>119</v>
      </c>
      <c r="P753">
        <f>IFERROR(ROUND(E753/L753,2),0)</f>
        <v>57.34</v>
      </c>
      <c r="Q753" s="10" t="s">
        <v>8327</v>
      </c>
      <c r="R753" t="s">
        <v>8328</v>
      </c>
      <c r="S753" s="15">
        <f t="shared" si="34"/>
        <v>40713.630497685182</v>
      </c>
      <c r="T753" s="15">
        <f t="shared" si="35"/>
        <v>40759.630497685182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33"/>
        <v>112</v>
      </c>
      <c r="P754">
        <f>IFERROR(ROUND(E754/L754,2),0)</f>
        <v>53.19</v>
      </c>
      <c r="Q754" s="10" t="s">
        <v>8327</v>
      </c>
      <c r="R754" t="s">
        <v>8328</v>
      </c>
      <c r="S754" s="15">
        <f t="shared" si="34"/>
        <v>42639.421493055561</v>
      </c>
      <c r="T754" s="15">
        <f t="shared" si="35"/>
        <v>42659.458333333328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33"/>
        <v>128</v>
      </c>
      <c r="P755">
        <f>IFERROR(ROUND(E755/L755,2),0)</f>
        <v>492.31</v>
      </c>
      <c r="Q755" s="10" t="s">
        <v>8327</v>
      </c>
      <c r="R755" t="s">
        <v>8328</v>
      </c>
      <c r="S755" s="15">
        <f t="shared" si="34"/>
        <v>42019.590173611112</v>
      </c>
      <c r="T755" s="15">
        <f t="shared" si="35"/>
        <v>42049.590173611112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33"/>
        <v>104</v>
      </c>
      <c r="P756">
        <f>IFERROR(ROUND(E756/L756,2),0)</f>
        <v>42.35</v>
      </c>
      <c r="Q756" s="10" t="s">
        <v>8327</v>
      </c>
      <c r="R756" t="s">
        <v>8328</v>
      </c>
      <c r="S756" s="15">
        <f t="shared" si="34"/>
        <v>41249.749085648145</v>
      </c>
      <c r="T756" s="15">
        <f t="shared" si="35"/>
        <v>41279.749085648145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33"/>
        <v>102</v>
      </c>
      <c r="P757">
        <f>IFERROR(ROUND(E757/L757,2),0)</f>
        <v>37.47</v>
      </c>
      <c r="Q757" s="10" t="s">
        <v>8327</v>
      </c>
      <c r="R757" t="s">
        <v>8328</v>
      </c>
      <c r="S757" s="15">
        <f t="shared" si="34"/>
        <v>41383.605057870373</v>
      </c>
      <c r="T757" s="15">
        <f t="shared" si="35"/>
        <v>41414.02847222222</v>
      </c>
    </row>
    <row r="758" spans="1:20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33"/>
        <v>118</v>
      </c>
      <c r="P758">
        <f>IFERROR(ROUND(E758/L758,2),0)</f>
        <v>37.450000000000003</v>
      </c>
      <c r="Q758" s="10" t="s">
        <v>8327</v>
      </c>
      <c r="R758" t="s">
        <v>8328</v>
      </c>
      <c r="S758" s="15">
        <f t="shared" si="34"/>
        <v>40590.766886574071</v>
      </c>
      <c r="T758" s="15">
        <f t="shared" si="35"/>
        <v>40651.725219907406</v>
      </c>
    </row>
    <row r="759" spans="1:20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33"/>
        <v>238</v>
      </c>
      <c r="P759">
        <f>IFERROR(ROUND(E759/L759,2),0)</f>
        <v>33.06</v>
      </c>
      <c r="Q759" s="10" t="s">
        <v>8327</v>
      </c>
      <c r="R759" t="s">
        <v>8328</v>
      </c>
      <c r="S759" s="15">
        <f t="shared" si="34"/>
        <v>41235.054560185185</v>
      </c>
      <c r="T759" s="15">
        <f t="shared" si="35"/>
        <v>41249.054560185185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33"/>
        <v>102</v>
      </c>
      <c r="P760">
        <f>IFERROR(ROUND(E760/L760,2),0)</f>
        <v>134.21</v>
      </c>
      <c r="Q760" s="10" t="s">
        <v>8327</v>
      </c>
      <c r="R760" t="s">
        <v>8328</v>
      </c>
      <c r="S760" s="15">
        <f t="shared" si="34"/>
        <v>40429.836435185185</v>
      </c>
      <c r="T760" s="15">
        <f t="shared" si="35"/>
        <v>40459.836435185185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33"/>
        <v>102</v>
      </c>
      <c r="P761">
        <f>IFERROR(ROUND(E761/L761,2),0)</f>
        <v>51.47</v>
      </c>
      <c r="Q761" s="10" t="s">
        <v>8327</v>
      </c>
      <c r="R761" t="s">
        <v>8328</v>
      </c>
      <c r="S761" s="15">
        <f t="shared" si="34"/>
        <v>41789.330312500002</v>
      </c>
      <c r="T761" s="15">
        <f t="shared" si="35"/>
        <v>41829.330312500002</v>
      </c>
    </row>
    <row r="762" spans="1:20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33"/>
        <v>0</v>
      </c>
      <c r="P762">
        <f>IFERROR(ROUND(E762/L762,2),0)</f>
        <v>0</v>
      </c>
      <c r="Q762" s="10" t="s">
        <v>8327</v>
      </c>
      <c r="R762" t="s">
        <v>8348</v>
      </c>
      <c r="S762" s="15">
        <f t="shared" si="34"/>
        <v>42670.764039351852</v>
      </c>
      <c r="T762" s="15">
        <f t="shared" si="35"/>
        <v>42700.805706018517</v>
      </c>
    </row>
    <row r="763" spans="1:20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33"/>
        <v>5</v>
      </c>
      <c r="P763">
        <f>IFERROR(ROUND(E763/L763,2),0)</f>
        <v>39.17</v>
      </c>
      <c r="Q763" s="10" t="s">
        <v>8327</v>
      </c>
      <c r="R763" t="s">
        <v>8348</v>
      </c>
      <c r="S763" s="15">
        <f t="shared" si="34"/>
        <v>41642.751458333332</v>
      </c>
      <c r="T763" s="15">
        <f t="shared" si="35"/>
        <v>41672.751458333332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33"/>
        <v>0</v>
      </c>
      <c r="P764">
        <f>IFERROR(ROUND(E764/L764,2),0)</f>
        <v>0</v>
      </c>
      <c r="Q764" s="10" t="s">
        <v>8327</v>
      </c>
      <c r="R764" t="s">
        <v>8348</v>
      </c>
      <c r="S764" s="15">
        <f t="shared" si="34"/>
        <v>42690.858449074076</v>
      </c>
      <c r="T764" s="15">
        <f t="shared" si="35"/>
        <v>42708.25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33"/>
        <v>0</v>
      </c>
      <c r="P765">
        <f>IFERROR(ROUND(E765/L765,2),0)</f>
        <v>5</v>
      </c>
      <c r="Q765" s="10" t="s">
        <v>8327</v>
      </c>
      <c r="R765" t="s">
        <v>8348</v>
      </c>
      <c r="S765" s="15">
        <f t="shared" si="34"/>
        <v>41471.446851851848</v>
      </c>
      <c r="T765" s="15">
        <f t="shared" si="35"/>
        <v>41501.446851851848</v>
      </c>
    </row>
    <row r="766" spans="1:20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33"/>
        <v>0</v>
      </c>
      <c r="P766">
        <f>IFERROR(ROUND(E766/L766,2),0)</f>
        <v>0</v>
      </c>
      <c r="Q766" s="10" t="s">
        <v>8327</v>
      </c>
      <c r="R766" t="s">
        <v>8348</v>
      </c>
      <c r="S766" s="15">
        <f t="shared" si="34"/>
        <v>42227.173159722224</v>
      </c>
      <c r="T766" s="15">
        <f t="shared" si="35"/>
        <v>42257.173159722224</v>
      </c>
    </row>
    <row r="767" spans="1:20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33"/>
        <v>36</v>
      </c>
      <c r="P767">
        <f>IFERROR(ROUND(E767/L767,2),0)</f>
        <v>57.3</v>
      </c>
      <c r="Q767" s="10" t="s">
        <v>8327</v>
      </c>
      <c r="R767" t="s">
        <v>8348</v>
      </c>
      <c r="S767" s="15">
        <f t="shared" si="34"/>
        <v>41901.542638888888</v>
      </c>
      <c r="T767" s="15">
        <f t="shared" si="35"/>
        <v>41931.542638888888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33"/>
        <v>0</v>
      </c>
      <c r="P768">
        <f>IFERROR(ROUND(E768/L768,2),0)</f>
        <v>0</v>
      </c>
      <c r="Q768" s="10" t="s">
        <v>8327</v>
      </c>
      <c r="R768" t="s">
        <v>8348</v>
      </c>
      <c r="S768" s="15">
        <f t="shared" si="34"/>
        <v>42021.783368055556</v>
      </c>
      <c r="T768" s="15">
        <f t="shared" si="35"/>
        <v>42051.783368055556</v>
      </c>
    </row>
    <row r="769" spans="1:20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33"/>
        <v>4</v>
      </c>
      <c r="P769">
        <f>IFERROR(ROUND(E769/L769,2),0)</f>
        <v>59</v>
      </c>
      <c r="Q769" s="10" t="s">
        <v>8327</v>
      </c>
      <c r="R769" t="s">
        <v>8348</v>
      </c>
      <c r="S769" s="15">
        <f t="shared" si="34"/>
        <v>42115.143634259264</v>
      </c>
      <c r="T769" s="15">
        <f t="shared" si="35"/>
        <v>42145.143634259264</v>
      </c>
    </row>
    <row r="770" spans="1:20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33"/>
        <v>0</v>
      </c>
      <c r="P770">
        <f>IFERROR(ROUND(E770/L770,2),0)</f>
        <v>0</v>
      </c>
      <c r="Q770" s="10" t="s">
        <v>8327</v>
      </c>
      <c r="R770" t="s">
        <v>8348</v>
      </c>
      <c r="S770" s="15">
        <f t="shared" si="34"/>
        <v>41594.207060185188</v>
      </c>
      <c r="T770" s="15">
        <f t="shared" si="35"/>
        <v>41624.207060185188</v>
      </c>
    </row>
    <row r="771" spans="1:20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36">ROUND(E771/D771*100,0)</f>
        <v>41</v>
      </c>
      <c r="P771">
        <f>IFERROR(ROUND(E771/L771,2),0)</f>
        <v>31.85</v>
      </c>
      <c r="Q771" s="10" t="s">
        <v>8327</v>
      </c>
      <c r="R771" t="s">
        <v>8348</v>
      </c>
      <c r="S771" s="15">
        <f t="shared" ref="S771:S834" si="37">(((J771/60)/60)/24)+DATE(1970,1,1)</f>
        <v>41604.996458333335</v>
      </c>
      <c r="T771" s="15">
        <f t="shared" ref="T771:T834" si="38">(((I771/60)/60)/24)+DATE(1970,1,1)</f>
        <v>41634.996458333335</v>
      </c>
    </row>
    <row r="772" spans="1:20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36"/>
        <v>0</v>
      </c>
      <c r="P772">
        <f>IFERROR(ROUND(E772/L772,2),0)</f>
        <v>0</v>
      </c>
      <c r="Q772" s="10" t="s">
        <v>8327</v>
      </c>
      <c r="R772" t="s">
        <v>8348</v>
      </c>
      <c r="S772" s="15">
        <f t="shared" si="37"/>
        <v>41289.999641203707</v>
      </c>
      <c r="T772" s="15">
        <f t="shared" si="38"/>
        <v>41329.999641203707</v>
      </c>
    </row>
    <row r="773" spans="1:20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36"/>
        <v>0</v>
      </c>
      <c r="P773">
        <f>IFERROR(ROUND(E773/L773,2),0)</f>
        <v>10</v>
      </c>
      <c r="Q773" s="10" t="s">
        <v>8327</v>
      </c>
      <c r="R773" t="s">
        <v>8348</v>
      </c>
      <c r="S773" s="15">
        <f t="shared" si="37"/>
        <v>42349.824097222227</v>
      </c>
      <c r="T773" s="15">
        <f t="shared" si="38"/>
        <v>42399.824097222227</v>
      </c>
    </row>
    <row r="774" spans="1:20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36"/>
        <v>3</v>
      </c>
      <c r="P774">
        <f>IFERROR(ROUND(E774/L774,2),0)</f>
        <v>50</v>
      </c>
      <c r="Q774" s="10" t="s">
        <v>8327</v>
      </c>
      <c r="R774" t="s">
        <v>8348</v>
      </c>
      <c r="S774" s="15">
        <f t="shared" si="37"/>
        <v>40068.056932870371</v>
      </c>
      <c r="T774" s="15">
        <f t="shared" si="38"/>
        <v>40118.165972222225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36"/>
        <v>1</v>
      </c>
      <c r="P775">
        <f>IFERROR(ROUND(E775/L775,2),0)</f>
        <v>16</v>
      </c>
      <c r="Q775" s="10" t="s">
        <v>8327</v>
      </c>
      <c r="R775" t="s">
        <v>8348</v>
      </c>
      <c r="S775" s="15">
        <f t="shared" si="37"/>
        <v>42100.735937499994</v>
      </c>
      <c r="T775" s="15">
        <f t="shared" si="38"/>
        <v>42134.959027777775</v>
      </c>
    </row>
    <row r="776" spans="1:20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36"/>
        <v>70</v>
      </c>
      <c r="P776">
        <f>IFERROR(ROUND(E776/L776,2),0)</f>
        <v>39</v>
      </c>
      <c r="Q776" s="10" t="s">
        <v>8327</v>
      </c>
      <c r="R776" t="s">
        <v>8348</v>
      </c>
      <c r="S776" s="15">
        <f t="shared" si="37"/>
        <v>41663.780300925922</v>
      </c>
      <c r="T776" s="15">
        <f t="shared" si="38"/>
        <v>41693.780300925922</v>
      </c>
    </row>
    <row r="777" spans="1:20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36"/>
        <v>2</v>
      </c>
      <c r="P777">
        <f>IFERROR(ROUND(E777/L777,2),0)</f>
        <v>34</v>
      </c>
      <c r="Q777" s="10" t="s">
        <v>8327</v>
      </c>
      <c r="R777" t="s">
        <v>8348</v>
      </c>
      <c r="S777" s="15">
        <f t="shared" si="37"/>
        <v>40863.060127314813</v>
      </c>
      <c r="T777" s="15">
        <f t="shared" si="38"/>
        <v>40893.060127314813</v>
      </c>
    </row>
    <row r="778" spans="1:20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36"/>
        <v>51</v>
      </c>
      <c r="P778">
        <f>IFERROR(ROUND(E778/L778,2),0)</f>
        <v>63.12</v>
      </c>
      <c r="Q778" s="10" t="s">
        <v>8327</v>
      </c>
      <c r="R778" t="s">
        <v>8348</v>
      </c>
      <c r="S778" s="15">
        <f t="shared" si="37"/>
        <v>42250.685706018514</v>
      </c>
      <c r="T778" s="15">
        <f t="shared" si="38"/>
        <v>42288.208333333328</v>
      </c>
    </row>
    <row r="779" spans="1:20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36"/>
        <v>1</v>
      </c>
      <c r="P779">
        <f>IFERROR(ROUND(E779/L779,2),0)</f>
        <v>7</v>
      </c>
      <c r="Q779" s="10" t="s">
        <v>8327</v>
      </c>
      <c r="R779" t="s">
        <v>8348</v>
      </c>
      <c r="S779" s="15">
        <f t="shared" si="37"/>
        <v>41456.981215277774</v>
      </c>
      <c r="T779" s="15">
        <f t="shared" si="38"/>
        <v>41486.981215277774</v>
      </c>
    </row>
    <row r="780" spans="1:20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36"/>
        <v>0</v>
      </c>
      <c r="P780">
        <f>IFERROR(ROUND(E780/L780,2),0)</f>
        <v>2</v>
      </c>
      <c r="Q780" s="10" t="s">
        <v>8327</v>
      </c>
      <c r="R780" t="s">
        <v>8348</v>
      </c>
      <c r="S780" s="15">
        <f t="shared" si="37"/>
        <v>41729.702314814815</v>
      </c>
      <c r="T780" s="15">
        <f t="shared" si="38"/>
        <v>41759.702314814815</v>
      </c>
    </row>
    <row r="781" spans="1:20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36"/>
        <v>3</v>
      </c>
      <c r="P781">
        <f>IFERROR(ROUND(E781/L781,2),0)</f>
        <v>66.67</v>
      </c>
      <c r="Q781" s="10" t="s">
        <v>8327</v>
      </c>
      <c r="R781" t="s">
        <v>8348</v>
      </c>
      <c r="S781" s="15">
        <f t="shared" si="37"/>
        <v>40436.68408564815</v>
      </c>
      <c r="T781" s="15">
        <f t="shared" si="38"/>
        <v>40466.166666666664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36"/>
        <v>104</v>
      </c>
      <c r="P782">
        <f>IFERROR(ROUND(E782/L782,2),0)</f>
        <v>38.520000000000003</v>
      </c>
      <c r="Q782" s="10" t="s">
        <v>8316</v>
      </c>
      <c r="R782" t="s">
        <v>8319</v>
      </c>
      <c r="S782" s="15">
        <f t="shared" si="37"/>
        <v>40636.673900462964</v>
      </c>
      <c r="T782" s="15">
        <f t="shared" si="38"/>
        <v>40666.673900462964</v>
      </c>
    </row>
    <row r="783" spans="1:20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36"/>
        <v>133</v>
      </c>
      <c r="P783">
        <f>IFERROR(ROUND(E783/L783,2),0)</f>
        <v>42.61</v>
      </c>
      <c r="Q783" s="10" t="s">
        <v>8316</v>
      </c>
      <c r="R783" t="s">
        <v>8319</v>
      </c>
      <c r="S783" s="15">
        <f t="shared" si="37"/>
        <v>41403.000856481485</v>
      </c>
      <c r="T783" s="15">
        <f t="shared" si="38"/>
        <v>41433.000856481485</v>
      </c>
    </row>
    <row r="784" spans="1:20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36"/>
        <v>100</v>
      </c>
      <c r="P784">
        <f>IFERROR(ROUND(E784/L784,2),0)</f>
        <v>50</v>
      </c>
      <c r="Q784" s="10" t="s">
        <v>8316</v>
      </c>
      <c r="R784" t="s">
        <v>8319</v>
      </c>
      <c r="S784" s="15">
        <f t="shared" si="37"/>
        <v>41116.758125</v>
      </c>
      <c r="T784" s="15">
        <f t="shared" si="38"/>
        <v>41146.758125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36"/>
        <v>148</v>
      </c>
      <c r="P785">
        <f>IFERROR(ROUND(E785/L785,2),0)</f>
        <v>63.49</v>
      </c>
      <c r="Q785" s="10" t="s">
        <v>8316</v>
      </c>
      <c r="R785" t="s">
        <v>8319</v>
      </c>
      <c r="S785" s="15">
        <f t="shared" si="37"/>
        <v>40987.773715277777</v>
      </c>
      <c r="T785" s="15">
        <f t="shared" si="38"/>
        <v>41026.916666666664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36"/>
        <v>103</v>
      </c>
      <c r="P786">
        <f>IFERROR(ROUND(E786/L786,2),0)</f>
        <v>102.5</v>
      </c>
      <c r="Q786" s="10" t="s">
        <v>8316</v>
      </c>
      <c r="R786" t="s">
        <v>8319</v>
      </c>
      <c r="S786" s="15">
        <f t="shared" si="37"/>
        <v>41675.149525462963</v>
      </c>
      <c r="T786" s="15">
        <f t="shared" si="38"/>
        <v>41715.107858796298</v>
      </c>
    </row>
    <row r="787" spans="1:20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36"/>
        <v>181</v>
      </c>
      <c r="P787">
        <f>IFERROR(ROUND(E787/L787,2),0)</f>
        <v>31.14</v>
      </c>
      <c r="Q787" s="10" t="s">
        <v>8316</v>
      </c>
      <c r="R787" t="s">
        <v>8319</v>
      </c>
      <c r="S787" s="15">
        <f t="shared" si="37"/>
        <v>41303.593923611108</v>
      </c>
      <c r="T787" s="15">
        <f t="shared" si="38"/>
        <v>41333.593923611108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36"/>
        <v>143</v>
      </c>
      <c r="P788">
        <f>IFERROR(ROUND(E788/L788,2),0)</f>
        <v>162.27000000000001</v>
      </c>
      <c r="Q788" s="10" t="s">
        <v>8316</v>
      </c>
      <c r="R788" t="s">
        <v>8319</v>
      </c>
      <c r="S788" s="15">
        <f t="shared" si="37"/>
        <v>40983.055949074071</v>
      </c>
      <c r="T788" s="15">
        <f t="shared" si="38"/>
        <v>41040.657638888886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36"/>
        <v>114</v>
      </c>
      <c r="P789">
        <f>IFERROR(ROUND(E789/L789,2),0)</f>
        <v>80.59</v>
      </c>
      <c r="Q789" s="10" t="s">
        <v>8316</v>
      </c>
      <c r="R789" t="s">
        <v>8319</v>
      </c>
      <c r="S789" s="15">
        <f t="shared" si="37"/>
        <v>41549.627615740741</v>
      </c>
      <c r="T789" s="15">
        <f t="shared" si="38"/>
        <v>41579.627615740741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36"/>
        <v>204</v>
      </c>
      <c r="P790">
        <f>IFERROR(ROUND(E790/L790,2),0)</f>
        <v>59.85</v>
      </c>
      <c r="Q790" s="10" t="s">
        <v>8316</v>
      </c>
      <c r="R790" t="s">
        <v>8319</v>
      </c>
      <c r="S790" s="15">
        <f t="shared" si="37"/>
        <v>41059.006805555553</v>
      </c>
      <c r="T790" s="15">
        <f t="shared" si="38"/>
        <v>41097.165972222225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36"/>
        <v>109</v>
      </c>
      <c r="P791">
        <f>IFERROR(ROUND(E791/L791,2),0)</f>
        <v>132.86000000000001</v>
      </c>
      <c r="Q791" s="10" t="s">
        <v>8316</v>
      </c>
      <c r="R791" t="s">
        <v>8319</v>
      </c>
      <c r="S791" s="15">
        <f t="shared" si="37"/>
        <v>41277.186111111114</v>
      </c>
      <c r="T791" s="15">
        <f t="shared" si="38"/>
        <v>41295.332638888889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36"/>
        <v>144</v>
      </c>
      <c r="P792">
        <f>IFERROR(ROUND(E792/L792,2),0)</f>
        <v>92.55</v>
      </c>
      <c r="Q792" s="10" t="s">
        <v>8316</v>
      </c>
      <c r="R792" t="s">
        <v>8319</v>
      </c>
      <c r="S792" s="15">
        <f t="shared" si="37"/>
        <v>41276.047905092593</v>
      </c>
      <c r="T792" s="15">
        <f t="shared" si="38"/>
        <v>41306.047905092593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36"/>
        <v>104</v>
      </c>
      <c r="P793">
        <f>IFERROR(ROUND(E793/L793,2),0)</f>
        <v>60.86</v>
      </c>
      <c r="Q793" s="10" t="s">
        <v>8316</v>
      </c>
      <c r="R793" t="s">
        <v>8319</v>
      </c>
      <c r="S793" s="15">
        <f t="shared" si="37"/>
        <v>41557.780624999999</v>
      </c>
      <c r="T793" s="15">
        <f t="shared" si="38"/>
        <v>41591.249305555553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36"/>
        <v>100</v>
      </c>
      <c r="P794">
        <f>IFERROR(ROUND(E794/L794,2),0)</f>
        <v>41.85</v>
      </c>
      <c r="Q794" s="10" t="s">
        <v>8316</v>
      </c>
      <c r="R794" t="s">
        <v>8319</v>
      </c>
      <c r="S794" s="15">
        <f t="shared" si="37"/>
        <v>41555.873645833337</v>
      </c>
      <c r="T794" s="15">
        <f t="shared" si="38"/>
        <v>41585.915312500001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36"/>
        <v>103</v>
      </c>
      <c r="P795">
        <f>IFERROR(ROUND(E795/L795,2),0)</f>
        <v>88.33</v>
      </c>
      <c r="Q795" s="10" t="s">
        <v>8316</v>
      </c>
      <c r="R795" t="s">
        <v>8319</v>
      </c>
      <c r="S795" s="15">
        <f t="shared" si="37"/>
        <v>41442.741249999999</v>
      </c>
      <c r="T795" s="15">
        <f t="shared" si="38"/>
        <v>41458.207638888889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36"/>
        <v>105</v>
      </c>
      <c r="P796">
        <f>IFERROR(ROUND(E796/L796,2),0)</f>
        <v>158.96</v>
      </c>
      <c r="Q796" s="10" t="s">
        <v>8316</v>
      </c>
      <c r="R796" t="s">
        <v>8319</v>
      </c>
      <c r="S796" s="15">
        <f t="shared" si="37"/>
        <v>40736.115011574075</v>
      </c>
      <c r="T796" s="15">
        <f t="shared" si="38"/>
        <v>40791.712500000001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36"/>
        <v>112</v>
      </c>
      <c r="P797">
        <f>IFERROR(ROUND(E797/L797,2),0)</f>
        <v>85.05</v>
      </c>
      <c r="Q797" s="10" t="s">
        <v>8316</v>
      </c>
      <c r="R797" t="s">
        <v>8319</v>
      </c>
      <c r="S797" s="15">
        <f t="shared" si="37"/>
        <v>40963.613032407404</v>
      </c>
      <c r="T797" s="15">
        <f t="shared" si="38"/>
        <v>41006.207638888889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36"/>
        <v>101</v>
      </c>
      <c r="P798">
        <f>IFERROR(ROUND(E798/L798,2),0)</f>
        <v>112.61</v>
      </c>
      <c r="Q798" s="10" t="s">
        <v>8316</v>
      </c>
      <c r="R798" t="s">
        <v>8319</v>
      </c>
      <c r="S798" s="15">
        <f t="shared" si="37"/>
        <v>41502.882928240739</v>
      </c>
      <c r="T798" s="15">
        <f t="shared" si="38"/>
        <v>41532.881944444445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36"/>
        <v>108</v>
      </c>
      <c r="P799">
        <f>IFERROR(ROUND(E799/L799,2),0)</f>
        <v>45.44</v>
      </c>
      <c r="Q799" s="10" t="s">
        <v>8316</v>
      </c>
      <c r="R799" t="s">
        <v>8319</v>
      </c>
      <c r="S799" s="15">
        <f t="shared" si="37"/>
        <v>40996.994074074071</v>
      </c>
      <c r="T799" s="15">
        <f t="shared" si="38"/>
        <v>41028.166666666664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36"/>
        <v>115</v>
      </c>
      <c r="P800">
        <f>IFERROR(ROUND(E800/L800,2),0)</f>
        <v>46.22</v>
      </c>
      <c r="Q800" s="10" t="s">
        <v>8316</v>
      </c>
      <c r="R800" t="s">
        <v>8319</v>
      </c>
      <c r="S800" s="15">
        <f t="shared" si="37"/>
        <v>41882.590127314819</v>
      </c>
      <c r="T800" s="15">
        <f t="shared" si="38"/>
        <v>41912.590127314819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36"/>
        <v>100</v>
      </c>
      <c r="P801">
        <f>IFERROR(ROUND(E801/L801,2),0)</f>
        <v>178.61</v>
      </c>
      <c r="Q801" s="10" t="s">
        <v>8316</v>
      </c>
      <c r="R801" t="s">
        <v>8319</v>
      </c>
      <c r="S801" s="15">
        <f t="shared" si="37"/>
        <v>40996.667199074072</v>
      </c>
      <c r="T801" s="15">
        <f t="shared" si="38"/>
        <v>41026.667199074072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36"/>
        <v>152</v>
      </c>
      <c r="P802">
        <f>IFERROR(ROUND(E802/L802,2),0)</f>
        <v>40.75</v>
      </c>
      <c r="Q802" s="10" t="s">
        <v>8316</v>
      </c>
      <c r="R802" t="s">
        <v>8319</v>
      </c>
      <c r="S802" s="15">
        <f t="shared" si="37"/>
        <v>41863.433495370373</v>
      </c>
      <c r="T802" s="15">
        <f t="shared" si="38"/>
        <v>41893.433495370373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36"/>
        <v>112</v>
      </c>
      <c r="P803">
        <f>IFERROR(ROUND(E803/L803,2),0)</f>
        <v>43.73</v>
      </c>
      <c r="Q803" s="10" t="s">
        <v>8316</v>
      </c>
      <c r="R803" t="s">
        <v>8319</v>
      </c>
      <c r="S803" s="15">
        <f t="shared" si="37"/>
        <v>40695.795370370368</v>
      </c>
      <c r="T803" s="15">
        <f t="shared" si="38"/>
        <v>40725.795370370368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36"/>
        <v>101</v>
      </c>
      <c r="P804">
        <f>IFERROR(ROUND(E804/L804,2),0)</f>
        <v>81.069999999999993</v>
      </c>
      <c r="Q804" s="10" t="s">
        <v>8316</v>
      </c>
      <c r="R804" t="s">
        <v>8319</v>
      </c>
      <c r="S804" s="15">
        <f t="shared" si="37"/>
        <v>41123.022268518522</v>
      </c>
      <c r="T804" s="15">
        <f t="shared" si="38"/>
        <v>41169.170138888891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36"/>
        <v>123</v>
      </c>
      <c r="P805">
        <f>IFERROR(ROUND(E805/L805,2),0)</f>
        <v>74.61</v>
      </c>
      <c r="Q805" s="10" t="s">
        <v>8316</v>
      </c>
      <c r="R805" t="s">
        <v>8319</v>
      </c>
      <c r="S805" s="15">
        <f t="shared" si="37"/>
        <v>40665.949976851851</v>
      </c>
      <c r="T805" s="15">
        <f t="shared" si="38"/>
        <v>40692.041666666664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36"/>
        <v>100</v>
      </c>
      <c r="P806">
        <f>IFERROR(ROUND(E806/L806,2),0)</f>
        <v>305.56</v>
      </c>
      <c r="Q806" s="10" t="s">
        <v>8316</v>
      </c>
      <c r="R806" t="s">
        <v>8319</v>
      </c>
      <c r="S806" s="15">
        <f t="shared" si="37"/>
        <v>40730.105625000004</v>
      </c>
      <c r="T806" s="15">
        <f t="shared" si="38"/>
        <v>40747.165972222225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36"/>
        <v>105</v>
      </c>
      <c r="P807">
        <f>IFERROR(ROUND(E807/L807,2),0)</f>
        <v>58.33</v>
      </c>
      <c r="Q807" s="10" t="s">
        <v>8316</v>
      </c>
      <c r="R807" t="s">
        <v>8319</v>
      </c>
      <c r="S807" s="15">
        <f t="shared" si="37"/>
        <v>40690.823055555556</v>
      </c>
      <c r="T807" s="15">
        <f t="shared" si="38"/>
        <v>40740.958333333336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36"/>
        <v>104</v>
      </c>
      <c r="P808">
        <f>IFERROR(ROUND(E808/L808,2),0)</f>
        <v>117.68</v>
      </c>
      <c r="Q808" s="10" t="s">
        <v>8316</v>
      </c>
      <c r="R808" t="s">
        <v>8319</v>
      </c>
      <c r="S808" s="15">
        <f t="shared" si="37"/>
        <v>40763.691423611112</v>
      </c>
      <c r="T808" s="15">
        <f t="shared" si="38"/>
        <v>40793.691423611112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36"/>
        <v>105</v>
      </c>
      <c r="P809">
        <f>IFERROR(ROUND(E809/L809,2),0)</f>
        <v>73.77</v>
      </c>
      <c r="Q809" s="10" t="s">
        <v>8316</v>
      </c>
      <c r="R809" t="s">
        <v>8319</v>
      </c>
      <c r="S809" s="15">
        <f t="shared" si="37"/>
        <v>42759.628599537042</v>
      </c>
      <c r="T809" s="15">
        <f t="shared" si="38"/>
        <v>42795.083333333328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36"/>
        <v>100</v>
      </c>
      <c r="P810">
        <f>IFERROR(ROUND(E810/L810,2),0)</f>
        <v>104.65</v>
      </c>
      <c r="Q810" s="10" t="s">
        <v>8316</v>
      </c>
      <c r="R810" t="s">
        <v>8319</v>
      </c>
      <c r="S810" s="15">
        <f t="shared" si="37"/>
        <v>41962.100532407407</v>
      </c>
      <c r="T810" s="15">
        <f t="shared" si="38"/>
        <v>41995.207638888889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36"/>
        <v>104</v>
      </c>
      <c r="P811">
        <f>IFERROR(ROUND(E811/L811,2),0)</f>
        <v>79.83</v>
      </c>
      <c r="Q811" s="10" t="s">
        <v>8316</v>
      </c>
      <c r="R811" t="s">
        <v>8319</v>
      </c>
      <c r="S811" s="15">
        <f t="shared" si="37"/>
        <v>41628.833680555559</v>
      </c>
      <c r="T811" s="15">
        <f t="shared" si="38"/>
        <v>41658.833680555559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36"/>
        <v>105</v>
      </c>
      <c r="P812">
        <f>IFERROR(ROUND(E812/L812,2),0)</f>
        <v>58.33</v>
      </c>
      <c r="Q812" s="10" t="s">
        <v>8316</v>
      </c>
      <c r="R812" t="s">
        <v>8319</v>
      </c>
      <c r="S812" s="15">
        <f t="shared" si="37"/>
        <v>41123.056273148148</v>
      </c>
      <c r="T812" s="15">
        <f t="shared" si="38"/>
        <v>41153.056273148148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36"/>
        <v>104</v>
      </c>
      <c r="P813">
        <f>IFERROR(ROUND(E813/L813,2),0)</f>
        <v>86.67</v>
      </c>
      <c r="Q813" s="10" t="s">
        <v>8316</v>
      </c>
      <c r="R813" t="s">
        <v>8319</v>
      </c>
      <c r="S813" s="15">
        <f t="shared" si="37"/>
        <v>41443.643541666665</v>
      </c>
      <c r="T813" s="15">
        <f t="shared" si="38"/>
        <v>41465.702777777777</v>
      </c>
    </row>
    <row r="814" spans="1:20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36"/>
        <v>152</v>
      </c>
      <c r="P814">
        <f>IFERROR(ROUND(E814/L814,2),0)</f>
        <v>27.61</v>
      </c>
      <c r="Q814" s="10" t="s">
        <v>8316</v>
      </c>
      <c r="R814" t="s">
        <v>8319</v>
      </c>
      <c r="S814" s="15">
        <f t="shared" si="37"/>
        <v>41282.017962962964</v>
      </c>
      <c r="T814" s="15">
        <f t="shared" si="38"/>
        <v>41334.581944444442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36"/>
        <v>160</v>
      </c>
      <c r="P815">
        <f>IFERROR(ROUND(E815/L815,2),0)</f>
        <v>25</v>
      </c>
      <c r="Q815" s="10" t="s">
        <v>8316</v>
      </c>
      <c r="R815" t="s">
        <v>8319</v>
      </c>
      <c r="S815" s="15">
        <f t="shared" si="37"/>
        <v>41080.960243055553</v>
      </c>
      <c r="T815" s="15">
        <f t="shared" si="38"/>
        <v>41110.960243055553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36"/>
        <v>127</v>
      </c>
      <c r="P816">
        <f>IFERROR(ROUND(E816/L816,2),0)</f>
        <v>45.46</v>
      </c>
      <c r="Q816" s="10" t="s">
        <v>8316</v>
      </c>
      <c r="R816" t="s">
        <v>8319</v>
      </c>
      <c r="S816" s="15">
        <f t="shared" si="37"/>
        <v>40679.743067129632</v>
      </c>
      <c r="T816" s="15">
        <f t="shared" si="38"/>
        <v>40694.75277777778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36"/>
        <v>107</v>
      </c>
      <c r="P817">
        <f>IFERROR(ROUND(E817/L817,2),0)</f>
        <v>99.53</v>
      </c>
      <c r="Q817" s="10" t="s">
        <v>8316</v>
      </c>
      <c r="R817" t="s">
        <v>8319</v>
      </c>
      <c r="S817" s="15">
        <f t="shared" si="37"/>
        <v>41914.917858796296</v>
      </c>
      <c r="T817" s="15">
        <f t="shared" si="38"/>
        <v>41944.917858796296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36"/>
        <v>115</v>
      </c>
      <c r="P818">
        <f>IFERROR(ROUND(E818/L818,2),0)</f>
        <v>39.31</v>
      </c>
      <c r="Q818" s="10" t="s">
        <v>8316</v>
      </c>
      <c r="R818" t="s">
        <v>8319</v>
      </c>
      <c r="S818" s="15">
        <f t="shared" si="37"/>
        <v>41341.870868055557</v>
      </c>
      <c r="T818" s="15">
        <f t="shared" si="38"/>
        <v>41373.270833333336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36"/>
        <v>137</v>
      </c>
      <c r="P819">
        <f>IFERROR(ROUND(E819/L819,2),0)</f>
        <v>89.42</v>
      </c>
      <c r="Q819" s="10" t="s">
        <v>8316</v>
      </c>
      <c r="R819" t="s">
        <v>8319</v>
      </c>
      <c r="S819" s="15">
        <f t="shared" si="37"/>
        <v>40925.599664351852</v>
      </c>
      <c r="T819" s="15">
        <f t="shared" si="38"/>
        <v>40979.207638888889</v>
      </c>
    </row>
    <row r="820" spans="1:20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36"/>
        <v>156</v>
      </c>
      <c r="P820">
        <f>IFERROR(ROUND(E820/L820,2),0)</f>
        <v>28.68</v>
      </c>
      <c r="Q820" s="10" t="s">
        <v>8316</v>
      </c>
      <c r="R820" t="s">
        <v>8319</v>
      </c>
      <c r="S820" s="15">
        <f t="shared" si="37"/>
        <v>41120.882881944446</v>
      </c>
      <c r="T820" s="15">
        <f t="shared" si="38"/>
        <v>41128.709027777775</v>
      </c>
    </row>
    <row r="821" spans="1:20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36"/>
        <v>109</v>
      </c>
      <c r="P821">
        <f>IFERROR(ROUND(E821/L821,2),0)</f>
        <v>31.07</v>
      </c>
      <c r="Q821" s="10" t="s">
        <v>8316</v>
      </c>
      <c r="R821" t="s">
        <v>8319</v>
      </c>
      <c r="S821" s="15">
        <f t="shared" si="37"/>
        <v>41619.998310185183</v>
      </c>
      <c r="T821" s="15">
        <f t="shared" si="38"/>
        <v>41629.197222222225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36"/>
        <v>134</v>
      </c>
      <c r="P822">
        <f>IFERROR(ROUND(E822/L822,2),0)</f>
        <v>70.55</v>
      </c>
      <c r="Q822" s="10" t="s">
        <v>8316</v>
      </c>
      <c r="R822" t="s">
        <v>8319</v>
      </c>
      <c r="S822" s="15">
        <f t="shared" si="37"/>
        <v>41768.841921296298</v>
      </c>
      <c r="T822" s="15">
        <f t="shared" si="38"/>
        <v>41799.208333333336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36"/>
        <v>100</v>
      </c>
      <c r="P823">
        <f>IFERROR(ROUND(E823/L823,2),0)</f>
        <v>224.13</v>
      </c>
      <c r="Q823" s="10" t="s">
        <v>8316</v>
      </c>
      <c r="R823" t="s">
        <v>8319</v>
      </c>
      <c r="S823" s="15">
        <f t="shared" si="37"/>
        <v>42093.922048611115</v>
      </c>
      <c r="T823" s="15">
        <f t="shared" si="38"/>
        <v>42128.167361111111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36"/>
        <v>119</v>
      </c>
      <c r="P824">
        <f>IFERROR(ROUND(E824/L824,2),0)</f>
        <v>51.81</v>
      </c>
      <c r="Q824" s="10" t="s">
        <v>8316</v>
      </c>
      <c r="R824" t="s">
        <v>8319</v>
      </c>
      <c r="S824" s="15">
        <f t="shared" si="37"/>
        <v>41157.947337962964</v>
      </c>
      <c r="T824" s="15">
        <f t="shared" si="38"/>
        <v>41187.947337962964</v>
      </c>
    </row>
    <row r="825" spans="1:20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36"/>
        <v>180</v>
      </c>
      <c r="P825">
        <f>IFERROR(ROUND(E825/L825,2),0)</f>
        <v>43.52</v>
      </c>
      <c r="Q825" s="10" t="s">
        <v>8316</v>
      </c>
      <c r="R825" t="s">
        <v>8319</v>
      </c>
      <c r="S825" s="15">
        <f t="shared" si="37"/>
        <v>42055.972824074073</v>
      </c>
      <c r="T825" s="15">
        <f t="shared" si="38"/>
        <v>42085.931157407409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36"/>
        <v>134</v>
      </c>
      <c r="P826">
        <f>IFERROR(ROUND(E826/L826,2),0)</f>
        <v>39.82</v>
      </c>
      <c r="Q826" s="10" t="s">
        <v>8316</v>
      </c>
      <c r="R826" t="s">
        <v>8319</v>
      </c>
      <c r="S826" s="15">
        <f t="shared" si="37"/>
        <v>40250.242106481484</v>
      </c>
      <c r="T826" s="15">
        <f t="shared" si="38"/>
        <v>40286.290972222225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36"/>
        <v>100</v>
      </c>
      <c r="P827">
        <f>IFERROR(ROUND(E827/L827,2),0)</f>
        <v>126.81</v>
      </c>
      <c r="Q827" s="10" t="s">
        <v>8316</v>
      </c>
      <c r="R827" t="s">
        <v>8319</v>
      </c>
      <c r="S827" s="15">
        <f t="shared" si="37"/>
        <v>41186.306527777779</v>
      </c>
      <c r="T827" s="15">
        <f t="shared" si="38"/>
        <v>41211.306527777779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36"/>
        <v>101</v>
      </c>
      <c r="P828">
        <f>IFERROR(ROUND(E828/L828,2),0)</f>
        <v>113.88</v>
      </c>
      <c r="Q828" s="10" t="s">
        <v>8316</v>
      </c>
      <c r="R828" t="s">
        <v>8319</v>
      </c>
      <c r="S828" s="15">
        <f t="shared" si="37"/>
        <v>40973.038541666669</v>
      </c>
      <c r="T828" s="15">
        <f t="shared" si="38"/>
        <v>40993.996874999997</v>
      </c>
    </row>
    <row r="829" spans="1:20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36"/>
        <v>103</v>
      </c>
      <c r="P829">
        <f>IFERROR(ROUND(E829/L829,2),0)</f>
        <v>28.18</v>
      </c>
      <c r="Q829" s="10" t="s">
        <v>8316</v>
      </c>
      <c r="R829" t="s">
        <v>8319</v>
      </c>
      <c r="S829" s="15">
        <f t="shared" si="37"/>
        <v>40927.473460648151</v>
      </c>
      <c r="T829" s="15">
        <f t="shared" si="38"/>
        <v>40953.825694444444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36"/>
        <v>107</v>
      </c>
      <c r="P830">
        <f>IFERROR(ROUND(E830/L830,2),0)</f>
        <v>36.61</v>
      </c>
      <c r="Q830" s="10" t="s">
        <v>8316</v>
      </c>
      <c r="R830" t="s">
        <v>8319</v>
      </c>
      <c r="S830" s="15">
        <f t="shared" si="37"/>
        <v>41073.050717592596</v>
      </c>
      <c r="T830" s="15">
        <f t="shared" si="38"/>
        <v>41085.683333333334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36"/>
        <v>104</v>
      </c>
      <c r="P831">
        <f>IFERROR(ROUND(E831/L831,2),0)</f>
        <v>32.5</v>
      </c>
      <c r="Q831" s="10" t="s">
        <v>8316</v>
      </c>
      <c r="R831" t="s">
        <v>8319</v>
      </c>
      <c r="S831" s="15">
        <f t="shared" si="37"/>
        <v>42504.801388888889</v>
      </c>
      <c r="T831" s="15">
        <f t="shared" si="38"/>
        <v>42564.801388888889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36"/>
        <v>108</v>
      </c>
      <c r="P832">
        <f>IFERROR(ROUND(E832/L832,2),0)</f>
        <v>60.66</v>
      </c>
      <c r="Q832" s="10" t="s">
        <v>8316</v>
      </c>
      <c r="R832" t="s">
        <v>8319</v>
      </c>
      <c r="S832" s="15">
        <f t="shared" si="37"/>
        <v>41325.525752314818</v>
      </c>
      <c r="T832" s="15">
        <f t="shared" si="38"/>
        <v>41355.484085648146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36"/>
        <v>233</v>
      </c>
      <c r="P833">
        <f>IFERROR(ROUND(E833/L833,2),0)</f>
        <v>175</v>
      </c>
      <c r="Q833" s="10" t="s">
        <v>8316</v>
      </c>
      <c r="R833" t="s">
        <v>8319</v>
      </c>
      <c r="S833" s="15">
        <f t="shared" si="37"/>
        <v>40996.646921296298</v>
      </c>
      <c r="T833" s="15">
        <f t="shared" si="38"/>
        <v>41026.646921296298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36"/>
        <v>101</v>
      </c>
      <c r="P834">
        <f>IFERROR(ROUND(E834/L834,2),0)</f>
        <v>97.99</v>
      </c>
      <c r="Q834" s="10" t="s">
        <v>8316</v>
      </c>
      <c r="R834" t="s">
        <v>8319</v>
      </c>
      <c r="S834" s="15">
        <f t="shared" si="37"/>
        <v>40869.675173611111</v>
      </c>
      <c r="T834" s="15">
        <f t="shared" si="38"/>
        <v>40929.342361111114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39">ROUND(E835/D835*100,0)</f>
        <v>102</v>
      </c>
      <c r="P835">
        <f>IFERROR(ROUND(E835/L835,2),0)</f>
        <v>148.78</v>
      </c>
      <c r="Q835" s="10" t="s">
        <v>8316</v>
      </c>
      <c r="R835" t="s">
        <v>8319</v>
      </c>
      <c r="S835" s="15">
        <f t="shared" ref="S835:S898" si="40">(((J835/60)/60)/24)+DATE(1970,1,1)</f>
        <v>41718.878182870372</v>
      </c>
      <c r="T835" s="15">
        <f t="shared" ref="T835:T898" si="41">(((I835/60)/60)/24)+DATE(1970,1,1)</f>
        <v>41748.878182870372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39"/>
        <v>131</v>
      </c>
      <c r="P836">
        <f>IFERROR(ROUND(E836/L836,2),0)</f>
        <v>96.08</v>
      </c>
      <c r="Q836" s="10" t="s">
        <v>8316</v>
      </c>
      <c r="R836" t="s">
        <v>8319</v>
      </c>
      <c r="S836" s="15">
        <f t="shared" si="40"/>
        <v>41422.822824074072</v>
      </c>
      <c r="T836" s="15">
        <f t="shared" si="41"/>
        <v>41456.165972222225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39"/>
        <v>117</v>
      </c>
      <c r="P837">
        <f>IFERROR(ROUND(E837/L837,2),0)</f>
        <v>58.63</v>
      </c>
      <c r="Q837" s="10" t="s">
        <v>8316</v>
      </c>
      <c r="R837" t="s">
        <v>8319</v>
      </c>
      <c r="S837" s="15">
        <f t="shared" si="40"/>
        <v>41005.45784722222</v>
      </c>
      <c r="T837" s="15">
        <f t="shared" si="41"/>
        <v>41048.125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39"/>
        <v>101</v>
      </c>
      <c r="P838">
        <f>IFERROR(ROUND(E838/L838,2),0)</f>
        <v>109.71</v>
      </c>
      <c r="Q838" s="10" t="s">
        <v>8316</v>
      </c>
      <c r="R838" t="s">
        <v>8319</v>
      </c>
      <c r="S838" s="15">
        <f t="shared" si="40"/>
        <v>41524.056921296295</v>
      </c>
      <c r="T838" s="15">
        <f t="shared" si="41"/>
        <v>41554.056921296295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39"/>
        <v>122</v>
      </c>
      <c r="P839">
        <f>IFERROR(ROUND(E839/L839,2),0)</f>
        <v>49.11</v>
      </c>
      <c r="Q839" s="10" t="s">
        <v>8316</v>
      </c>
      <c r="R839" t="s">
        <v>8319</v>
      </c>
      <c r="S839" s="15">
        <f t="shared" si="40"/>
        <v>41730.998402777775</v>
      </c>
      <c r="T839" s="15">
        <f t="shared" si="41"/>
        <v>41760.998402777775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39"/>
        <v>145</v>
      </c>
      <c r="P840">
        <f>IFERROR(ROUND(E840/L840,2),0)</f>
        <v>47.67</v>
      </c>
      <c r="Q840" s="10" t="s">
        <v>8316</v>
      </c>
      <c r="R840" t="s">
        <v>8319</v>
      </c>
      <c r="S840" s="15">
        <f t="shared" si="40"/>
        <v>40895.897974537038</v>
      </c>
      <c r="T840" s="15">
        <f t="shared" si="41"/>
        <v>40925.897974537038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39"/>
        <v>117</v>
      </c>
      <c r="P841">
        <f>IFERROR(ROUND(E841/L841,2),0)</f>
        <v>60.74</v>
      </c>
      <c r="Q841" s="10" t="s">
        <v>8316</v>
      </c>
      <c r="R841" t="s">
        <v>8319</v>
      </c>
      <c r="S841" s="15">
        <f t="shared" si="40"/>
        <v>41144.763379629629</v>
      </c>
      <c r="T841" s="15">
        <f t="shared" si="41"/>
        <v>41174.763379629629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39"/>
        <v>120</v>
      </c>
      <c r="P842">
        <f>IFERROR(ROUND(E842/L842,2),0)</f>
        <v>63.38</v>
      </c>
      <c r="Q842" s="10" t="s">
        <v>8316</v>
      </c>
      <c r="R842" t="s">
        <v>8318</v>
      </c>
      <c r="S842" s="15">
        <f t="shared" si="40"/>
        <v>42607.226701388892</v>
      </c>
      <c r="T842" s="15">
        <f t="shared" si="41"/>
        <v>42637.226701388892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39"/>
        <v>101</v>
      </c>
      <c r="P843">
        <f>IFERROR(ROUND(E843/L843,2),0)</f>
        <v>53.89</v>
      </c>
      <c r="Q843" s="10" t="s">
        <v>8316</v>
      </c>
      <c r="R843" t="s">
        <v>8318</v>
      </c>
      <c r="S843" s="15">
        <f t="shared" si="40"/>
        <v>41923.838692129626</v>
      </c>
      <c r="T843" s="15">
        <f t="shared" si="41"/>
        <v>41953.88035879629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39"/>
        <v>104</v>
      </c>
      <c r="P844">
        <f>IFERROR(ROUND(E844/L844,2),0)</f>
        <v>66.87</v>
      </c>
      <c r="Q844" s="10" t="s">
        <v>8316</v>
      </c>
      <c r="R844" t="s">
        <v>8318</v>
      </c>
      <c r="S844" s="15">
        <f t="shared" si="40"/>
        <v>41526.592395833337</v>
      </c>
      <c r="T844" s="15">
        <f t="shared" si="41"/>
        <v>41561.165972222225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39"/>
        <v>267</v>
      </c>
      <c r="P845">
        <f>IFERROR(ROUND(E845/L845,2),0)</f>
        <v>63.1</v>
      </c>
      <c r="Q845" s="10" t="s">
        <v>8316</v>
      </c>
      <c r="R845" t="s">
        <v>8318</v>
      </c>
      <c r="S845" s="15">
        <f t="shared" si="40"/>
        <v>42695.257870370369</v>
      </c>
      <c r="T845" s="15">
        <f t="shared" si="41"/>
        <v>42712.333333333328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39"/>
        <v>194</v>
      </c>
      <c r="P846">
        <f>IFERROR(ROUND(E846/L846,2),0)</f>
        <v>36.630000000000003</v>
      </c>
      <c r="Q846" s="10" t="s">
        <v>8316</v>
      </c>
      <c r="R846" t="s">
        <v>8318</v>
      </c>
      <c r="S846" s="15">
        <f t="shared" si="40"/>
        <v>41905.684629629628</v>
      </c>
      <c r="T846" s="15">
        <f t="shared" si="41"/>
        <v>41944.207638888889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39"/>
        <v>120</v>
      </c>
      <c r="P847">
        <f>IFERROR(ROUND(E847/L847,2),0)</f>
        <v>34.01</v>
      </c>
      <c r="Q847" s="10" t="s">
        <v>8316</v>
      </c>
      <c r="R847" t="s">
        <v>8318</v>
      </c>
      <c r="S847" s="15">
        <f t="shared" si="40"/>
        <v>42578.205972222218</v>
      </c>
      <c r="T847" s="15">
        <f t="shared" si="41"/>
        <v>42618.165972222225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39"/>
        <v>122</v>
      </c>
      <c r="P848">
        <f>IFERROR(ROUND(E848/L848,2),0)</f>
        <v>28.55</v>
      </c>
      <c r="Q848" s="10" t="s">
        <v>8316</v>
      </c>
      <c r="R848" t="s">
        <v>8318</v>
      </c>
      <c r="S848" s="15">
        <f t="shared" si="40"/>
        <v>41694.391840277778</v>
      </c>
      <c r="T848" s="15">
        <f t="shared" si="41"/>
        <v>41708.583333333336</v>
      </c>
    </row>
    <row r="849" spans="1:20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39"/>
        <v>100</v>
      </c>
      <c r="P849">
        <f>IFERROR(ROUND(E849/L849,2),0)</f>
        <v>10</v>
      </c>
      <c r="Q849" s="10" t="s">
        <v>8316</v>
      </c>
      <c r="R849" t="s">
        <v>8318</v>
      </c>
      <c r="S849" s="15">
        <f t="shared" si="40"/>
        <v>42165.79833333334</v>
      </c>
      <c r="T849" s="15">
        <f t="shared" si="41"/>
        <v>42195.79833333334</v>
      </c>
    </row>
    <row r="850" spans="1:20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39"/>
        <v>100</v>
      </c>
      <c r="P850">
        <f>IFERROR(ROUND(E850/L850,2),0)</f>
        <v>18.75</v>
      </c>
      <c r="Q850" s="10" t="s">
        <v>8316</v>
      </c>
      <c r="R850" t="s">
        <v>8318</v>
      </c>
      <c r="S850" s="15">
        <f t="shared" si="40"/>
        <v>42078.792048611111</v>
      </c>
      <c r="T850" s="15">
        <f t="shared" si="41"/>
        <v>42108.792048611111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39"/>
        <v>120</v>
      </c>
      <c r="P851">
        <f>IFERROR(ROUND(E851/L851,2),0)</f>
        <v>41.7</v>
      </c>
      <c r="Q851" s="10" t="s">
        <v>8316</v>
      </c>
      <c r="R851" t="s">
        <v>8318</v>
      </c>
      <c r="S851" s="15">
        <f t="shared" si="40"/>
        <v>42051.148888888885</v>
      </c>
      <c r="T851" s="15">
        <f t="shared" si="41"/>
        <v>42079.107222222221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39"/>
        <v>155</v>
      </c>
      <c r="P852">
        <f>IFERROR(ROUND(E852/L852,2),0)</f>
        <v>46.67</v>
      </c>
      <c r="Q852" s="10" t="s">
        <v>8316</v>
      </c>
      <c r="R852" t="s">
        <v>8318</v>
      </c>
      <c r="S852" s="15">
        <f t="shared" si="40"/>
        <v>42452.827743055561</v>
      </c>
      <c r="T852" s="15">
        <f t="shared" si="41"/>
        <v>42485.207638888889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39"/>
        <v>130</v>
      </c>
      <c r="P853">
        <f>IFERROR(ROUND(E853/L853,2),0)</f>
        <v>37.270000000000003</v>
      </c>
      <c r="Q853" s="10" t="s">
        <v>8316</v>
      </c>
      <c r="R853" t="s">
        <v>8318</v>
      </c>
      <c r="S853" s="15">
        <f t="shared" si="40"/>
        <v>42522.880243055552</v>
      </c>
      <c r="T853" s="15">
        <f t="shared" si="41"/>
        <v>42582.822916666672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39"/>
        <v>105</v>
      </c>
      <c r="P854">
        <f>IFERROR(ROUND(E854/L854,2),0)</f>
        <v>59.26</v>
      </c>
      <c r="Q854" s="10" t="s">
        <v>8316</v>
      </c>
      <c r="R854" t="s">
        <v>8318</v>
      </c>
      <c r="S854" s="15">
        <f t="shared" si="40"/>
        <v>42656.805497685185</v>
      </c>
      <c r="T854" s="15">
        <f t="shared" si="41"/>
        <v>42667.875</v>
      </c>
    </row>
    <row r="855" spans="1:20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39"/>
        <v>100</v>
      </c>
      <c r="P855">
        <f>IFERROR(ROUND(E855/L855,2),0)</f>
        <v>30</v>
      </c>
      <c r="Q855" s="10" t="s">
        <v>8316</v>
      </c>
      <c r="R855" t="s">
        <v>8318</v>
      </c>
      <c r="S855" s="15">
        <f t="shared" si="40"/>
        <v>42021.832280092596</v>
      </c>
      <c r="T855" s="15">
        <f t="shared" si="41"/>
        <v>42051.832280092596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39"/>
        <v>118</v>
      </c>
      <c r="P856">
        <f>IFERROR(ROUND(E856/L856,2),0)</f>
        <v>65.86</v>
      </c>
      <c r="Q856" s="10" t="s">
        <v>8316</v>
      </c>
      <c r="R856" t="s">
        <v>8318</v>
      </c>
      <c r="S856" s="15">
        <f t="shared" si="40"/>
        <v>42702.212337962963</v>
      </c>
      <c r="T856" s="15">
        <f t="shared" si="41"/>
        <v>42732.212337962963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39"/>
        <v>103</v>
      </c>
      <c r="P857">
        <f>IFERROR(ROUND(E857/L857,2),0)</f>
        <v>31.91</v>
      </c>
      <c r="Q857" s="10" t="s">
        <v>8316</v>
      </c>
      <c r="R857" t="s">
        <v>8318</v>
      </c>
      <c r="S857" s="15">
        <f t="shared" si="40"/>
        <v>42545.125196759262</v>
      </c>
      <c r="T857" s="15">
        <f t="shared" si="41"/>
        <v>42575.125196759262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39"/>
        <v>218</v>
      </c>
      <c r="P858">
        <f>IFERROR(ROUND(E858/L858,2),0)</f>
        <v>19.46</v>
      </c>
      <c r="Q858" s="10" t="s">
        <v>8316</v>
      </c>
      <c r="R858" t="s">
        <v>8318</v>
      </c>
      <c r="S858" s="15">
        <f t="shared" si="40"/>
        <v>42609.311990740738</v>
      </c>
      <c r="T858" s="15">
        <f t="shared" si="41"/>
        <v>42668.791666666672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39"/>
        <v>100</v>
      </c>
      <c r="P859">
        <f>IFERROR(ROUND(E859/L859,2),0)</f>
        <v>50</v>
      </c>
      <c r="Q859" s="10" t="s">
        <v>8316</v>
      </c>
      <c r="R859" t="s">
        <v>8318</v>
      </c>
      <c r="S859" s="15">
        <f t="shared" si="40"/>
        <v>42291.581377314811</v>
      </c>
      <c r="T859" s="15">
        <f t="shared" si="41"/>
        <v>42333.623043981483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39"/>
        <v>144</v>
      </c>
      <c r="P860">
        <f>IFERROR(ROUND(E860/L860,2),0)</f>
        <v>22.74</v>
      </c>
      <c r="Q860" s="10" t="s">
        <v>8316</v>
      </c>
      <c r="R860" t="s">
        <v>8318</v>
      </c>
      <c r="S860" s="15">
        <f t="shared" si="40"/>
        <v>42079.745578703703</v>
      </c>
      <c r="T860" s="15">
        <f t="shared" si="41"/>
        <v>42109.957638888889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39"/>
        <v>105</v>
      </c>
      <c r="P861">
        <f>IFERROR(ROUND(E861/L861,2),0)</f>
        <v>42.72</v>
      </c>
      <c r="Q861" s="10" t="s">
        <v>8316</v>
      </c>
      <c r="R861" t="s">
        <v>8318</v>
      </c>
      <c r="S861" s="15">
        <f t="shared" si="40"/>
        <v>42128.820231481484</v>
      </c>
      <c r="T861" s="15">
        <f t="shared" si="41"/>
        <v>42159</v>
      </c>
    </row>
    <row r="862" spans="1:20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39"/>
        <v>18</v>
      </c>
      <c r="P862">
        <f>IFERROR(ROUND(E862/L862,2),0)</f>
        <v>52.92</v>
      </c>
      <c r="Q862" s="10" t="s">
        <v>8316</v>
      </c>
      <c r="R862" t="s">
        <v>8349</v>
      </c>
      <c r="S862" s="15">
        <f t="shared" si="40"/>
        <v>41570.482789351852</v>
      </c>
      <c r="T862" s="15">
        <f t="shared" si="41"/>
        <v>41600.524456018517</v>
      </c>
    </row>
    <row r="863" spans="1:20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39"/>
        <v>2</v>
      </c>
      <c r="P863">
        <f>IFERROR(ROUND(E863/L863,2),0)</f>
        <v>50.5</v>
      </c>
      <c r="Q863" s="10" t="s">
        <v>8316</v>
      </c>
      <c r="R863" t="s">
        <v>8349</v>
      </c>
      <c r="S863" s="15">
        <f t="shared" si="40"/>
        <v>42599.965324074074</v>
      </c>
      <c r="T863" s="15">
        <f t="shared" si="41"/>
        <v>42629.965324074074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39"/>
        <v>0</v>
      </c>
      <c r="P864">
        <f>IFERROR(ROUND(E864/L864,2),0)</f>
        <v>42.5</v>
      </c>
      <c r="Q864" s="10" t="s">
        <v>8316</v>
      </c>
      <c r="R864" t="s">
        <v>8349</v>
      </c>
      <c r="S864" s="15">
        <f t="shared" si="40"/>
        <v>41559.5549537037</v>
      </c>
      <c r="T864" s="15">
        <f t="shared" si="41"/>
        <v>41589.596620370372</v>
      </c>
    </row>
    <row r="865" spans="1:20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39"/>
        <v>5</v>
      </c>
      <c r="P865">
        <f>IFERROR(ROUND(E865/L865,2),0)</f>
        <v>18</v>
      </c>
      <c r="Q865" s="10" t="s">
        <v>8316</v>
      </c>
      <c r="R865" t="s">
        <v>8349</v>
      </c>
      <c r="S865" s="15">
        <f t="shared" si="40"/>
        <v>40921.117662037039</v>
      </c>
      <c r="T865" s="15">
        <f t="shared" si="41"/>
        <v>40951.117662037039</v>
      </c>
    </row>
    <row r="866" spans="1:20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39"/>
        <v>42</v>
      </c>
      <c r="P866">
        <f>IFERROR(ROUND(E866/L866,2),0)</f>
        <v>34.18</v>
      </c>
      <c r="Q866" s="10" t="s">
        <v>8316</v>
      </c>
      <c r="R866" t="s">
        <v>8349</v>
      </c>
      <c r="S866" s="15">
        <f t="shared" si="40"/>
        <v>41541.106921296298</v>
      </c>
      <c r="T866" s="15">
        <f t="shared" si="41"/>
        <v>41563.415972222225</v>
      </c>
    </row>
    <row r="867" spans="1:20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39"/>
        <v>2</v>
      </c>
      <c r="P867">
        <f>IFERROR(ROUND(E867/L867,2),0)</f>
        <v>22.5</v>
      </c>
      <c r="Q867" s="10" t="s">
        <v>8316</v>
      </c>
      <c r="R867" t="s">
        <v>8349</v>
      </c>
      <c r="S867" s="15">
        <f t="shared" si="40"/>
        <v>41230.77311342593</v>
      </c>
      <c r="T867" s="15">
        <f t="shared" si="41"/>
        <v>41290.77311342593</v>
      </c>
    </row>
    <row r="868" spans="1:20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39"/>
        <v>18</v>
      </c>
      <c r="P868">
        <f>IFERROR(ROUND(E868/L868,2),0)</f>
        <v>58.18</v>
      </c>
      <c r="Q868" s="10" t="s">
        <v>8316</v>
      </c>
      <c r="R868" t="s">
        <v>8349</v>
      </c>
      <c r="S868" s="15">
        <f t="shared" si="40"/>
        <v>42025.637939814813</v>
      </c>
      <c r="T868" s="15">
        <f t="shared" si="41"/>
        <v>42063.631944444445</v>
      </c>
    </row>
    <row r="869" spans="1:20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39"/>
        <v>24</v>
      </c>
      <c r="P869">
        <f>IFERROR(ROUND(E869/L869,2),0)</f>
        <v>109.18</v>
      </c>
      <c r="Q869" s="10" t="s">
        <v>8316</v>
      </c>
      <c r="R869" t="s">
        <v>8349</v>
      </c>
      <c r="S869" s="15">
        <f t="shared" si="40"/>
        <v>40088.105393518519</v>
      </c>
      <c r="T869" s="15">
        <f t="shared" si="41"/>
        <v>40148.207638888889</v>
      </c>
    </row>
    <row r="870" spans="1:20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39"/>
        <v>0</v>
      </c>
      <c r="P870">
        <f>IFERROR(ROUND(E870/L870,2),0)</f>
        <v>50</v>
      </c>
      <c r="Q870" s="10" t="s">
        <v>8316</v>
      </c>
      <c r="R870" t="s">
        <v>8349</v>
      </c>
      <c r="S870" s="15">
        <f t="shared" si="40"/>
        <v>41616.027754629627</v>
      </c>
      <c r="T870" s="15">
        <f t="shared" si="41"/>
        <v>41646.027754629627</v>
      </c>
    </row>
    <row r="871" spans="1:20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39"/>
        <v>12</v>
      </c>
      <c r="P871">
        <f>IFERROR(ROUND(E871/L871,2),0)</f>
        <v>346.67</v>
      </c>
      <c r="Q871" s="10" t="s">
        <v>8316</v>
      </c>
      <c r="R871" t="s">
        <v>8349</v>
      </c>
      <c r="S871" s="15">
        <f t="shared" si="40"/>
        <v>41342.845567129632</v>
      </c>
      <c r="T871" s="15">
        <f t="shared" si="41"/>
        <v>41372.803900462961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39"/>
        <v>0</v>
      </c>
      <c r="P872">
        <f>IFERROR(ROUND(E872/L872,2),0)</f>
        <v>12.4</v>
      </c>
      <c r="Q872" s="10" t="s">
        <v>8316</v>
      </c>
      <c r="R872" t="s">
        <v>8349</v>
      </c>
      <c r="S872" s="15">
        <f t="shared" si="40"/>
        <v>41488.022256944445</v>
      </c>
      <c r="T872" s="15">
        <f t="shared" si="41"/>
        <v>41518.022256944445</v>
      </c>
    </row>
    <row r="873" spans="1:20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39"/>
        <v>5</v>
      </c>
      <c r="P873">
        <f>IFERROR(ROUND(E873/L873,2),0)</f>
        <v>27.08</v>
      </c>
      <c r="Q873" s="10" t="s">
        <v>8316</v>
      </c>
      <c r="R873" t="s">
        <v>8349</v>
      </c>
      <c r="S873" s="15">
        <f t="shared" si="40"/>
        <v>41577.561284722222</v>
      </c>
      <c r="T873" s="15">
        <f t="shared" si="41"/>
        <v>41607.602951388886</v>
      </c>
    </row>
    <row r="874" spans="1:20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39"/>
        <v>1</v>
      </c>
      <c r="P874">
        <f>IFERROR(ROUND(E874/L874,2),0)</f>
        <v>32.5</v>
      </c>
      <c r="Q874" s="10" t="s">
        <v>8316</v>
      </c>
      <c r="R874" t="s">
        <v>8349</v>
      </c>
      <c r="S874" s="15">
        <f t="shared" si="40"/>
        <v>40567.825543981482</v>
      </c>
      <c r="T874" s="15">
        <f t="shared" si="41"/>
        <v>40612.825543981482</v>
      </c>
    </row>
    <row r="875" spans="1:20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39"/>
        <v>1</v>
      </c>
      <c r="P875">
        <f>IFERROR(ROUND(E875/L875,2),0)</f>
        <v>9</v>
      </c>
      <c r="Q875" s="10" t="s">
        <v>8316</v>
      </c>
      <c r="R875" t="s">
        <v>8349</v>
      </c>
      <c r="S875" s="15">
        <f t="shared" si="40"/>
        <v>41184.167129629634</v>
      </c>
      <c r="T875" s="15">
        <f t="shared" si="41"/>
        <v>41224.208796296298</v>
      </c>
    </row>
    <row r="876" spans="1:20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39"/>
        <v>24</v>
      </c>
      <c r="P876">
        <f>IFERROR(ROUND(E876/L876,2),0)</f>
        <v>34.76</v>
      </c>
      <c r="Q876" s="10" t="s">
        <v>8316</v>
      </c>
      <c r="R876" t="s">
        <v>8349</v>
      </c>
      <c r="S876" s="15">
        <f t="shared" si="40"/>
        <v>41368.583726851852</v>
      </c>
      <c r="T876" s="15">
        <f t="shared" si="41"/>
        <v>41398.583726851852</v>
      </c>
    </row>
    <row r="877" spans="1:20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39"/>
        <v>0</v>
      </c>
      <c r="P877">
        <f>IFERROR(ROUND(E877/L877,2),0)</f>
        <v>0</v>
      </c>
      <c r="Q877" s="10" t="s">
        <v>8316</v>
      </c>
      <c r="R877" t="s">
        <v>8349</v>
      </c>
      <c r="S877" s="15">
        <f t="shared" si="40"/>
        <v>42248.723738425921</v>
      </c>
      <c r="T877" s="15">
        <f t="shared" si="41"/>
        <v>42268.723738425921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39"/>
        <v>41</v>
      </c>
      <c r="P878">
        <f>IFERROR(ROUND(E878/L878,2),0)</f>
        <v>28.58</v>
      </c>
      <c r="Q878" s="10" t="s">
        <v>8316</v>
      </c>
      <c r="R878" t="s">
        <v>8349</v>
      </c>
      <c r="S878" s="15">
        <f t="shared" si="40"/>
        <v>41276.496840277774</v>
      </c>
      <c r="T878" s="15">
        <f t="shared" si="41"/>
        <v>41309.496840277774</v>
      </c>
    </row>
    <row r="879" spans="1:20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39"/>
        <v>68</v>
      </c>
      <c r="P879">
        <f>IFERROR(ROUND(E879/L879,2),0)</f>
        <v>46.59</v>
      </c>
      <c r="Q879" s="10" t="s">
        <v>8316</v>
      </c>
      <c r="R879" t="s">
        <v>8349</v>
      </c>
      <c r="S879" s="15">
        <f t="shared" si="40"/>
        <v>41597.788888888892</v>
      </c>
      <c r="T879" s="15">
        <f t="shared" si="41"/>
        <v>41627.788888888892</v>
      </c>
    </row>
    <row r="880" spans="1:20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39"/>
        <v>1</v>
      </c>
      <c r="P880">
        <f>IFERROR(ROUND(E880/L880,2),0)</f>
        <v>32.5</v>
      </c>
      <c r="Q880" s="10" t="s">
        <v>8316</v>
      </c>
      <c r="R880" t="s">
        <v>8349</v>
      </c>
      <c r="S880" s="15">
        <f t="shared" si="40"/>
        <v>40505.232916666668</v>
      </c>
      <c r="T880" s="15">
        <f t="shared" si="41"/>
        <v>40535.232916666668</v>
      </c>
    </row>
    <row r="881" spans="1:20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39"/>
        <v>31</v>
      </c>
      <c r="P881">
        <f>IFERROR(ROUND(E881/L881,2),0)</f>
        <v>21.47</v>
      </c>
      <c r="Q881" s="10" t="s">
        <v>8316</v>
      </c>
      <c r="R881" t="s">
        <v>8349</v>
      </c>
      <c r="S881" s="15">
        <f t="shared" si="40"/>
        <v>41037.829918981479</v>
      </c>
      <c r="T881" s="15">
        <f t="shared" si="41"/>
        <v>41058.829918981479</v>
      </c>
    </row>
    <row r="882" spans="1:20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39"/>
        <v>3</v>
      </c>
      <c r="P882">
        <f>IFERROR(ROUND(E882/L882,2),0)</f>
        <v>14.13</v>
      </c>
      <c r="Q882" s="10" t="s">
        <v>8316</v>
      </c>
      <c r="R882" t="s">
        <v>8338</v>
      </c>
      <c r="S882" s="15">
        <f t="shared" si="40"/>
        <v>41179.32104166667</v>
      </c>
      <c r="T882" s="15">
        <f t="shared" si="41"/>
        <v>41212.32104166667</v>
      </c>
    </row>
    <row r="883" spans="1:20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39"/>
        <v>1</v>
      </c>
      <c r="P883">
        <f>IFERROR(ROUND(E883/L883,2),0)</f>
        <v>30</v>
      </c>
      <c r="Q883" s="10" t="s">
        <v>8316</v>
      </c>
      <c r="R883" t="s">
        <v>8338</v>
      </c>
      <c r="S883" s="15">
        <f t="shared" si="40"/>
        <v>40877.25099537037</v>
      </c>
      <c r="T883" s="15">
        <f t="shared" si="41"/>
        <v>40922.25099537037</v>
      </c>
    </row>
    <row r="884" spans="1:20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39"/>
        <v>20</v>
      </c>
      <c r="P884">
        <f>IFERROR(ROUND(E884/L884,2),0)</f>
        <v>21.57</v>
      </c>
      <c r="Q884" s="10" t="s">
        <v>8316</v>
      </c>
      <c r="R884" t="s">
        <v>8338</v>
      </c>
      <c r="S884" s="15">
        <f t="shared" si="40"/>
        <v>40759.860532407409</v>
      </c>
      <c r="T884" s="15">
        <f t="shared" si="41"/>
        <v>40792.860532407409</v>
      </c>
    </row>
    <row r="885" spans="1:20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39"/>
        <v>40</v>
      </c>
      <c r="P885">
        <f>IFERROR(ROUND(E885/L885,2),0)</f>
        <v>83.38</v>
      </c>
      <c r="Q885" s="10" t="s">
        <v>8316</v>
      </c>
      <c r="R885" t="s">
        <v>8338</v>
      </c>
      <c r="S885" s="15">
        <f t="shared" si="40"/>
        <v>42371.935590277775</v>
      </c>
      <c r="T885" s="15">
        <f t="shared" si="41"/>
        <v>42431.935590277775</v>
      </c>
    </row>
    <row r="886" spans="1:20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39"/>
        <v>1</v>
      </c>
      <c r="P886">
        <f>IFERROR(ROUND(E886/L886,2),0)</f>
        <v>10</v>
      </c>
      <c r="Q886" s="10" t="s">
        <v>8316</v>
      </c>
      <c r="R886" t="s">
        <v>8338</v>
      </c>
      <c r="S886" s="15">
        <f t="shared" si="40"/>
        <v>40981.802615740737</v>
      </c>
      <c r="T886" s="15">
        <f t="shared" si="41"/>
        <v>41041.104861111111</v>
      </c>
    </row>
    <row r="887" spans="1:20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39"/>
        <v>75</v>
      </c>
      <c r="P887">
        <f>IFERROR(ROUND(E887/L887,2),0)</f>
        <v>35.71</v>
      </c>
      <c r="Q887" s="10" t="s">
        <v>8316</v>
      </c>
      <c r="R887" t="s">
        <v>8338</v>
      </c>
      <c r="S887" s="15">
        <f t="shared" si="40"/>
        <v>42713.941099537042</v>
      </c>
      <c r="T887" s="15">
        <f t="shared" si="41"/>
        <v>42734.941099537042</v>
      </c>
    </row>
    <row r="888" spans="1:20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39"/>
        <v>41</v>
      </c>
      <c r="P888">
        <f>IFERROR(ROUND(E888/L888,2),0)</f>
        <v>29.29</v>
      </c>
      <c r="Q888" s="10" t="s">
        <v>8316</v>
      </c>
      <c r="R888" t="s">
        <v>8338</v>
      </c>
      <c r="S888" s="15">
        <f t="shared" si="40"/>
        <v>42603.870520833334</v>
      </c>
      <c r="T888" s="15">
        <f t="shared" si="41"/>
        <v>42628.870520833334</v>
      </c>
    </row>
    <row r="889" spans="1:20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39"/>
        <v>0</v>
      </c>
      <c r="P889">
        <f>IFERROR(ROUND(E889/L889,2),0)</f>
        <v>0</v>
      </c>
      <c r="Q889" s="10" t="s">
        <v>8316</v>
      </c>
      <c r="R889" t="s">
        <v>8338</v>
      </c>
      <c r="S889" s="15">
        <f t="shared" si="40"/>
        <v>41026.958969907406</v>
      </c>
      <c r="T889" s="15">
        <f t="shared" si="41"/>
        <v>41056.958969907406</v>
      </c>
    </row>
    <row r="890" spans="1:20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39"/>
        <v>7</v>
      </c>
      <c r="P890">
        <f>IFERROR(ROUND(E890/L890,2),0)</f>
        <v>18</v>
      </c>
      <c r="Q890" s="10" t="s">
        <v>8316</v>
      </c>
      <c r="R890" t="s">
        <v>8338</v>
      </c>
      <c r="S890" s="15">
        <f t="shared" si="40"/>
        <v>40751.753298611111</v>
      </c>
      <c r="T890" s="15">
        <f t="shared" si="41"/>
        <v>40787.25</v>
      </c>
    </row>
    <row r="891" spans="1:20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39"/>
        <v>9</v>
      </c>
      <c r="P891">
        <f>IFERROR(ROUND(E891/L891,2),0)</f>
        <v>73.760000000000005</v>
      </c>
      <c r="Q891" s="10" t="s">
        <v>8316</v>
      </c>
      <c r="R891" t="s">
        <v>8338</v>
      </c>
      <c r="S891" s="15">
        <f t="shared" si="40"/>
        <v>41887.784062500003</v>
      </c>
      <c r="T891" s="15">
        <f t="shared" si="41"/>
        <v>41917.784062500003</v>
      </c>
    </row>
    <row r="892" spans="1:20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39"/>
        <v>4</v>
      </c>
      <c r="P892">
        <f>IFERROR(ROUND(E892/L892,2),0)</f>
        <v>31.25</v>
      </c>
      <c r="Q892" s="10" t="s">
        <v>8316</v>
      </c>
      <c r="R892" t="s">
        <v>8338</v>
      </c>
      <c r="S892" s="15">
        <f t="shared" si="40"/>
        <v>41569.698831018519</v>
      </c>
      <c r="T892" s="15">
        <f t="shared" si="41"/>
        <v>41599.740497685183</v>
      </c>
    </row>
    <row r="893" spans="1:20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39"/>
        <v>3</v>
      </c>
      <c r="P893">
        <f>IFERROR(ROUND(E893/L893,2),0)</f>
        <v>28.89</v>
      </c>
      <c r="Q893" s="10" t="s">
        <v>8316</v>
      </c>
      <c r="R893" t="s">
        <v>8338</v>
      </c>
      <c r="S893" s="15">
        <f t="shared" si="40"/>
        <v>41842.031597222223</v>
      </c>
      <c r="T893" s="15">
        <f t="shared" si="41"/>
        <v>41872.031597222223</v>
      </c>
    </row>
    <row r="894" spans="1:20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39"/>
        <v>41</v>
      </c>
      <c r="P894">
        <f>IFERROR(ROUND(E894/L894,2),0)</f>
        <v>143.82</v>
      </c>
      <c r="Q894" s="10" t="s">
        <v>8316</v>
      </c>
      <c r="R894" t="s">
        <v>8338</v>
      </c>
      <c r="S894" s="15">
        <f t="shared" si="40"/>
        <v>40304.20003472222</v>
      </c>
      <c r="T894" s="15">
        <f t="shared" si="41"/>
        <v>40391.166666666664</v>
      </c>
    </row>
    <row r="895" spans="1:20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39"/>
        <v>10</v>
      </c>
      <c r="P895">
        <f>IFERROR(ROUND(E895/L895,2),0)</f>
        <v>40</v>
      </c>
      <c r="Q895" s="10" t="s">
        <v>8316</v>
      </c>
      <c r="R895" t="s">
        <v>8338</v>
      </c>
      <c r="S895" s="15">
        <f t="shared" si="40"/>
        <v>42065.897719907407</v>
      </c>
      <c r="T895" s="15">
        <f t="shared" si="41"/>
        <v>42095.856053240743</v>
      </c>
    </row>
    <row r="896" spans="1:20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39"/>
        <v>39</v>
      </c>
      <c r="P896">
        <f>IFERROR(ROUND(E896/L896,2),0)</f>
        <v>147.81</v>
      </c>
      <c r="Q896" s="10" t="s">
        <v>8316</v>
      </c>
      <c r="R896" t="s">
        <v>8338</v>
      </c>
      <c r="S896" s="15">
        <f t="shared" si="40"/>
        <v>42496.981597222228</v>
      </c>
      <c r="T896" s="15">
        <f t="shared" si="41"/>
        <v>42526.981597222228</v>
      </c>
    </row>
    <row r="897" spans="1:20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39"/>
        <v>2</v>
      </c>
      <c r="P897">
        <f>IFERROR(ROUND(E897/L897,2),0)</f>
        <v>27.86</v>
      </c>
      <c r="Q897" s="10" t="s">
        <v>8316</v>
      </c>
      <c r="R897" t="s">
        <v>8338</v>
      </c>
      <c r="S897" s="15">
        <f t="shared" si="40"/>
        <v>40431.127650462964</v>
      </c>
      <c r="T897" s="15">
        <f t="shared" si="41"/>
        <v>40476.127650462964</v>
      </c>
    </row>
    <row r="898" spans="1:20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39"/>
        <v>40</v>
      </c>
      <c r="P898">
        <f>IFERROR(ROUND(E898/L898,2),0)</f>
        <v>44.44</v>
      </c>
      <c r="Q898" s="10" t="s">
        <v>8316</v>
      </c>
      <c r="R898" t="s">
        <v>8338</v>
      </c>
      <c r="S898" s="15">
        <f t="shared" si="40"/>
        <v>42218.872986111113</v>
      </c>
      <c r="T898" s="15">
        <f t="shared" si="41"/>
        <v>42244.166666666672</v>
      </c>
    </row>
    <row r="899" spans="1:20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42">ROUND(E899/D899*100,0)</f>
        <v>0</v>
      </c>
      <c r="P899">
        <f>IFERROR(ROUND(E899/L899,2),0)</f>
        <v>0</v>
      </c>
      <c r="Q899" s="10" t="s">
        <v>8316</v>
      </c>
      <c r="R899" t="s">
        <v>8338</v>
      </c>
      <c r="S899" s="15">
        <f t="shared" ref="S899:S962" si="43">(((J899/60)/60)/24)+DATE(1970,1,1)</f>
        <v>41211.688750000001</v>
      </c>
      <c r="T899" s="15">
        <f t="shared" ref="T899:T962" si="44">(((I899/60)/60)/24)+DATE(1970,1,1)</f>
        <v>41241.730416666665</v>
      </c>
    </row>
    <row r="900" spans="1:20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42"/>
        <v>3</v>
      </c>
      <c r="P900">
        <f>IFERROR(ROUND(E900/L900,2),0)</f>
        <v>35</v>
      </c>
      <c r="Q900" s="10" t="s">
        <v>8316</v>
      </c>
      <c r="R900" t="s">
        <v>8338</v>
      </c>
      <c r="S900" s="15">
        <f t="shared" si="43"/>
        <v>40878.758217592593</v>
      </c>
      <c r="T900" s="15">
        <f t="shared" si="44"/>
        <v>40923.758217592593</v>
      </c>
    </row>
    <row r="901" spans="1:20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42"/>
        <v>37</v>
      </c>
      <c r="P901">
        <f>IFERROR(ROUND(E901/L901,2),0)</f>
        <v>35</v>
      </c>
      <c r="Q901" s="10" t="s">
        <v>8316</v>
      </c>
      <c r="R901" t="s">
        <v>8338</v>
      </c>
      <c r="S901" s="15">
        <f t="shared" si="43"/>
        <v>40646.099097222221</v>
      </c>
      <c r="T901" s="15">
        <f t="shared" si="44"/>
        <v>40691.099097222221</v>
      </c>
    </row>
    <row r="902" spans="1:20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42"/>
        <v>0</v>
      </c>
      <c r="P902">
        <f>IFERROR(ROUND(E902/L902,2),0)</f>
        <v>10.5</v>
      </c>
      <c r="Q902" s="10" t="s">
        <v>8316</v>
      </c>
      <c r="R902" t="s">
        <v>8349</v>
      </c>
      <c r="S902" s="15">
        <f t="shared" si="43"/>
        <v>42429.84956018519</v>
      </c>
      <c r="T902" s="15">
        <f t="shared" si="44"/>
        <v>42459.807893518519</v>
      </c>
    </row>
    <row r="903" spans="1:20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42"/>
        <v>0</v>
      </c>
      <c r="P903">
        <f>IFERROR(ROUND(E903/L903,2),0)</f>
        <v>0</v>
      </c>
      <c r="Q903" s="10" t="s">
        <v>8316</v>
      </c>
      <c r="R903" t="s">
        <v>8349</v>
      </c>
      <c r="S903" s="15">
        <f t="shared" si="43"/>
        <v>40291.81150462963</v>
      </c>
      <c r="T903" s="15">
        <f t="shared" si="44"/>
        <v>40337.799305555556</v>
      </c>
    </row>
    <row r="904" spans="1:20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42"/>
        <v>0</v>
      </c>
      <c r="P904">
        <f>IFERROR(ROUND(E904/L904,2),0)</f>
        <v>30</v>
      </c>
      <c r="Q904" s="10" t="s">
        <v>8316</v>
      </c>
      <c r="R904" t="s">
        <v>8349</v>
      </c>
      <c r="S904" s="15">
        <f t="shared" si="43"/>
        <v>41829.965532407405</v>
      </c>
      <c r="T904" s="15">
        <f t="shared" si="44"/>
        <v>41881.645833333336</v>
      </c>
    </row>
    <row r="905" spans="1:20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42"/>
        <v>3</v>
      </c>
      <c r="P905">
        <f>IFERROR(ROUND(E905/L905,2),0)</f>
        <v>40</v>
      </c>
      <c r="Q905" s="10" t="s">
        <v>8316</v>
      </c>
      <c r="R905" t="s">
        <v>8349</v>
      </c>
      <c r="S905" s="15">
        <f t="shared" si="43"/>
        <v>41149.796064814815</v>
      </c>
      <c r="T905" s="15">
        <f t="shared" si="44"/>
        <v>41175.100694444445</v>
      </c>
    </row>
    <row r="906" spans="1:20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42"/>
        <v>0</v>
      </c>
      <c r="P906">
        <f>IFERROR(ROUND(E906/L906,2),0)</f>
        <v>50.33</v>
      </c>
      <c r="Q906" s="10" t="s">
        <v>8316</v>
      </c>
      <c r="R906" t="s">
        <v>8349</v>
      </c>
      <c r="S906" s="15">
        <f t="shared" si="43"/>
        <v>42342.080289351856</v>
      </c>
      <c r="T906" s="15">
        <f t="shared" si="44"/>
        <v>42372.080289351856</v>
      </c>
    </row>
    <row r="907" spans="1:20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42"/>
        <v>3</v>
      </c>
      <c r="P907">
        <f>IFERROR(ROUND(E907/L907,2),0)</f>
        <v>32.67</v>
      </c>
      <c r="Q907" s="10" t="s">
        <v>8316</v>
      </c>
      <c r="R907" t="s">
        <v>8349</v>
      </c>
      <c r="S907" s="15">
        <f t="shared" si="43"/>
        <v>40507.239884259259</v>
      </c>
      <c r="T907" s="15">
        <f t="shared" si="44"/>
        <v>40567.239884259259</v>
      </c>
    </row>
    <row r="908" spans="1:20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42"/>
        <v>0</v>
      </c>
      <c r="P908">
        <f>IFERROR(ROUND(E908/L908,2),0)</f>
        <v>0</v>
      </c>
      <c r="Q908" s="10" t="s">
        <v>8316</v>
      </c>
      <c r="R908" t="s">
        <v>8349</v>
      </c>
      <c r="S908" s="15">
        <f t="shared" si="43"/>
        <v>41681.189699074072</v>
      </c>
      <c r="T908" s="15">
        <f t="shared" si="44"/>
        <v>41711.148032407407</v>
      </c>
    </row>
    <row r="909" spans="1:20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42"/>
        <v>0</v>
      </c>
      <c r="P909">
        <f>IFERROR(ROUND(E909/L909,2),0)</f>
        <v>0</v>
      </c>
      <c r="Q909" s="10" t="s">
        <v>8316</v>
      </c>
      <c r="R909" t="s">
        <v>8349</v>
      </c>
      <c r="S909" s="15">
        <f t="shared" si="43"/>
        <v>40767.192395833335</v>
      </c>
      <c r="T909" s="15">
        <f t="shared" si="44"/>
        <v>40797.192395833335</v>
      </c>
    </row>
    <row r="910" spans="1:20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42"/>
        <v>0</v>
      </c>
      <c r="P910">
        <f>IFERROR(ROUND(E910/L910,2),0)</f>
        <v>0</v>
      </c>
      <c r="Q910" s="10" t="s">
        <v>8316</v>
      </c>
      <c r="R910" t="s">
        <v>8349</v>
      </c>
      <c r="S910" s="15">
        <f t="shared" si="43"/>
        <v>40340.801562499997</v>
      </c>
      <c r="T910" s="15">
        <f t="shared" si="44"/>
        <v>40386.207638888889</v>
      </c>
    </row>
    <row r="911" spans="1:20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42"/>
        <v>3</v>
      </c>
      <c r="P911">
        <f>IFERROR(ROUND(E911/L911,2),0)</f>
        <v>65</v>
      </c>
      <c r="Q911" s="10" t="s">
        <v>8316</v>
      </c>
      <c r="R911" t="s">
        <v>8349</v>
      </c>
      <c r="S911" s="15">
        <f t="shared" si="43"/>
        <v>41081.69027777778</v>
      </c>
      <c r="T911" s="15">
        <f t="shared" si="44"/>
        <v>41113.166666666664</v>
      </c>
    </row>
    <row r="912" spans="1:20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42"/>
        <v>22</v>
      </c>
      <c r="P912">
        <f>IFERROR(ROUND(E912/L912,2),0)</f>
        <v>24.6</v>
      </c>
      <c r="Q912" s="10" t="s">
        <v>8316</v>
      </c>
      <c r="R912" t="s">
        <v>8349</v>
      </c>
      <c r="S912" s="15">
        <f t="shared" si="43"/>
        <v>42737.545358796298</v>
      </c>
      <c r="T912" s="15">
        <f t="shared" si="44"/>
        <v>42797.545358796298</v>
      </c>
    </row>
    <row r="913" spans="1:20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42"/>
        <v>0</v>
      </c>
      <c r="P913">
        <f>IFERROR(ROUND(E913/L913,2),0)</f>
        <v>0</v>
      </c>
      <c r="Q913" s="10" t="s">
        <v>8316</v>
      </c>
      <c r="R913" t="s">
        <v>8349</v>
      </c>
      <c r="S913" s="15">
        <f t="shared" si="43"/>
        <v>41642.005150462966</v>
      </c>
      <c r="T913" s="15">
        <f t="shared" si="44"/>
        <v>41663.005150462966</v>
      </c>
    </row>
    <row r="914" spans="1:20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42"/>
        <v>1</v>
      </c>
      <c r="P914">
        <f>IFERROR(ROUND(E914/L914,2),0)</f>
        <v>15</v>
      </c>
      <c r="Q914" s="10" t="s">
        <v>8316</v>
      </c>
      <c r="R914" t="s">
        <v>8349</v>
      </c>
      <c r="S914" s="15">
        <f t="shared" si="43"/>
        <v>41194.109340277777</v>
      </c>
      <c r="T914" s="15">
        <f t="shared" si="44"/>
        <v>41254.151006944441</v>
      </c>
    </row>
    <row r="915" spans="1:20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42"/>
        <v>7</v>
      </c>
      <c r="P915">
        <f>IFERROR(ROUND(E915/L915,2),0)</f>
        <v>82.58</v>
      </c>
      <c r="Q915" s="10" t="s">
        <v>8316</v>
      </c>
      <c r="R915" t="s">
        <v>8349</v>
      </c>
      <c r="S915" s="15">
        <f t="shared" si="43"/>
        <v>41004.139108796298</v>
      </c>
      <c r="T915" s="15">
        <f t="shared" si="44"/>
        <v>41034.139108796298</v>
      </c>
    </row>
    <row r="916" spans="1:20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42"/>
        <v>0</v>
      </c>
      <c r="P916">
        <f>IFERROR(ROUND(E916/L916,2),0)</f>
        <v>0</v>
      </c>
      <c r="Q916" s="10" t="s">
        <v>8316</v>
      </c>
      <c r="R916" t="s">
        <v>8349</v>
      </c>
      <c r="S916" s="15">
        <f t="shared" si="43"/>
        <v>41116.763275462967</v>
      </c>
      <c r="T916" s="15">
        <f t="shared" si="44"/>
        <v>41146.763275462967</v>
      </c>
    </row>
    <row r="917" spans="1:20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42"/>
        <v>6</v>
      </c>
      <c r="P917">
        <f>IFERROR(ROUND(E917/L917,2),0)</f>
        <v>41.67</v>
      </c>
      <c r="Q917" s="10" t="s">
        <v>8316</v>
      </c>
      <c r="R917" t="s">
        <v>8349</v>
      </c>
      <c r="S917" s="15">
        <f t="shared" si="43"/>
        <v>40937.679560185185</v>
      </c>
      <c r="T917" s="15">
        <f t="shared" si="44"/>
        <v>40969.207638888889</v>
      </c>
    </row>
    <row r="918" spans="1:20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42"/>
        <v>0</v>
      </c>
      <c r="P918">
        <f>IFERROR(ROUND(E918/L918,2),0)</f>
        <v>0</v>
      </c>
      <c r="Q918" s="10" t="s">
        <v>8316</v>
      </c>
      <c r="R918" t="s">
        <v>8349</v>
      </c>
      <c r="S918" s="15">
        <f t="shared" si="43"/>
        <v>40434.853402777779</v>
      </c>
      <c r="T918" s="15">
        <f t="shared" si="44"/>
        <v>40473.208333333336</v>
      </c>
    </row>
    <row r="919" spans="1:20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42"/>
        <v>1</v>
      </c>
      <c r="P919">
        <f>IFERROR(ROUND(E919/L919,2),0)</f>
        <v>30</v>
      </c>
      <c r="Q919" s="10" t="s">
        <v>8316</v>
      </c>
      <c r="R919" t="s">
        <v>8349</v>
      </c>
      <c r="S919" s="15">
        <f t="shared" si="43"/>
        <v>41802.94363425926</v>
      </c>
      <c r="T919" s="15">
        <f t="shared" si="44"/>
        <v>41834.104166666664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42"/>
        <v>5</v>
      </c>
      <c r="P920">
        <f>IFERROR(ROUND(E920/L920,2),0)</f>
        <v>19.600000000000001</v>
      </c>
      <c r="Q920" s="10" t="s">
        <v>8316</v>
      </c>
      <c r="R920" t="s">
        <v>8349</v>
      </c>
      <c r="S920" s="15">
        <f t="shared" si="43"/>
        <v>41944.916215277779</v>
      </c>
      <c r="T920" s="15">
        <f t="shared" si="44"/>
        <v>41974.957881944443</v>
      </c>
    </row>
    <row r="921" spans="1:20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42"/>
        <v>1</v>
      </c>
      <c r="P921">
        <f>IFERROR(ROUND(E921/L921,2),0)</f>
        <v>100</v>
      </c>
      <c r="Q921" s="10" t="s">
        <v>8316</v>
      </c>
      <c r="R921" t="s">
        <v>8349</v>
      </c>
      <c r="S921" s="15">
        <f t="shared" si="43"/>
        <v>41227.641724537039</v>
      </c>
      <c r="T921" s="15">
        <f t="shared" si="44"/>
        <v>41262.641724537039</v>
      </c>
    </row>
    <row r="922" spans="1:20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42"/>
        <v>0</v>
      </c>
      <c r="P922">
        <f>IFERROR(ROUND(E922/L922,2),0)</f>
        <v>0</v>
      </c>
      <c r="Q922" s="10" t="s">
        <v>8316</v>
      </c>
      <c r="R922" t="s">
        <v>8349</v>
      </c>
      <c r="S922" s="15">
        <f t="shared" si="43"/>
        <v>41562.67155092593</v>
      </c>
      <c r="T922" s="15">
        <f t="shared" si="44"/>
        <v>41592.713217592594</v>
      </c>
    </row>
    <row r="923" spans="1:20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42"/>
        <v>31</v>
      </c>
      <c r="P923">
        <f>IFERROR(ROUND(E923/L923,2),0)</f>
        <v>231.75</v>
      </c>
      <c r="Q923" s="10" t="s">
        <v>8316</v>
      </c>
      <c r="R923" t="s">
        <v>8349</v>
      </c>
      <c r="S923" s="15">
        <f t="shared" si="43"/>
        <v>40847.171018518515</v>
      </c>
      <c r="T923" s="15">
        <f t="shared" si="44"/>
        <v>40889.212685185186</v>
      </c>
    </row>
    <row r="924" spans="1:20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42"/>
        <v>21</v>
      </c>
      <c r="P924">
        <f>IFERROR(ROUND(E924/L924,2),0)</f>
        <v>189.33</v>
      </c>
      <c r="Q924" s="10" t="s">
        <v>8316</v>
      </c>
      <c r="R924" t="s">
        <v>8349</v>
      </c>
      <c r="S924" s="15">
        <f t="shared" si="43"/>
        <v>41878.530011574076</v>
      </c>
      <c r="T924" s="15">
        <f t="shared" si="44"/>
        <v>41913.530011574076</v>
      </c>
    </row>
    <row r="925" spans="1:20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42"/>
        <v>2</v>
      </c>
      <c r="P925">
        <f>IFERROR(ROUND(E925/L925,2),0)</f>
        <v>55</v>
      </c>
      <c r="Q925" s="10" t="s">
        <v>8316</v>
      </c>
      <c r="R925" t="s">
        <v>8349</v>
      </c>
      <c r="S925" s="15">
        <f t="shared" si="43"/>
        <v>41934.959756944445</v>
      </c>
      <c r="T925" s="15">
        <f t="shared" si="44"/>
        <v>41965.001423611116</v>
      </c>
    </row>
    <row r="926" spans="1:20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42"/>
        <v>11</v>
      </c>
      <c r="P926">
        <f>IFERROR(ROUND(E926/L926,2),0)</f>
        <v>21.8</v>
      </c>
      <c r="Q926" s="10" t="s">
        <v>8316</v>
      </c>
      <c r="R926" t="s">
        <v>8349</v>
      </c>
      <c r="S926" s="15">
        <f t="shared" si="43"/>
        <v>41288.942928240744</v>
      </c>
      <c r="T926" s="15">
        <f t="shared" si="44"/>
        <v>41318.942928240744</v>
      </c>
    </row>
    <row r="927" spans="1:20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42"/>
        <v>3</v>
      </c>
      <c r="P927">
        <f>IFERROR(ROUND(E927/L927,2),0)</f>
        <v>32</v>
      </c>
      <c r="Q927" s="10" t="s">
        <v>8316</v>
      </c>
      <c r="R927" t="s">
        <v>8349</v>
      </c>
      <c r="S927" s="15">
        <f t="shared" si="43"/>
        <v>41575.880914351852</v>
      </c>
      <c r="T927" s="15">
        <f t="shared" si="44"/>
        <v>41605.922581018516</v>
      </c>
    </row>
    <row r="928" spans="1:20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42"/>
        <v>0</v>
      </c>
      <c r="P928">
        <f>IFERROR(ROUND(E928/L928,2),0)</f>
        <v>0</v>
      </c>
      <c r="Q928" s="10" t="s">
        <v>8316</v>
      </c>
      <c r="R928" t="s">
        <v>8349</v>
      </c>
      <c r="S928" s="15">
        <f t="shared" si="43"/>
        <v>40338.02002314815</v>
      </c>
      <c r="T928" s="15">
        <f t="shared" si="44"/>
        <v>40367.944444444445</v>
      </c>
    </row>
    <row r="929" spans="1:20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42"/>
        <v>0</v>
      </c>
      <c r="P929">
        <f>IFERROR(ROUND(E929/L929,2),0)</f>
        <v>0</v>
      </c>
      <c r="Q929" s="10" t="s">
        <v>8316</v>
      </c>
      <c r="R929" t="s">
        <v>8349</v>
      </c>
      <c r="S929" s="15">
        <f t="shared" si="43"/>
        <v>41013.822858796295</v>
      </c>
      <c r="T929" s="15">
        <f t="shared" si="44"/>
        <v>41043.822858796295</v>
      </c>
    </row>
    <row r="930" spans="1:20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42"/>
        <v>11</v>
      </c>
      <c r="P930">
        <f>IFERROR(ROUND(E930/L930,2),0)</f>
        <v>56.25</v>
      </c>
      <c r="Q930" s="10" t="s">
        <v>8316</v>
      </c>
      <c r="R930" t="s">
        <v>8349</v>
      </c>
      <c r="S930" s="15">
        <f t="shared" si="43"/>
        <v>41180.86241898148</v>
      </c>
      <c r="T930" s="15">
        <f t="shared" si="44"/>
        <v>41231</v>
      </c>
    </row>
    <row r="931" spans="1:20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42"/>
        <v>0</v>
      </c>
      <c r="P931">
        <f>IFERROR(ROUND(E931/L931,2),0)</f>
        <v>0</v>
      </c>
      <c r="Q931" s="10" t="s">
        <v>8316</v>
      </c>
      <c r="R931" t="s">
        <v>8349</v>
      </c>
      <c r="S931" s="15">
        <f t="shared" si="43"/>
        <v>40978.238067129627</v>
      </c>
      <c r="T931" s="15">
        <f t="shared" si="44"/>
        <v>41008.196400462963</v>
      </c>
    </row>
    <row r="932" spans="1:20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42"/>
        <v>38</v>
      </c>
      <c r="P932">
        <f>IFERROR(ROUND(E932/L932,2),0)</f>
        <v>69</v>
      </c>
      <c r="Q932" s="10" t="s">
        <v>8316</v>
      </c>
      <c r="R932" t="s">
        <v>8349</v>
      </c>
      <c r="S932" s="15">
        <f t="shared" si="43"/>
        <v>40312.915578703702</v>
      </c>
      <c r="T932" s="15">
        <f t="shared" si="44"/>
        <v>40354.897222222222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42"/>
        <v>7</v>
      </c>
      <c r="P933">
        <f>IFERROR(ROUND(E933/L933,2),0)</f>
        <v>18.71</v>
      </c>
      <c r="Q933" s="10" t="s">
        <v>8316</v>
      </c>
      <c r="R933" t="s">
        <v>8349</v>
      </c>
      <c r="S933" s="15">
        <f t="shared" si="43"/>
        <v>41680.359976851854</v>
      </c>
      <c r="T933" s="15">
        <f t="shared" si="44"/>
        <v>41714.916666666664</v>
      </c>
    </row>
    <row r="934" spans="1:20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42"/>
        <v>15</v>
      </c>
      <c r="P934">
        <f>IFERROR(ROUND(E934/L934,2),0)</f>
        <v>46.03</v>
      </c>
      <c r="Q934" s="10" t="s">
        <v>8316</v>
      </c>
      <c r="R934" t="s">
        <v>8349</v>
      </c>
      <c r="S934" s="15">
        <f t="shared" si="43"/>
        <v>41310.969270833331</v>
      </c>
      <c r="T934" s="15">
        <f t="shared" si="44"/>
        <v>41355.927604166667</v>
      </c>
    </row>
    <row r="935" spans="1:20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42"/>
        <v>6</v>
      </c>
      <c r="P935">
        <f>IFERROR(ROUND(E935/L935,2),0)</f>
        <v>60</v>
      </c>
      <c r="Q935" s="10" t="s">
        <v>8316</v>
      </c>
      <c r="R935" t="s">
        <v>8349</v>
      </c>
      <c r="S935" s="15">
        <f t="shared" si="43"/>
        <v>41711.169085648151</v>
      </c>
      <c r="T935" s="15">
        <f t="shared" si="44"/>
        <v>41771.169085648151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42"/>
        <v>30</v>
      </c>
      <c r="P936">
        <f>IFERROR(ROUND(E936/L936,2),0)</f>
        <v>50.67</v>
      </c>
      <c r="Q936" s="10" t="s">
        <v>8316</v>
      </c>
      <c r="R936" t="s">
        <v>8349</v>
      </c>
      <c r="S936" s="15">
        <f t="shared" si="43"/>
        <v>41733.737083333333</v>
      </c>
      <c r="T936" s="15">
        <f t="shared" si="44"/>
        <v>41763.25</v>
      </c>
    </row>
    <row r="937" spans="1:20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42"/>
        <v>1</v>
      </c>
      <c r="P937">
        <f>IFERROR(ROUND(E937/L937,2),0)</f>
        <v>25</v>
      </c>
      <c r="Q937" s="10" t="s">
        <v>8316</v>
      </c>
      <c r="R937" t="s">
        <v>8349</v>
      </c>
      <c r="S937" s="15">
        <f t="shared" si="43"/>
        <v>42368.333668981482</v>
      </c>
      <c r="T937" s="15">
        <f t="shared" si="44"/>
        <v>42398.333668981482</v>
      </c>
    </row>
    <row r="938" spans="1:20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42"/>
        <v>0</v>
      </c>
      <c r="P938">
        <f>IFERROR(ROUND(E938/L938,2),0)</f>
        <v>0</v>
      </c>
      <c r="Q938" s="10" t="s">
        <v>8316</v>
      </c>
      <c r="R938" t="s">
        <v>8349</v>
      </c>
      <c r="S938" s="15">
        <f t="shared" si="43"/>
        <v>40883.024178240739</v>
      </c>
      <c r="T938" s="15">
        <f t="shared" si="44"/>
        <v>40926.833333333336</v>
      </c>
    </row>
    <row r="939" spans="1:20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42"/>
        <v>1</v>
      </c>
      <c r="P939">
        <f>IFERROR(ROUND(E939/L939,2),0)</f>
        <v>20</v>
      </c>
      <c r="Q939" s="10" t="s">
        <v>8316</v>
      </c>
      <c r="R939" t="s">
        <v>8349</v>
      </c>
      <c r="S939" s="15">
        <f t="shared" si="43"/>
        <v>41551.798113425924</v>
      </c>
      <c r="T939" s="15">
        <f t="shared" si="44"/>
        <v>41581.839780092596</v>
      </c>
    </row>
    <row r="940" spans="1:20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42"/>
        <v>0</v>
      </c>
      <c r="P940">
        <f>IFERROR(ROUND(E940/L940,2),0)</f>
        <v>25</v>
      </c>
      <c r="Q940" s="10" t="s">
        <v>8316</v>
      </c>
      <c r="R940" t="s">
        <v>8349</v>
      </c>
      <c r="S940" s="15">
        <f t="shared" si="43"/>
        <v>41124.479722222226</v>
      </c>
      <c r="T940" s="15">
        <f t="shared" si="44"/>
        <v>41154.479722222226</v>
      </c>
    </row>
    <row r="941" spans="1:20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42"/>
        <v>1</v>
      </c>
      <c r="P941">
        <f>IFERROR(ROUND(E941/L941,2),0)</f>
        <v>20</v>
      </c>
      <c r="Q941" s="10" t="s">
        <v>8316</v>
      </c>
      <c r="R941" t="s">
        <v>8349</v>
      </c>
      <c r="S941" s="15">
        <f t="shared" si="43"/>
        <v>41416.763171296298</v>
      </c>
      <c r="T941" s="15">
        <f t="shared" si="44"/>
        <v>41455.831944444442</v>
      </c>
    </row>
    <row r="942" spans="1:20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42"/>
        <v>17</v>
      </c>
      <c r="P942">
        <f>IFERROR(ROUND(E942/L942,2),0)</f>
        <v>110.29</v>
      </c>
      <c r="Q942" s="10" t="s">
        <v>8310</v>
      </c>
      <c r="R942" t="s">
        <v>8333</v>
      </c>
      <c r="S942" s="15">
        <f t="shared" si="43"/>
        <v>42182.008402777778</v>
      </c>
      <c r="T942" s="15">
        <f t="shared" si="44"/>
        <v>42227.008402777778</v>
      </c>
    </row>
    <row r="943" spans="1:20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42"/>
        <v>2</v>
      </c>
      <c r="P943">
        <f>IFERROR(ROUND(E943/L943,2),0)</f>
        <v>37.450000000000003</v>
      </c>
      <c r="Q943" s="10" t="s">
        <v>8310</v>
      </c>
      <c r="R943" t="s">
        <v>8333</v>
      </c>
      <c r="S943" s="15">
        <f t="shared" si="43"/>
        <v>42746.096585648149</v>
      </c>
      <c r="T943" s="15">
        <f t="shared" si="44"/>
        <v>42776.096585648149</v>
      </c>
    </row>
    <row r="944" spans="1:20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42"/>
        <v>9</v>
      </c>
      <c r="P944">
        <f>IFERROR(ROUND(E944/L944,2),0)</f>
        <v>41.75</v>
      </c>
      <c r="Q944" s="10" t="s">
        <v>8310</v>
      </c>
      <c r="R944" t="s">
        <v>8333</v>
      </c>
      <c r="S944" s="15">
        <f t="shared" si="43"/>
        <v>42382.843287037031</v>
      </c>
      <c r="T944" s="15">
        <f t="shared" si="44"/>
        <v>42418.843287037031</v>
      </c>
    </row>
    <row r="945" spans="1:20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42"/>
        <v>10</v>
      </c>
      <c r="P945">
        <f>IFERROR(ROUND(E945/L945,2),0)</f>
        <v>24.08</v>
      </c>
      <c r="Q945" s="10" t="s">
        <v>8310</v>
      </c>
      <c r="R945" t="s">
        <v>8333</v>
      </c>
      <c r="S945" s="15">
        <f t="shared" si="43"/>
        <v>42673.66788194445</v>
      </c>
      <c r="T945" s="15">
        <f t="shared" si="44"/>
        <v>42703.709548611107</v>
      </c>
    </row>
    <row r="946" spans="1:20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42"/>
        <v>13</v>
      </c>
      <c r="P946">
        <f>IFERROR(ROUND(E946/L946,2),0)</f>
        <v>69.41</v>
      </c>
      <c r="Q946" s="10" t="s">
        <v>8310</v>
      </c>
      <c r="R946" t="s">
        <v>8333</v>
      </c>
      <c r="S946" s="15">
        <f t="shared" si="43"/>
        <v>42444.583912037036</v>
      </c>
      <c r="T946" s="15">
        <f t="shared" si="44"/>
        <v>42478.583333333328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42"/>
        <v>2</v>
      </c>
      <c r="P947">
        <f>IFERROR(ROUND(E947/L947,2),0)</f>
        <v>155.25</v>
      </c>
      <c r="Q947" s="10" t="s">
        <v>8310</v>
      </c>
      <c r="R947" t="s">
        <v>8333</v>
      </c>
      <c r="S947" s="15">
        <f t="shared" si="43"/>
        <v>42732.872986111113</v>
      </c>
      <c r="T947" s="15">
        <f t="shared" si="44"/>
        <v>42784.999305555553</v>
      </c>
    </row>
    <row r="948" spans="1:20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42"/>
        <v>2</v>
      </c>
      <c r="P948">
        <f>IFERROR(ROUND(E948/L948,2),0)</f>
        <v>57.2</v>
      </c>
      <c r="Q948" s="10" t="s">
        <v>8310</v>
      </c>
      <c r="R948" t="s">
        <v>8333</v>
      </c>
      <c r="S948" s="15">
        <f t="shared" si="43"/>
        <v>42592.750555555554</v>
      </c>
      <c r="T948" s="15">
        <f t="shared" si="44"/>
        <v>42622.750555555554</v>
      </c>
    </row>
    <row r="949" spans="1:20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42"/>
        <v>0</v>
      </c>
      <c r="P949">
        <f>IFERROR(ROUND(E949/L949,2),0)</f>
        <v>0</v>
      </c>
      <c r="Q949" s="10" t="s">
        <v>8310</v>
      </c>
      <c r="R949" t="s">
        <v>8333</v>
      </c>
      <c r="S949" s="15">
        <f t="shared" si="43"/>
        <v>42491.781319444446</v>
      </c>
      <c r="T949" s="15">
        <f t="shared" si="44"/>
        <v>42551.781319444446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42"/>
        <v>12</v>
      </c>
      <c r="P950">
        <f>IFERROR(ROUND(E950/L950,2),0)</f>
        <v>60</v>
      </c>
      <c r="Q950" s="10" t="s">
        <v>8310</v>
      </c>
      <c r="R950" t="s">
        <v>8333</v>
      </c>
      <c r="S950" s="15">
        <f t="shared" si="43"/>
        <v>42411.828287037039</v>
      </c>
      <c r="T950" s="15">
        <f t="shared" si="44"/>
        <v>42441.828287037039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42"/>
        <v>1</v>
      </c>
      <c r="P951">
        <f>IFERROR(ROUND(E951/L951,2),0)</f>
        <v>39</v>
      </c>
      <c r="Q951" s="10" t="s">
        <v>8310</v>
      </c>
      <c r="R951" t="s">
        <v>8333</v>
      </c>
      <c r="S951" s="15">
        <f t="shared" si="43"/>
        <v>42361.043703703705</v>
      </c>
      <c r="T951" s="15">
        <f t="shared" si="44"/>
        <v>42421.043703703705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42"/>
        <v>28</v>
      </c>
      <c r="P952">
        <f>IFERROR(ROUND(E952/L952,2),0)</f>
        <v>58.42</v>
      </c>
      <c r="Q952" s="10" t="s">
        <v>8310</v>
      </c>
      <c r="R952" t="s">
        <v>8333</v>
      </c>
      <c r="S952" s="15">
        <f t="shared" si="43"/>
        <v>42356.750706018516</v>
      </c>
      <c r="T952" s="15">
        <f t="shared" si="44"/>
        <v>42386.750706018516</v>
      </c>
    </row>
    <row r="953" spans="1:20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42"/>
        <v>38</v>
      </c>
      <c r="P953">
        <f>IFERROR(ROUND(E953/L953,2),0)</f>
        <v>158.63999999999999</v>
      </c>
      <c r="Q953" s="10" t="s">
        <v>8310</v>
      </c>
      <c r="R953" t="s">
        <v>8333</v>
      </c>
      <c r="S953" s="15">
        <f t="shared" si="43"/>
        <v>42480.653611111105</v>
      </c>
      <c r="T953" s="15">
        <f t="shared" si="44"/>
        <v>42525.653611111105</v>
      </c>
    </row>
    <row r="954" spans="1:20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42"/>
        <v>40</v>
      </c>
      <c r="P954">
        <f>IFERROR(ROUND(E954/L954,2),0)</f>
        <v>99.86</v>
      </c>
      <c r="Q954" s="10" t="s">
        <v>8310</v>
      </c>
      <c r="R954" t="s">
        <v>8333</v>
      </c>
      <c r="S954" s="15">
        <f t="shared" si="43"/>
        <v>42662.613564814819</v>
      </c>
      <c r="T954" s="15">
        <f t="shared" si="44"/>
        <v>42692.655231481483</v>
      </c>
    </row>
    <row r="955" spans="1:20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42"/>
        <v>1</v>
      </c>
      <c r="P955">
        <f>IFERROR(ROUND(E955/L955,2),0)</f>
        <v>25.2</v>
      </c>
      <c r="Q955" s="10" t="s">
        <v>8310</v>
      </c>
      <c r="R955" t="s">
        <v>8333</v>
      </c>
      <c r="S955" s="15">
        <f t="shared" si="43"/>
        <v>41999.164340277777</v>
      </c>
      <c r="T955" s="15">
        <f t="shared" si="44"/>
        <v>42029.164340277777</v>
      </c>
    </row>
    <row r="956" spans="1:20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42"/>
        <v>43</v>
      </c>
      <c r="P956">
        <f>IFERROR(ROUND(E956/L956,2),0)</f>
        <v>89.19</v>
      </c>
      <c r="Q956" s="10" t="s">
        <v>8310</v>
      </c>
      <c r="R956" t="s">
        <v>8333</v>
      </c>
      <c r="S956" s="15">
        <f t="shared" si="43"/>
        <v>42194.833784722221</v>
      </c>
      <c r="T956" s="15">
        <f t="shared" si="44"/>
        <v>42236.833784722221</v>
      </c>
    </row>
    <row r="957" spans="1:20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42"/>
        <v>6</v>
      </c>
      <c r="P957">
        <f>IFERROR(ROUND(E957/L957,2),0)</f>
        <v>182.62</v>
      </c>
      <c r="Q957" s="10" t="s">
        <v>8310</v>
      </c>
      <c r="R957" t="s">
        <v>8333</v>
      </c>
      <c r="S957" s="15">
        <f t="shared" si="43"/>
        <v>42586.295138888891</v>
      </c>
      <c r="T957" s="15">
        <f t="shared" si="44"/>
        <v>42626.295138888891</v>
      </c>
    </row>
    <row r="958" spans="1:20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42"/>
        <v>2</v>
      </c>
      <c r="P958">
        <f>IFERROR(ROUND(E958/L958,2),0)</f>
        <v>50.65</v>
      </c>
      <c r="Q958" s="10" t="s">
        <v>8310</v>
      </c>
      <c r="R958" t="s">
        <v>8333</v>
      </c>
      <c r="S958" s="15">
        <f t="shared" si="43"/>
        <v>42060.913877314815</v>
      </c>
      <c r="T958" s="15">
        <f t="shared" si="44"/>
        <v>42120.872210648144</v>
      </c>
    </row>
    <row r="959" spans="1:20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42"/>
        <v>2</v>
      </c>
      <c r="P959">
        <f>IFERROR(ROUND(E959/L959,2),0)</f>
        <v>33.29</v>
      </c>
      <c r="Q959" s="10" t="s">
        <v>8310</v>
      </c>
      <c r="R959" t="s">
        <v>8333</v>
      </c>
      <c r="S959" s="15">
        <f t="shared" si="43"/>
        <v>42660.552465277782</v>
      </c>
      <c r="T959" s="15">
        <f t="shared" si="44"/>
        <v>42691.594131944439</v>
      </c>
    </row>
    <row r="960" spans="1:20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42"/>
        <v>11</v>
      </c>
      <c r="P960">
        <f>IFERROR(ROUND(E960/L960,2),0)</f>
        <v>51.82</v>
      </c>
      <c r="Q960" s="10" t="s">
        <v>8310</v>
      </c>
      <c r="R960" t="s">
        <v>8333</v>
      </c>
      <c r="S960" s="15">
        <f t="shared" si="43"/>
        <v>42082.802812499998</v>
      </c>
      <c r="T960" s="15">
        <f t="shared" si="44"/>
        <v>42104.207638888889</v>
      </c>
    </row>
    <row r="961" spans="1:20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42"/>
        <v>39</v>
      </c>
      <c r="P961">
        <f>IFERROR(ROUND(E961/L961,2),0)</f>
        <v>113.63</v>
      </c>
      <c r="Q961" s="10" t="s">
        <v>8310</v>
      </c>
      <c r="R961" t="s">
        <v>8333</v>
      </c>
      <c r="S961" s="15">
        <f t="shared" si="43"/>
        <v>41993.174363425926</v>
      </c>
      <c r="T961" s="15">
        <f t="shared" si="44"/>
        <v>42023.174363425926</v>
      </c>
    </row>
    <row r="962" spans="1:20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42"/>
        <v>46</v>
      </c>
      <c r="P962">
        <f>IFERROR(ROUND(E962/L962,2),0)</f>
        <v>136.46</v>
      </c>
      <c r="Q962" s="10" t="s">
        <v>8310</v>
      </c>
      <c r="R962" t="s">
        <v>8333</v>
      </c>
      <c r="S962" s="15">
        <f t="shared" si="43"/>
        <v>42766.626793981486</v>
      </c>
      <c r="T962" s="15">
        <f t="shared" si="44"/>
        <v>42808.585127314815</v>
      </c>
    </row>
    <row r="963" spans="1:20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45">ROUND(E963/D963*100,0)</f>
        <v>42</v>
      </c>
      <c r="P963">
        <f>IFERROR(ROUND(E963/L963,2),0)</f>
        <v>364.35</v>
      </c>
      <c r="Q963" s="10" t="s">
        <v>8310</v>
      </c>
      <c r="R963" t="s">
        <v>8333</v>
      </c>
      <c r="S963" s="15">
        <f t="shared" ref="S963:S1026" si="46">(((J963/60)/60)/24)+DATE(1970,1,1)</f>
        <v>42740.693692129629</v>
      </c>
      <c r="T963" s="15">
        <f t="shared" ref="T963:T1026" si="47">(((I963/60)/60)/24)+DATE(1970,1,1)</f>
        <v>42786.791666666672</v>
      </c>
    </row>
    <row r="964" spans="1:20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45"/>
        <v>28</v>
      </c>
      <c r="P964">
        <f>IFERROR(ROUND(E964/L964,2),0)</f>
        <v>19.239999999999998</v>
      </c>
      <c r="Q964" s="10" t="s">
        <v>8310</v>
      </c>
      <c r="R964" t="s">
        <v>8333</v>
      </c>
      <c r="S964" s="15">
        <f t="shared" si="46"/>
        <v>42373.712418981479</v>
      </c>
      <c r="T964" s="15">
        <f t="shared" si="47"/>
        <v>42411.712418981479</v>
      </c>
    </row>
    <row r="965" spans="1:20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45"/>
        <v>1</v>
      </c>
      <c r="P965">
        <f>IFERROR(ROUND(E965/L965,2),0)</f>
        <v>41.89</v>
      </c>
      <c r="Q965" s="10" t="s">
        <v>8310</v>
      </c>
      <c r="R965" t="s">
        <v>8333</v>
      </c>
      <c r="S965" s="15">
        <f t="shared" si="46"/>
        <v>42625.635636574079</v>
      </c>
      <c r="T965" s="15">
        <f t="shared" si="47"/>
        <v>42660.635636574079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45"/>
        <v>1</v>
      </c>
      <c r="P966">
        <f>IFERROR(ROUND(E966/L966,2),0)</f>
        <v>30.31</v>
      </c>
      <c r="Q966" s="10" t="s">
        <v>8310</v>
      </c>
      <c r="R966" t="s">
        <v>8333</v>
      </c>
      <c r="S966" s="15">
        <f t="shared" si="46"/>
        <v>42208.628692129627</v>
      </c>
      <c r="T966" s="15">
        <f t="shared" si="47"/>
        <v>42248.628692129627</v>
      </c>
    </row>
    <row r="967" spans="1:20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45"/>
        <v>1</v>
      </c>
      <c r="P967">
        <f>IFERROR(ROUND(E967/L967,2),0)</f>
        <v>49.67</v>
      </c>
      <c r="Q967" s="10" t="s">
        <v>8310</v>
      </c>
      <c r="R967" t="s">
        <v>8333</v>
      </c>
      <c r="S967" s="15">
        <f t="shared" si="46"/>
        <v>42637.016736111109</v>
      </c>
      <c r="T967" s="15">
        <f t="shared" si="47"/>
        <v>42669.165972222225</v>
      </c>
    </row>
    <row r="968" spans="1:20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45"/>
        <v>15</v>
      </c>
      <c r="P968">
        <f>IFERROR(ROUND(E968/L968,2),0)</f>
        <v>59.2</v>
      </c>
      <c r="Q968" s="10" t="s">
        <v>8310</v>
      </c>
      <c r="R968" t="s">
        <v>8333</v>
      </c>
      <c r="S968" s="15">
        <f t="shared" si="46"/>
        <v>42619.635787037041</v>
      </c>
      <c r="T968" s="15">
        <f t="shared" si="47"/>
        <v>42649.635787037041</v>
      </c>
    </row>
    <row r="969" spans="1:20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45"/>
        <v>18</v>
      </c>
      <c r="P969">
        <f>IFERROR(ROUND(E969/L969,2),0)</f>
        <v>43.98</v>
      </c>
      <c r="Q969" s="10" t="s">
        <v>8310</v>
      </c>
      <c r="R969" t="s">
        <v>8333</v>
      </c>
      <c r="S969" s="15">
        <f t="shared" si="46"/>
        <v>42422.254328703704</v>
      </c>
      <c r="T969" s="15">
        <f t="shared" si="47"/>
        <v>42482.21266203704</v>
      </c>
    </row>
    <row r="970" spans="1:20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45"/>
        <v>1</v>
      </c>
      <c r="P970">
        <f>IFERROR(ROUND(E970/L970,2),0)</f>
        <v>26.5</v>
      </c>
      <c r="Q970" s="10" t="s">
        <v>8310</v>
      </c>
      <c r="R970" t="s">
        <v>8333</v>
      </c>
      <c r="S970" s="15">
        <f t="shared" si="46"/>
        <v>41836.847615740742</v>
      </c>
      <c r="T970" s="15">
        <f t="shared" si="47"/>
        <v>41866.847615740742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45"/>
        <v>47</v>
      </c>
      <c r="P971">
        <f>IFERROR(ROUND(E971/L971,2),0)</f>
        <v>1272.73</v>
      </c>
      <c r="Q971" s="10" t="s">
        <v>8310</v>
      </c>
      <c r="R971" t="s">
        <v>8333</v>
      </c>
      <c r="S971" s="15">
        <f t="shared" si="46"/>
        <v>42742.30332175926</v>
      </c>
      <c r="T971" s="15">
        <f t="shared" si="47"/>
        <v>42775.30332175926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45"/>
        <v>46</v>
      </c>
      <c r="P972">
        <f>IFERROR(ROUND(E972/L972,2),0)</f>
        <v>164</v>
      </c>
      <c r="Q972" s="10" t="s">
        <v>8310</v>
      </c>
      <c r="R972" t="s">
        <v>8333</v>
      </c>
      <c r="S972" s="15">
        <f t="shared" si="46"/>
        <v>42721.220520833333</v>
      </c>
      <c r="T972" s="15">
        <f t="shared" si="47"/>
        <v>42758.207638888889</v>
      </c>
    </row>
    <row r="973" spans="1:20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45"/>
        <v>0</v>
      </c>
      <c r="P973">
        <f>IFERROR(ROUND(E973/L973,2),0)</f>
        <v>45.2</v>
      </c>
      <c r="Q973" s="10" t="s">
        <v>8310</v>
      </c>
      <c r="R973" t="s">
        <v>8333</v>
      </c>
      <c r="S973" s="15">
        <f t="shared" si="46"/>
        <v>42111.709027777775</v>
      </c>
      <c r="T973" s="15">
        <f t="shared" si="47"/>
        <v>42156.709027777775</v>
      </c>
    </row>
    <row r="974" spans="1:20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45"/>
        <v>35</v>
      </c>
      <c r="P974">
        <f>IFERROR(ROUND(E974/L974,2),0)</f>
        <v>153.88999999999999</v>
      </c>
      <c r="Q974" s="10" t="s">
        <v>8310</v>
      </c>
      <c r="R974" t="s">
        <v>8333</v>
      </c>
      <c r="S974" s="15">
        <f t="shared" si="46"/>
        <v>41856.865717592591</v>
      </c>
      <c r="T974" s="15">
        <f t="shared" si="47"/>
        <v>41886.290972222225</v>
      </c>
    </row>
    <row r="975" spans="1:20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45"/>
        <v>2</v>
      </c>
      <c r="P975">
        <f>IFERROR(ROUND(E975/L975,2),0)</f>
        <v>51.38</v>
      </c>
      <c r="Q975" s="10" t="s">
        <v>8310</v>
      </c>
      <c r="R975" t="s">
        <v>8333</v>
      </c>
      <c r="S975" s="15">
        <f t="shared" si="46"/>
        <v>42257.014965277776</v>
      </c>
      <c r="T975" s="15">
        <f t="shared" si="47"/>
        <v>42317.056631944448</v>
      </c>
    </row>
    <row r="976" spans="1:20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45"/>
        <v>1</v>
      </c>
      <c r="P976">
        <f>IFERROR(ROUND(E976/L976,2),0)</f>
        <v>93.33</v>
      </c>
      <c r="Q976" s="10" t="s">
        <v>8310</v>
      </c>
      <c r="R976" t="s">
        <v>8333</v>
      </c>
      <c r="S976" s="15">
        <f t="shared" si="46"/>
        <v>42424.749490740738</v>
      </c>
      <c r="T976" s="15">
        <f t="shared" si="47"/>
        <v>42454.707824074074</v>
      </c>
    </row>
    <row r="977" spans="1:20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45"/>
        <v>3</v>
      </c>
      <c r="P977">
        <f>IFERROR(ROUND(E977/L977,2),0)</f>
        <v>108.63</v>
      </c>
      <c r="Q977" s="10" t="s">
        <v>8310</v>
      </c>
      <c r="R977" t="s">
        <v>8333</v>
      </c>
      <c r="S977" s="15">
        <f t="shared" si="46"/>
        <v>42489.696585648147</v>
      </c>
      <c r="T977" s="15">
        <f t="shared" si="47"/>
        <v>42549.696585648147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45"/>
        <v>2</v>
      </c>
      <c r="P978">
        <f>IFERROR(ROUND(E978/L978,2),0)</f>
        <v>160.5</v>
      </c>
      <c r="Q978" s="10" t="s">
        <v>8310</v>
      </c>
      <c r="R978" t="s">
        <v>8333</v>
      </c>
      <c r="S978" s="15">
        <f t="shared" si="46"/>
        <v>42185.058993055558</v>
      </c>
      <c r="T978" s="15">
        <f t="shared" si="47"/>
        <v>42230.058993055558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45"/>
        <v>34</v>
      </c>
      <c r="P979">
        <f>IFERROR(ROUND(E979/L979,2),0)</f>
        <v>75.75</v>
      </c>
      <c r="Q979" s="10" t="s">
        <v>8310</v>
      </c>
      <c r="R979" t="s">
        <v>8333</v>
      </c>
      <c r="S979" s="15">
        <f t="shared" si="46"/>
        <v>42391.942094907412</v>
      </c>
      <c r="T979" s="15">
        <f t="shared" si="47"/>
        <v>42421.942094907412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45"/>
        <v>56</v>
      </c>
      <c r="P980">
        <f>IFERROR(ROUND(E980/L980,2),0)</f>
        <v>790.84</v>
      </c>
      <c r="Q980" s="10" t="s">
        <v>8310</v>
      </c>
      <c r="R980" t="s">
        <v>8333</v>
      </c>
      <c r="S980" s="15">
        <f t="shared" si="46"/>
        <v>42395.309039351851</v>
      </c>
      <c r="T980" s="15">
        <f t="shared" si="47"/>
        <v>42425.309039351851</v>
      </c>
    </row>
    <row r="981" spans="1:20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45"/>
        <v>83</v>
      </c>
      <c r="P981">
        <f>IFERROR(ROUND(E981/L981,2),0)</f>
        <v>301.94</v>
      </c>
      <c r="Q981" s="10" t="s">
        <v>8310</v>
      </c>
      <c r="R981" t="s">
        <v>8333</v>
      </c>
      <c r="S981" s="15">
        <f t="shared" si="46"/>
        <v>42506.416990740734</v>
      </c>
      <c r="T981" s="15">
        <f t="shared" si="47"/>
        <v>42541.790972222225</v>
      </c>
    </row>
    <row r="982" spans="1:20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45"/>
        <v>15</v>
      </c>
      <c r="P982">
        <f>IFERROR(ROUND(E982/L982,2),0)</f>
        <v>47.94</v>
      </c>
      <c r="Q982" s="10" t="s">
        <v>8310</v>
      </c>
      <c r="R982" t="s">
        <v>8333</v>
      </c>
      <c r="S982" s="15">
        <f t="shared" si="46"/>
        <v>41928.904189814813</v>
      </c>
      <c r="T982" s="15">
        <f t="shared" si="47"/>
        <v>41973.945856481485</v>
      </c>
    </row>
    <row r="983" spans="1:20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45"/>
        <v>0</v>
      </c>
      <c r="P983">
        <f>IFERROR(ROUND(E983/L983,2),0)</f>
        <v>2.75</v>
      </c>
      <c r="Q983" s="10" t="s">
        <v>8310</v>
      </c>
      <c r="R983" t="s">
        <v>8333</v>
      </c>
      <c r="S983" s="15">
        <f t="shared" si="46"/>
        <v>41830.947013888886</v>
      </c>
      <c r="T983" s="15">
        <f t="shared" si="47"/>
        <v>41860.947013888886</v>
      </c>
    </row>
    <row r="984" spans="1:20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45"/>
        <v>0</v>
      </c>
      <c r="P984">
        <f>IFERROR(ROUND(E984/L984,2),0)</f>
        <v>1</v>
      </c>
      <c r="Q984" s="10" t="s">
        <v>8310</v>
      </c>
      <c r="R984" t="s">
        <v>8333</v>
      </c>
      <c r="S984" s="15">
        <f t="shared" si="46"/>
        <v>42615.753310185188</v>
      </c>
      <c r="T984" s="15">
        <f t="shared" si="47"/>
        <v>42645.753310185188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45"/>
        <v>30</v>
      </c>
      <c r="P985">
        <f>IFERROR(ROUND(E985/L985,2),0)</f>
        <v>171.79</v>
      </c>
      <c r="Q985" s="10" t="s">
        <v>8310</v>
      </c>
      <c r="R985" t="s">
        <v>8333</v>
      </c>
      <c r="S985" s="15">
        <f t="shared" si="46"/>
        <v>42574.667650462965</v>
      </c>
      <c r="T985" s="15">
        <f t="shared" si="47"/>
        <v>42605.870833333334</v>
      </c>
    </row>
    <row r="986" spans="1:20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45"/>
        <v>1</v>
      </c>
      <c r="P986">
        <f>IFERROR(ROUND(E986/L986,2),0)</f>
        <v>35.33</v>
      </c>
      <c r="Q986" s="10" t="s">
        <v>8310</v>
      </c>
      <c r="R986" t="s">
        <v>8333</v>
      </c>
      <c r="S986" s="15">
        <f t="shared" si="46"/>
        <v>42061.11583333333</v>
      </c>
      <c r="T986" s="15">
        <f t="shared" si="47"/>
        <v>42091.074166666673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45"/>
        <v>6</v>
      </c>
      <c r="P987">
        <f>IFERROR(ROUND(E987/L987,2),0)</f>
        <v>82.09</v>
      </c>
      <c r="Q987" s="10" t="s">
        <v>8310</v>
      </c>
      <c r="R987" t="s">
        <v>8333</v>
      </c>
      <c r="S987" s="15">
        <f t="shared" si="46"/>
        <v>42339.967708333337</v>
      </c>
      <c r="T987" s="15">
        <f t="shared" si="47"/>
        <v>42369.958333333328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45"/>
        <v>13</v>
      </c>
      <c r="P988">
        <f>IFERROR(ROUND(E988/L988,2),0)</f>
        <v>110.87</v>
      </c>
      <c r="Q988" s="10" t="s">
        <v>8310</v>
      </c>
      <c r="R988" t="s">
        <v>8333</v>
      </c>
      <c r="S988" s="15">
        <f t="shared" si="46"/>
        <v>42324.767361111109</v>
      </c>
      <c r="T988" s="15">
        <f t="shared" si="47"/>
        <v>42379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45"/>
        <v>13</v>
      </c>
      <c r="P989">
        <f>IFERROR(ROUND(E989/L989,2),0)</f>
        <v>161.22</v>
      </c>
      <c r="Q989" s="10" t="s">
        <v>8310</v>
      </c>
      <c r="R989" t="s">
        <v>8333</v>
      </c>
      <c r="S989" s="15">
        <f t="shared" si="46"/>
        <v>41773.294560185182</v>
      </c>
      <c r="T989" s="15">
        <f t="shared" si="47"/>
        <v>41813.294560185182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45"/>
        <v>0</v>
      </c>
      <c r="P990">
        <f>IFERROR(ROUND(E990/L990,2),0)</f>
        <v>0</v>
      </c>
      <c r="Q990" s="10" t="s">
        <v>8310</v>
      </c>
      <c r="R990" t="s">
        <v>8333</v>
      </c>
      <c r="S990" s="15">
        <f t="shared" si="46"/>
        <v>42614.356770833328</v>
      </c>
      <c r="T990" s="15">
        <f t="shared" si="47"/>
        <v>42644.356770833328</v>
      </c>
    </row>
    <row r="991" spans="1:20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45"/>
        <v>17</v>
      </c>
      <c r="P991">
        <f>IFERROR(ROUND(E991/L991,2),0)</f>
        <v>52.41</v>
      </c>
      <c r="Q991" s="10" t="s">
        <v>8310</v>
      </c>
      <c r="R991" t="s">
        <v>8333</v>
      </c>
      <c r="S991" s="15">
        <f t="shared" si="46"/>
        <v>42611.933969907404</v>
      </c>
      <c r="T991" s="15">
        <f t="shared" si="47"/>
        <v>42641.933969907404</v>
      </c>
    </row>
    <row r="992" spans="1:20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45"/>
        <v>0</v>
      </c>
      <c r="P992">
        <f>IFERROR(ROUND(E992/L992,2),0)</f>
        <v>13</v>
      </c>
      <c r="Q992" s="10" t="s">
        <v>8310</v>
      </c>
      <c r="R992" t="s">
        <v>8333</v>
      </c>
      <c r="S992" s="15">
        <f t="shared" si="46"/>
        <v>41855.784305555557</v>
      </c>
      <c r="T992" s="15">
        <f t="shared" si="47"/>
        <v>41885.784305555557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45"/>
        <v>4</v>
      </c>
      <c r="P993">
        <f>IFERROR(ROUND(E993/L993,2),0)</f>
        <v>30.29</v>
      </c>
      <c r="Q993" s="10" t="s">
        <v>8310</v>
      </c>
      <c r="R993" t="s">
        <v>8333</v>
      </c>
      <c r="S993" s="15">
        <f t="shared" si="46"/>
        <v>42538.75680555556</v>
      </c>
      <c r="T993" s="15">
        <f t="shared" si="47"/>
        <v>42563.785416666666</v>
      </c>
    </row>
    <row r="994" spans="1:20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45"/>
        <v>0</v>
      </c>
      <c r="P994">
        <f>IFERROR(ROUND(E994/L994,2),0)</f>
        <v>116.75</v>
      </c>
      <c r="Q994" s="10" t="s">
        <v>8310</v>
      </c>
      <c r="R994" t="s">
        <v>8333</v>
      </c>
      <c r="S994" s="15">
        <f t="shared" si="46"/>
        <v>42437.924988425926</v>
      </c>
      <c r="T994" s="15">
        <f t="shared" si="47"/>
        <v>42497.883321759262</v>
      </c>
    </row>
    <row r="995" spans="1:20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45"/>
        <v>25</v>
      </c>
      <c r="P995">
        <f>IFERROR(ROUND(E995/L995,2),0)</f>
        <v>89.6</v>
      </c>
      <c r="Q995" s="10" t="s">
        <v>8310</v>
      </c>
      <c r="R995" t="s">
        <v>8333</v>
      </c>
      <c r="S995" s="15">
        <f t="shared" si="46"/>
        <v>42652.964907407411</v>
      </c>
      <c r="T995" s="15">
        <f t="shared" si="47"/>
        <v>42686.208333333328</v>
      </c>
    </row>
    <row r="996" spans="1:20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45"/>
        <v>2</v>
      </c>
      <c r="P996">
        <f>IFERROR(ROUND(E996/L996,2),0)</f>
        <v>424.45</v>
      </c>
      <c r="Q996" s="10" t="s">
        <v>8310</v>
      </c>
      <c r="R996" t="s">
        <v>8333</v>
      </c>
      <c r="S996" s="15">
        <f t="shared" si="46"/>
        <v>41921.263078703705</v>
      </c>
      <c r="T996" s="15">
        <f t="shared" si="47"/>
        <v>41973.957638888889</v>
      </c>
    </row>
    <row r="997" spans="1:20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45"/>
        <v>7</v>
      </c>
      <c r="P997">
        <f>IFERROR(ROUND(E997/L997,2),0)</f>
        <v>80.67</v>
      </c>
      <c r="Q997" s="10" t="s">
        <v>8310</v>
      </c>
      <c r="R997" t="s">
        <v>8333</v>
      </c>
      <c r="S997" s="15">
        <f t="shared" si="46"/>
        <v>41947.940740740742</v>
      </c>
      <c r="T997" s="15">
        <f t="shared" si="47"/>
        <v>41972.666666666672</v>
      </c>
    </row>
    <row r="998" spans="1:20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45"/>
        <v>2</v>
      </c>
      <c r="P998">
        <f>IFERROR(ROUND(E998/L998,2),0)</f>
        <v>13</v>
      </c>
      <c r="Q998" s="10" t="s">
        <v>8310</v>
      </c>
      <c r="R998" t="s">
        <v>8333</v>
      </c>
      <c r="S998" s="15">
        <f t="shared" si="46"/>
        <v>41817.866435185184</v>
      </c>
      <c r="T998" s="15">
        <f t="shared" si="47"/>
        <v>41847.643750000003</v>
      </c>
    </row>
    <row r="999" spans="1:20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45"/>
        <v>1</v>
      </c>
      <c r="P999">
        <f>IFERROR(ROUND(E999/L999,2),0)</f>
        <v>8.1300000000000008</v>
      </c>
      <c r="Q999" s="10" t="s">
        <v>8310</v>
      </c>
      <c r="R999" t="s">
        <v>8333</v>
      </c>
      <c r="S999" s="15">
        <f t="shared" si="46"/>
        <v>41941.10297453704</v>
      </c>
      <c r="T999" s="15">
        <f t="shared" si="47"/>
        <v>41971.144641203704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45"/>
        <v>59</v>
      </c>
      <c r="P1000">
        <f>IFERROR(ROUND(E1000/L1000,2),0)</f>
        <v>153.43</v>
      </c>
      <c r="Q1000" s="10" t="s">
        <v>8310</v>
      </c>
      <c r="R1000" t="s">
        <v>8333</v>
      </c>
      <c r="S1000" s="15">
        <f t="shared" si="46"/>
        <v>42282.168993055559</v>
      </c>
      <c r="T1000" s="15">
        <f t="shared" si="47"/>
        <v>42327.210659722223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45"/>
        <v>8</v>
      </c>
      <c r="P1001">
        <f>IFERROR(ROUND(E1001/L1001,2),0)</f>
        <v>292.08</v>
      </c>
      <c r="Q1001" s="10" t="s">
        <v>8310</v>
      </c>
      <c r="R1001" t="s">
        <v>8333</v>
      </c>
      <c r="S1001" s="15">
        <f t="shared" si="46"/>
        <v>41926.29965277778</v>
      </c>
      <c r="T1001" s="15">
        <f t="shared" si="47"/>
        <v>41956.334722222222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45"/>
        <v>2</v>
      </c>
      <c r="P1002">
        <f>IFERROR(ROUND(E1002/L1002,2),0)</f>
        <v>3304</v>
      </c>
      <c r="Q1002" s="10" t="s">
        <v>8310</v>
      </c>
      <c r="R1002" t="s">
        <v>8333</v>
      </c>
      <c r="S1002" s="15">
        <f t="shared" si="46"/>
        <v>42749.059722222228</v>
      </c>
      <c r="T1002" s="15">
        <f t="shared" si="47"/>
        <v>42809.018055555556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45"/>
        <v>104</v>
      </c>
      <c r="P1003">
        <f>IFERROR(ROUND(E1003/L1003,2),0)</f>
        <v>1300</v>
      </c>
      <c r="Q1003" s="10" t="s">
        <v>8310</v>
      </c>
      <c r="R1003" t="s">
        <v>8333</v>
      </c>
      <c r="S1003" s="15">
        <f t="shared" si="46"/>
        <v>42720.720057870371</v>
      </c>
      <c r="T1003" s="15">
        <f t="shared" si="47"/>
        <v>42765.720057870371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45"/>
        <v>30</v>
      </c>
      <c r="P1004">
        <f>IFERROR(ROUND(E1004/L1004,2),0)</f>
        <v>134.55000000000001</v>
      </c>
      <c r="Q1004" s="10" t="s">
        <v>8310</v>
      </c>
      <c r="R1004" t="s">
        <v>8333</v>
      </c>
      <c r="S1004" s="15">
        <f t="shared" si="46"/>
        <v>42325.684189814812</v>
      </c>
      <c r="T1004" s="15">
        <f t="shared" si="47"/>
        <v>42355.249305555553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45"/>
        <v>16</v>
      </c>
      <c r="P1005">
        <f>IFERROR(ROUND(E1005/L1005,2),0)</f>
        <v>214.07</v>
      </c>
      <c r="Q1005" s="10" t="s">
        <v>8310</v>
      </c>
      <c r="R1005" t="s">
        <v>8333</v>
      </c>
      <c r="S1005" s="15">
        <f t="shared" si="46"/>
        <v>42780.709039351852</v>
      </c>
      <c r="T1005" s="15">
        <f t="shared" si="47"/>
        <v>42810.667372685188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45"/>
        <v>82</v>
      </c>
      <c r="P1006">
        <f>IFERROR(ROUND(E1006/L1006,2),0)</f>
        <v>216.34</v>
      </c>
      <c r="Q1006" s="10" t="s">
        <v>8310</v>
      </c>
      <c r="R1006" t="s">
        <v>8333</v>
      </c>
      <c r="S1006" s="15">
        <f t="shared" si="46"/>
        <v>42388.708645833336</v>
      </c>
      <c r="T1006" s="15">
        <f t="shared" si="47"/>
        <v>42418.708645833336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45"/>
        <v>75</v>
      </c>
      <c r="P1007">
        <f>IFERROR(ROUND(E1007/L1007,2),0)</f>
        <v>932.31</v>
      </c>
      <c r="Q1007" s="10" t="s">
        <v>8310</v>
      </c>
      <c r="R1007" t="s">
        <v>8333</v>
      </c>
      <c r="S1007" s="15">
        <f t="shared" si="46"/>
        <v>42276.624803240738</v>
      </c>
      <c r="T1007" s="15">
        <f t="shared" si="47"/>
        <v>42307.624803240738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45"/>
        <v>6</v>
      </c>
      <c r="P1008">
        <f>IFERROR(ROUND(E1008/L1008,2),0)</f>
        <v>29.25</v>
      </c>
      <c r="Q1008" s="10" t="s">
        <v>8310</v>
      </c>
      <c r="R1008" t="s">
        <v>8333</v>
      </c>
      <c r="S1008" s="15">
        <f t="shared" si="46"/>
        <v>41977.040185185186</v>
      </c>
      <c r="T1008" s="15">
        <f t="shared" si="47"/>
        <v>41985.299305555556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45"/>
        <v>44</v>
      </c>
      <c r="P1009">
        <f>IFERROR(ROUND(E1009/L1009,2),0)</f>
        <v>174.95</v>
      </c>
      <c r="Q1009" s="10" t="s">
        <v>8310</v>
      </c>
      <c r="R1009" t="s">
        <v>8333</v>
      </c>
      <c r="S1009" s="15">
        <f t="shared" si="46"/>
        <v>42676.583599537036</v>
      </c>
      <c r="T1009" s="15">
        <f t="shared" si="47"/>
        <v>42718.6252662037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45"/>
        <v>0</v>
      </c>
      <c r="P1010">
        <f>IFERROR(ROUND(E1010/L1010,2),0)</f>
        <v>250</v>
      </c>
      <c r="Q1010" s="10" t="s">
        <v>8310</v>
      </c>
      <c r="R1010" t="s">
        <v>8333</v>
      </c>
      <c r="S1010" s="15">
        <f t="shared" si="46"/>
        <v>42702.809201388889</v>
      </c>
      <c r="T1010" s="15">
        <f t="shared" si="47"/>
        <v>42732.809201388889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45"/>
        <v>13</v>
      </c>
      <c r="P1011">
        <f>IFERROR(ROUND(E1011/L1011,2),0)</f>
        <v>65</v>
      </c>
      <c r="Q1011" s="10" t="s">
        <v>8310</v>
      </c>
      <c r="R1011" t="s">
        <v>8333</v>
      </c>
      <c r="S1011" s="15">
        <f t="shared" si="46"/>
        <v>42510.604699074072</v>
      </c>
      <c r="T1011" s="15">
        <f t="shared" si="47"/>
        <v>42540.604699074072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45"/>
        <v>0</v>
      </c>
      <c r="P1012">
        <f>IFERROR(ROUND(E1012/L1012,2),0)</f>
        <v>55</v>
      </c>
      <c r="Q1012" s="10" t="s">
        <v>8310</v>
      </c>
      <c r="R1012" t="s">
        <v>8333</v>
      </c>
      <c r="S1012" s="15">
        <f t="shared" si="46"/>
        <v>42561.829421296294</v>
      </c>
      <c r="T1012" s="15">
        <f t="shared" si="47"/>
        <v>42618.124305555553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45"/>
        <v>0</v>
      </c>
      <c r="P1013">
        <f>IFERROR(ROUND(E1013/L1013,2),0)</f>
        <v>75</v>
      </c>
      <c r="Q1013" s="10" t="s">
        <v>8310</v>
      </c>
      <c r="R1013" t="s">
        <v>8333</v>
      </c>
      <c r="S1013" s="15">
        <f t="shared" si="46"/>
        <v>41946.898090277777</v>
      </c>
      <c r="T1013" s="15">
        <f t="shared" si="47"/>
        <v>41991.898090277777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45"/>
        <v>21535</v>
      </c>
      <c r="P1014">
        <f>IFERROR(ROUND(E1014/L1014,2),0)</f>
        <v>1389.36</v>
      </c>
      <c r="Q1014" s="10" t="s">
        <v>8310</v>
      </c>
      <c r="R1014" t="s">
        <v>8333</v>
      </c>
      <c r="S1014" s="15">
        <f t="shared" si="46"/>
        <v>42714.440416666665</v>
      </c>
      <c r="T1014" s="15">
        <f t="shared" si="47"/>
        <v>42759.440416666665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45"/>
        <v>35</v>
      </c>
      <c r="P1015">
        <f>IFERROR(ROUND(E1015/L1015,2),0)</f>
        <v>95.91</v>
      </c>
      <c r="Q1015" s="10" t="s">
        <v>8310</v>
      </c>
      <c r="R1015" t="s">
        <v>8333</v>
      </c>
      <c r="S1015" s="15">
        <f t="shared" si="46"/>
        <v>42339.833981481483</v>
      </c>
      <c r="T1015" s="15">
        <f t="shared" si="47"/>
        <v>42367.833333333328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45"/>
        <v>31</v>
      </c>
      <c r="P1016">
        <f>IFERROR(ROUND(E1016/L1016,2),0)</f>
        <v>191.25</v>
      </c>
      <c r="Q1016" s="10" t="s">
        <v>8310</v>
      </c>
      <c r="R1016" t="s">
        <v>8333</v>
      </c>
      <c r="S1016" s="15">
        <f t="shared" si="46"/>
        <v>41955.002488425926</v>
      </c>
      <c r="T1016" s="15">
        <f t="shared" si="47"/>
        <v>42005.002488425926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45"/>
        <v>3</v>
      </c>
      <c r="P1017">
        <f>IFERROR(ROUND(E1017/L1017,2),0)</f>
        <v>40</v>
      </c>
      <c r="Q1017" s="10" t="s">
        <v>8310</v>
      </c>
      <c r="R1017" t="s">
        <v>8333</v>
      </c>
      <c r="S1017" s="15">
        <f t="shared" si="46"/>
        <v>42303.878414351857</v>
      </c>
      <c r="T1017" s="15">
        <f t="shared" si="47"/>
        <v>42333.920081018514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45"/>
        <v>3</v>
      </c>
      <c r="P1018">
        <f>IFERROR(ROUND(E1018/L1018,2),0)</f>
        <v>74.790000000000006</v>
      </c>
      <c r="Q1018" s="10" t="s">
        <v>8310</v>
      </c>
      <c r="R1018" t="s">
        <v>8333</v>
      </c>
      <c r="S1018" s="15">
        <f t="shared" si="46"/>
        <v>42422.107129629629</v>
      </c>
      <c r="T1018" s="15">
        <f t="shared" si="47"/>
        <v>42467.065462962957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45"/>
        <v>23</v>
      </c>
      <c r="P1019">
        <f>IFERROR(ROUND(E1019/L1019,2),0)</f>
        <v>161.12</v>
      </c>
      <c r="Q1019" s="10" t="s">
        <v>8310</v>
      </c>
      <c r="R1019" t="s">
        <v>8333</v>
      </c>
      <c r="S1019" s="15">
        <f t="shared" si="46"/>
        <v>42289.675173611111</v>
      </c>
      <c r="T1019" s="15">
        <f t="shared" si="47"/>
        <v>42329.716840277775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45"/>
        <v>3</v>
      </c>
      <c r="P1020">
        <f>IFERROR(ROUND(E1020/L1020,2),0)</f>
        <v>88.71</v>
      </c>
      <c r="Q1020" s="10" t="s">
        <v>8310</v>
      </c>
      <c r="R1020" t="s">
        <v>8333</v>
      </c>
      <c r="S1020" s="15">
        <f t="shared" si="46"/>
        <v>42535.492280092592</v>
      </c>
      <c r="T1020" s="15">
        <f t="shared" si="47"/>
        <v>42565.492280092592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45"/>
        <v>47</v>
      </c>
      <c r="P1021">
        <f>IFERROR(ROUND(E1021/L1021,2),0)</f>
        <v>53.25</v>
      </c>
      <c r="Q1021" s="10" t="s">
        <v>8310</v>
      </c>
      <c r="R1021" t="s">
        <v>8333</v>
      </c>
      <c r="S1021" s="15">
        <f t="shared" si="46"/>
        <v>42009.973946759259</v>
      </c>
      <c r="T1021" s="15">
        <f t="shared" si="47"/>
        <v>42039.973946759259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45"/>
        <v>206</v>
      </c>
      <c r="P1022">
        <f>IFERROR(ROUND(E1022/L1022,2),0)</f>
        <v>106.2</v>
      </c>
      <c r="Q1022" s="10" t="s">
        <v>8316</v>
      </c>
      <c r="R1022" t="s">
        <v>8317</v>
      </c>
      <c r="S1022" s="15">
        <f t="shared" si="46"/>
        <v>42127.069548611107</v>
      </c>
      <c r="T1022" s="15">
        <f t="shared" si="47"/>
        <v>42157.032638888893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45"/>
        <v>352</v>
      </c>
      <c r="P1023">
        <f>IFERROR(ROUND(E1023/L1023,2),0)</f>
        <v>22.08</v>
      </c>
      <c r="Q1023" s="10" t="s">
        <v>8316</v>
      </c>
      <c r="R1023" t="s">
        <v>8317</v>
      </c>
      <c r="S1023" s="15">
        <f t="shared" si="46"/>
        <v>42271.251979166671</v>
      </c>
      <c r="T1023" s="15">
        <f t="shared" si="47"/>
        <v>42294.166666666672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45"/>
        <v>115</v>
      </c>
      <c r="P1024">
        <f>IFERROR(ROUND(E1024/L1024,2),0)</f>
        <v>31.05</v>
      </c>
      <c r="Q1024" s="10" t="s">
        <v>8316</v>
      </c>
      <c r="R1024" t="s">
        <v>8317</v>
      </c>
      <c r="S1024" s="15">
        <f t="shared" si="46"/>
        <v>42111.646724537044</v>
      </c>
      <c r="T1024" s="15">
        <f t="shared" si="47"/>
        <v>42141.646724537044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45"/>
        <v>237</v>
      </c>
      <c r="P1025">
        <f>IFERROR(ROUND(E1025/L1025,2),0)</f>
        <v>36.21</v>
      </c>
      <c r="Q1025" s="10" t="s">
        <v>8316</v>
      </c>
      <c r="R1025" t="s">
        <v>8317</v>
      </c>
      <c r="S1025" s="15">
        <f t="shared" si="46"/>
        <v>42145.919687500005</v>
      </c>
      <c r="T1025" s="15">
        <f t="shared" si="47"/>
        <v>42175.919687500005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45"/>
        <v>119</v>
      </c>
      <c r="P1026">
        <f>IFERROR(ROUND(E1026/L1026,2),0)</f>
        <v>388.98</v>
      </c>
      <c r="Q1026" s="10" t="s">
        <v>8316</v>
      </c>
      <c r="R1026" t="s">
        <v>8317</v>
      </c>
      <c r="S1026" s="15">
        <f t="shared" si="46"/>
        <v>42370.580590277779</v>
      </c>
      <c r="T1026" s="15">
        <f t="shared" si="47"/>
        <v>42400.580590277779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48">ROUND(E1027/D1027*100,0)</f>
        <v>110</v>
      </c>
      <c r="P1027">
        <f>IFERROR(ROUND(E1027/L1027,2),0)</f>
        <v>71.849999999999994</v>
      </c>
      <c r="Q1027" s="10" t="s">
        <v>8316</v>
      </c>
      <c r="R1027" t="s">
        <v>8317</v>
      </c>
      <c r="S1027" s="15">
        <f t="shared" ref="S1027:S1090" si="49">(((J1027/60)/60)/24)+DATE(1970,1,1)</f>
        <v>42049.833761574075</v>
      </c>
      <c r="T1027" s="15">
        <f t="shared" ref="T1027:T1090" si="50">(((I1027/60)/60)/24)+DATE(1970,1,1)</f>
        <v>42079.792094907403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48"/>
        <v>100</v>
      </c>
      <c r="P1028">
        <f>IFERROR(ROUND(E1028/L1028,2),0)</f>
        <v>57.38</v>
      </c>
      <c r="Q1028" s="10" t="s">
        <v>8316</v>
      </c>
      <c r="R1028" t="s">
        <v>8317</v>
      </c>
      <c r="S1028" s="15">
        <f t="shared" si="49"/>
        <v>42426.407592592594</v>
      </c>
      <c r="T1028" s="15">
        <f t="shared" si="50"/>
        <v>42460.365925925929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48"/>
        <v>103</v>
      </c>
      <c r="P1029">
        <f>IFERROR(ROUND(E1029/L1029,2),0)</f>
        <v>69.67</v>
      </c>
      <c r="Q1029" s="10" t="s">
        <v>8316</v>
      </c>
      <c r="R1029" t="s">
        <v>8317</v>
      </c>
      <c r="S1029" s="15">
        <f t="shared" si="49"/>
        <v>41905.034108796295</v>
      </c>
      <c r="T1029" s="15">
        <f t="shared" si="50"/>
        <v>41935.034108796295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48"/>
        <v>117</v>
      </c>
      <c r="P1030">
        <f>IFERROR(ROUND(E1030/L1030,2),0)</f>
        <v>45.99</v>
      </c>
      <c r="Q1030" s="10" t="s">
        <v>8316</v>
      </c>
      <c r="R1030" t="s">
        <v>8317</v>
      </c>
      <c r="S1030" s="15">
        <f t="shared" si="49"/>
        <v>42755.627372685187</v>
      </c>
      <c r="T1030" s="15">
        <f t="shared" si="50"/>
        <v>42800.833333333328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48"/>
        <v>112</v>
      </c>
      <c r="P1031">
        <f>IFERROR(ROUND(E1031/L1031,2),0)</f>
        <v>79.260000000000005</v>
      </c>
      <c r="Q1031" s="10" t="s">
        <v>8316</v>
      </c>
      <c r="R1031" t="s">
        <v>8317</v>
      </c>
      <c r="S1031" s="15">
        <f t="shared" si="49"/>
        <v>42044.711886574078</v>
      </c>
      <c r="T1031" s="15">
        <f t="shared" si="50"/>
        <v>42098.915972222225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48"/>
        <v>342</v>
      </c>
      <c r="P1032">
        <f>IFERROR(ROUND(E1032/L1032,2),0)</f>
        <v>43.03</v>
      </c>
      <c r="Q1032" s="10" t="s">
        <v>8316</v>
      </c>
      <c r="R1032" t="s">
        <v>8317</v>
      </c>
      <c r="S1032" s="15">
        <f t="shared" si="49"/>
        <v>42611.483206018514</v>
      </c>
      <c r="T1032" s="15">
        <f t="shared" si="50"/>
        <v>42625.483206018514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48"/>
        <v>107</v>
      </c>
      <c r="P1033">
        <f>IFERROR(ROUND(E1033/L1033,2),0)</f>
        <v>108.48</v>
      </c>
      <c r="Q1033" s="10" t="s">
        <v>8316</v>
      </c>
      <c r="R1033" t="s">
        <v>8317</v>
      </c>
      <c r="S1033" s="15">
        <f t="shared" si="49"/>
        <v>42324.764004629629</v>
      </c>
      <c r="T1033" s="15">
        <f t="shared" si="50"/>
        <v>42354.764004629629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48"/>
        <v>108</v>
      </c>
      <c r="P1034">
        <f>IFERROR(ROUND(E1034/L1034,2),0)</f>
        <v>61.03</v>
      </c>
      <c r="Q1034" s="10" t="s">
        <v>8316</v>
      </c>
      <c r="R1034" t="s">
        <v>8317</v>
      </c>
      <c r="S1034" s="15">
        <f t="shared" si="49"/>
        <v>42514.666956018518</v>
      </c>
      <c r="T1034" s="15">
        <f t="shared" si="50"/>
        <v>42544.666956018518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48"/>
        <v>103</v>
      </c>
      <c r="P1035">
        <f>IFERROR(ROUND(E1035/L1035,2),0)</f>
        <v>50.59</v>
      </c>
      <c r="Q1035" s="10" t="s">
        <v>8316</v>
      </c>
      <c r="R1035" t="s">
        <v>8317</v>
      </c>
      <c r="S1035" s="15">
        <f t="shared" si="49"/>
        <v>42688.732407407413</v>
      </c>
      <c r="T1035" s="15">
        <f t="shared" si="50"/>
        <v>42716.732407407413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48"/>
        <v>130</v>
      </c>
      <c r="P1036">
        <f>IFERROR(ROUND(E1036/L1036,2),0)</f>
        <v>39.159999999999997</v>
      </c>
      <c r="Q1036" s="10" t="s">
        <v>8316</v>
      </c>
      <c r="R1036" t="s">
        <v>8317</v>
      </c>
      <c r="S1036" s="15">
        <f t="shared" si="49"/>
        <v>42555.166712962964</v>
      </c>
      <c r="T1036" s="15">
        <f t="shared" si="50"/>
        <v>42587.165972222225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48"/>
        <v>108</v>
      </c>
      <c r="P1037">
        <f>IFERROR(ROUND(E1037/L1037,2),0)</f>
        <v>65.16</v>
      </c>
      <c r="Q1037" s="10" t="s">
        <v>8316</v>
      </c>
      <c r="R1037" t="s">
        <v>8317</v>
      </c>
      <c r="S1037" s="15">
        <f t="shared" si="49"/>
        <v>42016.641435185185</v>
      </c>
      <c r="T1037" s="15">
        <f t="shared" si="50"/>
        <v>42046.641435185185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48"/>
        <v>112</v>
      </c>
      <c r="P1038">
        <f>IFERROR(ROUND(E1038/L1038,2),0)</f>
        <v>23.96</v>
      </c>
      <c r="Q1038" s="10" t="s">
        <v>8316</v>
      </c>
      <c r="R1038" t="s">
        <v>8317</v>
      </c>
      <c r="S1038" s="15">
        <f t="shared" si="49"/>
        <v>41249.448958333334</v>
      </c>
      <c r="T1038" s="15">
        <f t="shared" si="50"/>
        <v>41281.333333333336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48"/>
        <v>102</v>
      </c>
      <c r="P1039">
        <f>IFERROR(ROUND(E1039/L1039,2),0)</f>
        <v>48.62</v>
      </c>
      <c r="Q1039" s="10" t="s">
        <v>8316</v>
      </c>
      <c r="R1039" t="s">
        <v>8317</v>
      </c>
      <c r="S1039" s="15">
        <f t="shared" si="49"/>
        <v>42119.822476851856</v>
      </c>
      <c r="T1039" s="15">
        <f t="shared" si="50"/>
        <v>42142.208333333328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48"/>
        <v>145</v>
      </c>
      <c r="P1040">
        <f>IFERROR(ROUND(E1040/L1040,2),0)</f>
        <v>35.74</v>
      </c>
      <c r="Q1040" s="10" t="s">
        <v>8316</v>
      </c>
      <c r="R1040" t="s">
        <v>8317</v>
      </c>
      <c r="S1040" s="15">
        <f t="shared" si="49"/>
        <v>42418.231747685189</v>
      </c>
      <c r="T1040" s="15">
        <f t="shared" si="50"/>
        <v>42448.190081018518</v>
      </c>
    </row>
    <row r="1041" spans="1:20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48"/>
        <v>128</v>
      </c>
      <c r="P1041">
        <f>IFERROR(ROUND(E1041/L1041,2),0)</f>
        <v>21.37</v>
      </c>
      <c r="Q1041" s="10" t="s">
        <v>8316</v>
      </c>
      <c r="R1041" t="s">
        <v>8317</v>
      </c>
      <c r="S1041" s="15">
        <f t="shared" si="49"/>
        <v>42692.109328703707</v>
      </c>
      <c r="T1041" s="15">
        <f t="shared" si="50"/>
        <v>42717.332638888889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48"/>
        <v>0</v>
      </c>
      <c r="P1042">
        <f>IFERROR(ROUND(E1042/L1042,2),0)</f>
        <v>250</v>
      </c>
      <c r="Q1042" s="10" t="s">
        <v>8330</v>
      </c>
      <c r="R1042" t="s">
        <v>8331</v>
      </c>
      <c r="S1042" s="15">
        <f t="shared" si="49"/>
        <v>42579.708437499998</v>
      </c>
      <c r="T1042" s="15">
        <f t="shared" si="50"/>
        <v>42609.708437499998</v>
      </c>
    </row>
    <row r="1043" spans="1:20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48"/>
        <v>0</v>
      </c>
      <c r="P1043">
        <f>IFERROR(ROUND(E1043/L1043,2),0)</f>
        <v>0</v>
      </c>
      <c r="Q1043" s="10" t="s">
        <v>8330</v>
      </c>
      <c r="R1043" t="s">
        <v>8331</v>
      </c>
      <c r="S1043" s="15">
        <f t="shared" si="49"/>
        <v>41831.060092592597</v>
      </c>
      <c r="T1043" s="15">
        <f t="shared" si="50"/>
        <v>41851.060092592597</v>
      </c>
    </row>
    <row r="1044" spans="1:20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48"/>
        <v>2</v>
      </c>
      <c r="P1044">
        <f>IFERROR(ROUND(E1044/L1044,2),0)</f>
        <v>10</v>
      </c>
      <c r="Q1044" s="10" t="s">
        <v>8330</v>
      </c>
      <c r="R1044" t="s">
        <v>8331</v>
      </c>
      <c r="S1044" s="15">
        <f t="shared" si="49"/>
        <v>41851.696157407408</v>
      </c>
      <c r="T1044" s="15">
        <f t="shared" si="50"/>
        <v>41894.416666666664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48"/>
        <v>9</v>
      </c>
      <c r="P1045">
        <f>IFERROR(ROUND(E1045/L1045,2),0)</f>
        <v>29.24</v>
      </c>
      <c r="Q1045" s="10" t="s">
        <v>8330</v>
      </c>
      <c r="R1045" t="s">
        <v>8331</v>
      </c>
      <c r="S1045" s="15">
        <f t="shared" si="49"/>
        <v>42114.252951388888</v>
      </c>
      <c r="T1045" s="15">
        <f t="shared" si="50"/>
        <v>42144.252951388888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48"/>
        <v>0</v>
      </c>
      <c r="P1046">
        <f>IFERROR(ROUND(E1046/L1046,2),0)</f>
        <v>3</v>
      </c>
      <c r="Q1046" s="10" t="s">
        <v>8330</v>
      </c>
      <c r="R1046" t="s">
        <v>8331</v>
      </c>
      <c r="S1046" s="15">
        <f t="shared" si="49"/>
        <v>42011.925937499997</v>
      </c>
      <c r="T1046" s="15">
        <f t="shared" si="50"/>
        <v>42068.852083333331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48"/>
        <v>3</v>
      </c>
      <c r="P1047">
        <f>IFERROR(ROUND(E1047/L1047,2),0)</f>
        <v>33.25</v>
      </c>
      <c r="Q1047" s="10" t="s">
        <v>8330</v>
      </c>
      <c r="R1047" t="s">
        <v>8331</v>
      </c>
      <c r="S1047" s="15">
        <f t="shared" si="49"/>
        <v>41844.874421296299</v>
      </c>
      <c r="T1047" s="15">
        <f t="shared" si="50"/>
        <v>41874.874421296299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48"/>
        <v>0</v>
      </c>
      <c r="P1048">
        <f>IFERROR(ROUND(E1048/L1048,2),0)</f>
        <v>0</v>
      </c>
      <c r="Q1048" s="10" t="s">
        <v>8330</v>
      </c>
      <c r="R1048" t="s">
        <v>8331</v>
      </c>
      <c r="S1048" s="15">
        <f t="shared" si="49"/>
        <v>42319.851388888885</v>
      </c>
      <c r="T1048" s="15">
        <f t="shared" si="50"/>
        <v>42364.851388888885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48"/>
        <v>0</v>
      </c>
      <c r="P1049">
        <f>IFERROR(ROUND(E1049/L1049,2),0)</f>
        <v>1</v>
      </c>
      <c r="Q1049" s="10" t="s">
        <v>8330</v>
      </c>
      <c r="R1049" t="s">
        <v>8331</v>
      </c>
      <c r="S1049" s="15">
        <f t="shared" si="49"/>
        <v>41918.818460648145</v>
      </c>
      <c r="T1049" s="15">
        <f t="shared" si="50"/>
        <v>41948.860127314816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48"/>
        <v>1</v>
      </c>
      <c r="P1050">
        <f>IFERROR(ROUND(E1050/L1050,2),0)</f>
        <v>53</v>
      </c>
      <c r="Q1050" s="10" t="s">
        <v>8330</v>
      </c>
      <c r="R1050" t="s">
        <v>8331</v>
      </c>
      <c r="S1050" s="15">
        <f t="shared" si="49"/>
        <v>42598.053113425922</v>
      </c>
      <c r="T1050" s="15">
        <f t="shared" si="50"/>
        <v>42638.053113425922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48"/>
        <v>0</v>
      </c>
      <c r="P1051">
        <f>IFERROR(ROUND(E1051/L1051,2),0)</f>
        <v>0</v>
      </c>
      <c r="Q1051" s="10" t="s">
        <v>8330</v>
      </c>
      <c r="R1051" t="s">
        <v>8331</v>
      </c>
      <c r="S1051" s="15">
        <f t="shared" si="49"/>
        <v>42382.431076388893</v>
      </c>
      <c r="T1051" s="15">
        <f t="shared" si="50"/>
        <v>42412.431076388893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48"/>
        <v>0</v>
      </c>
      <c r="P1052">
        <f>IFERROR(ROUND(E1052/L1052,2),0)</f>
        <v>0</v>
      </c>
      <c r="Q1052" s="10" t="s">
        <v>8330</v>
      </c>
      <c r="R1052" t="s">
        <v>8331</v>
      </c>
      <c r="S1052" s="15">
        <f t="shared" si="49"/>
        <v>42231.7971875</v>
      </c>
      <c r="T1052" s="15">
        <f t="shared" si="50"/>
        <v>42261.7971875</v>
      </c>
    </row>
    <row r="1053" spans="1:20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48"/>
        <v>0</v>
      </c>
      <c r="P1053">
        <f>IFERROR(ROUND(E1053/L1053,2),0)</f>
        <v>0</v>
      </c>
      <c r="Q1053" s="10" t="s">
        <v>8330</v>
      </c>
      <c r="R1053" t="s">
        <v>8331</v>
      </c>
      <c r="S1053" s="15">
        <f t="shared" si="49"/>
        <v>41850.014178240745</v>
      </c>
      <c r="T1053" s="15">
        <f t="shared" si="50"/>
        <v>41878.014178240745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48"/>
        <v>0</v>
      </c>
      <c r="P1054">
        <f>IFERROR(ROUND(E1054/L1054,2),0)</f>
        <v>0</v>
      </c>
      <c r="Q1054" s="10" t="s">
        <v>8330</v>
      </c>
      <c r="R1054" t="s">
        <v>8331</v>
      </c>
      <c r="S1054" s="15">
        <f t="shared" si="49"/>
        <v>42483.797395833331</v>
      </c>
      <c r="T1054" s="15">
        <f t="shared" si="50"/>
        <v>42527.839583333334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48"/>
        <v>1</v>
      </c>
      <c r="P1055">
        <f>IFERROR(ROUND(E1055/L1055,2),0)</f>
        <v>15</v>
      </c>
      <c r="Q1055" s="10" t="s">
        <v>8330</v>
      </c>
      <c r="R1055" t="s">
        <v>8331</v>
      </c>
      <c r="S1055" s="15">
        <f t="shared" si="49"/>
        <v>42775.172824074078</v>
      </c>
      <c r="T1055" s="15">
        <f t="shared" si="50"/>
        <v>42800.172824074078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48"/>
        <v>0</v>
      </c>
      <c r="P1056">
        <f>IFERROR(ROUND(E1056/L1056,2),0)</f>
        <v>0</v>
      </c>
      <c r="Q1056" s="10" t="s">
        <v>8330</v>
      </c>
      <c r="R1056" t="s">
        <v>8331</v>
      </c>
      <c r="S1056" s="15">
        <f t="shared" si="49"/>
        <v>41831.851840277777</v>
      </c>
      <c r="T1056" s="15">
        <f t="shared" si="50"/>
        <v>41861.916666666664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48"/>
        <v>0</v>
      </c>
      <c r="P1057">
        <f>IFERROR(ROUND(E1057/L1057,2),0)</f>
        <v>0</v>
      </c>
      <c r="Q1057" s="10" t="s">
        <v>8330</v>
      </c>
      <c r="R1057" t="s">
        <v>8331</v>
      </c>
      <c r="S1057" s="15">
        <f t="shared" si="49"/>
        <v>42406.992418981477</v>
      </c>
      <c r="T1057" s="15">
        <f t="shared" si="50"/>
        <v>42436.992418981477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48"/>
        <v>0</v>
      </c>
      <c r="P1058">
        <f>IFERROR(ROUND(E1058/L1058,2),0)</f>
        <v>0</v>
      </c>
      <c r="Q1058" s="10" t="s">
        <v>8330</v>
      </c>
      <c r="R1058" t="s">
        <v>8331</v>
      </c>
      <c r="S1058" s="15">
        <f t="shared" si="49"/>
        <v>42058.719641203701</v>
      </c>
      <c r="T1058" s="15">
        <f t="shared" si="50"/>
        <v>42118.677974537044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48"/>
        <v>0</v>
      </c>
      <c r="P1059">
        <f>IFERROR(ROUND(E1059/L1059,2),0)</f>
        <v>0</v>
      </c>
      <c r="Q1059" s="10" t="s">
        <v>8330</v>
      </c>
      <c r="R1059" t="s">
        <v>8331</v>
      </c>
      <c r="S1059" s="15">
        <f t="shared" si="49"/>
        <v>42678.871331018512</v>
      </c>
      <c r="T1059" s="15">
        <f t="shared" si="50"/>
        <v>42708.912997685184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48"/>
        <v>0</v>
      </c>
      <c r="P1060">
        <f>IFERROR(ROUND(E1060/L1060,2),0)</f>
        <v>0</v>
      </c>
      <c r="Q1060" s="10" t="s">
        <v>8330</v>
      </c>
      <c r="R1060" t="s">
        <v>8331</v>
      </c>
      <c r="S1060" s="15">
        <f t="shared" si="49"/>
        <v>42047.900960648149</v>
      </c>
      <c r="T1060" s="15">
        <f t="shared" si="50"/>
        <v>42089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48"/>
        <v>0</v>
      </c>
      <c r="P1061">
        <f>IFERROR(ROUND(E1061/L1061,2),0)</f>
        <v>0</v>
      </c>
      <c r="Q1061" s="10" t="s">
        <v>8330</v>
      </c>
      <c r="R1061" t="s">
        <v>8331</v>
      </c>
      <c r="S1061" s="15">
        <f t="shared" si="49"/>
        <v>42046.79</v>
      </c>
      <c r="T1061" s="15">
        <f t="shared" si="50"/>
        <v>42076.748333333337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48"/>
        <v>1</v>
      </c>
      <c r="P1062">
        <f>IFERROR(ROUND(E1062/L1062,2),0)</f>
        <v>50</v>
      </c>
      <c r="Q1062" s="10" t="s">
        <v>8330</v>
      </c>
      <c r="R1062" t="s">
        <v>8331</v>
      </c>
      <c r="S1062" s="15">
        <f t="shared" si="49"/>
        <v>42079.913113425922</v>
      </c>
      <c r="T1062" s="15">
        <f t="shared" si="50"/>
        <v>42109.913113425922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48"/>
        <v>0</v>
      </c>
      <c r="P1063">
        <f>IFERROR(ROUND(E1063/L1063,2),0)</f>
        <v>0</v>
      </c>
      <c r="Q1063" s="10" t="s">
        <v>8330</v>
      </c>
      <c r="R1063" t="s">
        <v>8331</v>
      </c>
      <c r="S1063" s="15">
        <f t="shared" si="49"/>
        <v>42432.276712962965</v>
      </c>
      <c r="T1063" s="15">
        <f t="shared" si="50"/>
        <v>42492.041666666672</v>
      </c>
    </row>
    <row r="1064" spans="1:20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48"/>
        <v>95</v>
      </c>
      <c r="P1064">
        <f>IFERROR(ROUND(E1064/L1064,2),0)</f>
        <v>47.5</v>
      </c>
      <c r="Q1064" s="10" t="s">
        <v>8330</v>
      </c>
      <c r="R1064" t="s">
        <v>8331</v>
      </c>
      <c r="S1064" s="15">
        <f t="shared" si="49"/>
        <v>42556.807187500002</v>
      </c>
      <c r="T1064" s="15">
        <f t="shared" si="50"/>
        <v>42563.807187500002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48"/>
        <v>0</v>
      </c>
      <c r="P1065">
        <f>IFERROR(ROUND(E1065/L1065,2),0)</f>
        <v>0</v>
      </c>
      <c r="Q1065" s="10" t="s">
        <v>8330</v>
      </c>
      <c r="R1065" t="s">
        <v>8331</v>
      </c>
      <c r="S1065" s="15">
        <f t="shared" si="49"/>
        <v>42583.030810185184</v>
      </c>
      <c r="T1065" s="15">
        <f t="shared" si="50"/>
        <v>42613.030810185184</v>
      </c>
    </row>
    <row r="1066" spans="1:20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48"/>
        <v>9</v>
      </c>
      <c r="P1066">
        <f>IFERROR(ROUND(E1066/L1066,2),0)</f>
        <v>65.67</v>
      </c>
      <c r="Q1066" s="10" t="s">
        <v>8308</v>
      </c>
      <c r="R1066" t="s">
        <v>8335</v>
      </c>
      <c r="S1066" s="15">
        <f t="shared" si="49"/>
        <v>41417.228043981479</v>
      </c>
      <c r="T1066" s="15">
        <f t="shared" si="50"/>
        <v>41462.228043981479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48"/>
        <v>3</v>
      </c>
      <c r="P1067">
        <f>IFERROR(ROUND(E1067/L1067,2),0)</f>
        <v>16.2</v>
      </c>
      <c r="Q1067" s="10" t="s">
        <v>8308</v>
      </c>
      <c r="R1067" t="s">
        <v>8335</v>
      </c>
      <c r="S1067" s="15">
        <f t="shared" si="49"/>
        <v>41661.381041666667</v>
      </c>
      <c r="T1067" s="15">
        <f t="shared" si="50"/>
        <v>41689.381041666667</v>
      </c>
    </row>
    <row r="1068" spans="1:20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48"/>
        <v>3</v>
      </c>
      <c r="P1068">
        <f>IFERROR(ROUND(E1068/L1068,2),0)</f>
        <v>34.130000000000003</v>
      </c>
      <c r="Q1068" s="10" t="s">
        <v>8308</v>
      </c>
      <c r="R1068" t="s">
        <v>8335</v>
      </c>
      <c r="S1068" s="15">
        <f t="shared" si="49"/>
        <v>41445.962754629632</v>
      </c>
      <c r="T1068" s="15">
        <f t="shared" si="50"/>
        <v>41490.962754629632</v>
      </c>
    </row>
    <row r="1069" spans="1:20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48"/>
        <v>26</v>
      </c>
      <c r="P1069">
        <f>IFERROR(ROUND(E1069/L1069,2),0)</f>
        <v>13</v>
      </c>
      <c r="Q1069" s="10" t="s">
        <v>8308</v>
      </c>
      <c r="R1069" t="s">
        <v>8335</v>
      </c>
      <c r="S1069" s="15">
        <f t="shared" si="49"/>
        <v>41599.855682870373</v>
      </c>
      <c r="T1069" s="15">
        <f t="shared" si="50"/>
        <v>41629.855682870373</v>
      </c>
    </row>
    <row r="1070" spans="1:20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48"/>
        <v>0</v>
      </c>
      <c r="P1070">
        <f>IFERROR(ROUND(E1070/L1070,2),0)</f>
        <v>11.25</v>
      </c>
      <c r="Q1070" s="10" t="s">
        <v>8308</v>
      </c>
      <c r="R1070" t="s">
        <v>8335</v>
      </c>
      <c r="S1070" s="15">
        <f t="shared" si="49"/>
        <v>42440.371111111104</v>
      </c>
      <c r="T1070" s="15">
        <f t="shared" si="50"/>
        <v>42470.329444444447</v>
      </c>
    </row>
    <row r="1071" spans="1:20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48"/>
        <v>39</v>
      </c>
      <c r="P1071">
        <f>IFERROR(ROUND(E1071/L1071,2),0)</f>
        <v>40.479999999999997</v>
      </c>
      <c r="Q1071" s="10" t="s">
        <v>8308</v>
      </c>
      <c r="R1071" t="s">
        <v>8335</v>
      </c>
      <c r="S1071" s="15">
        <f t="shared" si="49"/>
        <v>41572.229849537034</v>
      </c>
      <c r="T1071" s="15">
        <f t="shared" si="50"/>
        <v>41604.271516203706</v>
      </c>
    </row>
    <row r="1072" spans="1:20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48"/>
        <v>1</v>
      </c>
      <c r="P1072">
        <f>IFERROR(ROUND(E1072/L1072,2),0)</f>
        <v>35</v>
      </c>
      <c r="Q1072" s="10" t="s">
        <v>8308</v>
      </c>
      <c r="R1072" t="s">
        <v>8335</v>
      </c>
      <c r="S1072" s="15">
        <f t="shared" si="49"/>
        <v>41163.011828703704</v>
      </c>
      <c r="T1072" s="15">
        <f t="shared" si="50"/>
        <v>41183.011828703704</v>
      </c>
    </row>
    <row r="1073" spans="1:20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48"/>
        <v>0</v>
      </c>
      <c r="P1073">
        <f>IFERROR(ROUND(E1073/L1073,2),0)</f>
        <v>0</v>
      </c>
      <c r="Q1073" s="10" t="s">
        <v>8308</v>
      </c>
      <c r="R1073" t="s">
        <v>8335</v>
      </c>
      <c r="S1073" s="15">
        <f t="shared" si="49"/>
        <v>42295.753391203703</v>
      </c>
      <c r="T1073" s="15">
        <f t="shared" si="50"/>
        <v>42325.795057870375</v>
      </c>
    </row>
    <row r="1074" spans="1:20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48"/>
        <v>0</v>
      </c>
      <c r="P1074">
        <f>IFERROR(ROUND(E1074/L1074,2),0)</f>
        <v>12.75</v>
      </c>
      <c r="Q1074" s="10" t="s">
        <v>8308</v>
      </c>
      <c r="R1074" t="s">
        <v>8335</v>
      </c>
      <c r="S1074" s="15">
        <f t="shared" si="49"/>
        <v>41645.832141203704</v>
      </c>
      <c r="T1074" s="15">
        <f t="shared" si="50"/>
        <v>41675.832141203704</v>
      </c>
    </row>
    <row r="1075" spans="1:20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48"/>
        <v>1</v>
      </c>
      <c r="P1075">
        <f>IFERROR(ROUND(E1075/L1075,2),0)</f>
        <v>10</v>
      </c>
      <c r="Q1075" s="10" t="s">
        <v>8308</v>
      </c>
      <c r="R1075" t="s">
        <v>8335</v>
      </c>
      <c r="S1075" s="15">
        <f t="shared" si="49"/>
        <v>40802.964594907404</v>
      </c>
      <c r="T1075" s="15">
        <f t="shared" si="50"/>
        <v>40832.964594907404</v>
      </c>
    </row>
    <row r="1076" spans="1:20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48"/>
        <v>6</v>
      </c>
      <c r="P1076">
        <f>IFERROR(ROUND(E1076/L1076,2),0)</f>
        <v>113.57</v>
      </c>
      <c r="Q1076" s="10" t="s">
        <v>8308</v>
      </c>
      <c r="R1076" t="s">
        <v>8335</v>
      </c>
      <c r="S1076" s="15">
        <f t="shared" si="49"/>
        <v>41613.172974537039</v>
      </c>
      <c r="T1076" s="15">
        <f t="shared" si="50"/>
        <v>41643.172974537039</v>
      </c>
    </row>
    <row r="1077" spans="1:20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48"/>
        <v>5</v>
      </c>
      <c r="P1077">
        <f>IFERROR(ROUND(E1077/L1077,2),0)</f>
        <v>15</v>
      </c>
      <c r="Q1077" s="10" t="s">
        <v>8308</v>
      </c>
      <c r="R1077" t="s">
        <v>8335</v>
      </c>
      <c r="S1077" s="15">
        <f t="shared" si="49"/>
        <v>41005.904120370367</v>
      </c>
      <c r="T1077" s="15">
        <f t="shared" si="50"/>
        <v>41035.904120370367</v>
      </c>
    </row>
    <row r="1078" spans="1:20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48"/>
        <v>63</v>
      </c>
      <c r="P1078">
        <f>IFERROR(ROUND(E1078/L1078,2),0)</f>
        <v>48.28</v>
      </c>
      <c r="Q1078" s="10" t="s">
        <v>8308</v>
      </c>
      <c r="R1078" t="s">
        <v>8335</v>
      </c>
      <c r="S1078" s="15">
        <f t="shared" si="49"/>
        <v>41838.377893518518</v>
      </c>
      <c r="T1078" s="15">
        <f t="shared" si="50"/>
        <v>41893.377893518518</v>
      </c>
    </row>
    <row r="1079" spans="1:20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48"/>
        <v>29</v>
      </c>
      <c r="P1079">
        <f>IFERROR(ROUND(E1079/L1079,2),0)</f>
        <v>43.98</v>
      </c>
      <c r="Q1079" s="10" t="s">
        <v>8308</v>
      </c>
      <c r="R1079" t="s">
        <v>8335</v>
      </c>
      <c r="S1079" s="15">
        <f t="shared" si="49"/>
        <v>42353.16679398148</v>
      </c>
      <c r="T1079" s="15">
        <f t="shared" si="50"/>
        <v>42383.16679398148</v>
      </c>
    </row>
    <row r="1080" spans="1:20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48"/>
        <v>8</v>
      </c>
      <c r="P1080">
        <f>IFERROR(ROUND(E1080/L1080,2),0)</f>
        <v>9</v>
      </c>
      <c r="Q1080" s="10" t="s">
        <v>8308</v>
      </c>
      <c r="R1080" t="s">
        <v>8335</v>
      </c>
      <c r="S1080" s="15">
        <f t="shared" si="49"/>
        <v>40701.195844907408</v>
      </c>
      <c r="T1080" s="15">
        <f t="shared" si="50"/>
        <v>40746.195844907408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48"/>
        <v>3</v>
      </c>
      <c r="P1081">
        <f>IFERROR(ROUND(E1081/L1081,2),0)</f>
        <v>37.67</v>
      </c>
      <c r="Q1081" s="10" t="s">
        <v>8308</v>
      </c>
      <c r="R1081" t="s">
        <v>8335</v>
      </c>
      <c r="S1081" s="15">
        <f t="shared" si="49"/>
        <v>42479.566388888896</v>
      </c>
      <c r="T1081" s="15">
        <f t="shared" si="50"/>
        <v>42504.566388888896</v>
      </c>
    </row>
    <row r="1082" spans="1:20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48"/>
        <v>9</v>
      </c>
      <c r="P1082">
        <f>IFERROR(ROUND(E1082/L1082,2),0)</f>
        <v>18.579999999999998</v>
      </c>
      <c r="Q1082" s="10" t="s">
        <v>8308</v>
      </c>
      <c r="R1082" t="s">
        <v>8335</v>
      </c>
      <c r="S1082" s="15">
        <f t="shared" si="49"/>
        <v>41740.138113425928</v>
      </c>
      <c r="T1082" s="15">
        <f t="shared" si="50"/>
        <v>41770.138113425928</v>
      </c>
    </row>
    <row r="1083" spans="1:20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48"/>
        <v>0</v>
      </c>
      <c r="P1083">
        <f>IFERROR(ROUND(E1083/L1083,2),0)</f>
        <v>3</v>
      </c>
      <c r="Q1083" s="10" t="s">
        <v>8308</v>
      </c>
      <c r="R1083" t="s">
        <v>8335</v>
      </c>
      <c r="S1083" s="15">
        <f t="shared" si="49"/>
        <v>42002.926990740743</v>
      </c>
      <c r="T1083" s="15">
        <f t="shared" si="50"/>
        <v>42032.926990740743</v>
      </c>
    </row>
    <row r="1084" spans="1:20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48"/>
        <v>1</v>
      </c>
      <c r="P1084">
        <f>IFERROR(ROUND(E1084/L1084,2),0)</f>
        <v>18.670000000000002</v>
      </c>
      <c r="Q1084" s="10" t="s">
        <v>8308</v>
      </c>
      <c r="R1084" t="s">
        <v>8335</v>
      </c>
      <c r="S1084" s="15">
        <f t="shared" si="49"/>
        <v>41101.906111111115</v>
      </c>
      <c r="T1084" s="15">
        <f t="shared" si="50"/>
        <v>41131.906111111115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48"/>
        <v>1</v>
      </c>
      <c r="P1085">
        <f>IFERROR(ROUND(E1085/L1085,2),0)</f>
        <v>410</v>
      </c>
      <c r="Q1085" s="10" t="s">
        <v>8308</v>
      </c>
      <c r="R1085" t="s">
        <v>8335</v>
      </c>
      <c r="S1085" s="15">
        <f t="shared" si="49"/>
        <v>41793.659525462965</v>
      </c>
      <c r="T1085" s="15">
        <f t="shared" si="50"/>
        <v>41853.659525462965</v>
      </c>
    </row>
    <row r="1086" spans="1:20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48"/>
        <v>0</v>
      </c>
      <c r="P1086">
        <f>IFERROR(ROUND(E1086/L1086,2),0)</f>
        <v>0</v>
      </c>
      <c r="Q1086" s="10" t="s">
        <v>8308</v>
      </c>
      <c r="R1086" t="s">
        <v>8335</v>
      </c>
      <c r="S1086" s="15">
        <f t="shared" si="49"/>
        <v>41829.912083333329</v>
      </c>
      <c r="T1086" s="15">
        <f t="shared" si="50"/>
        <v>41859.912083333329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48"/>
        <v>3</v>
      </c>
      <c r="P1087">
        <f>IFERROR(ROUND(E1087/L1087,2),0)</f>
        <v>114</v>
      </c>
      <c r="Q1087" s="10" t="s">
        <v>8308</v>
      </c>
      <c r="R1087" t="s">
        <v>8335</v>
      </c>
      <c r="S1087" s="15">
        <f t="shared" si="49"/>
        <v>42413.671006944445</v>
      </c>
      <c r="T1087" s="15">
        <f t="shared" si="50"/>
        <v>42443.629340277781</v>
      </c>
    </row>
    <row r="1088" spans="1:20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48"/>
        <v>0</v>
      </c>
      <c r="P1088">
        <f>IFERROR(ROUND(E1088/L1088,2),0)</f>
        <v>7.5</v>
      </c>
      <c r="Q1088" s="10" t="s">
        <v>8308</v>
      </c>
      <c r="R1088" t="s">
        <v>8335</v>
      </c>
      <c r="S1088" s="15">
        <f t="shared" si="49"/>
        <v>41845.866793981484</v>
      </c>
      <c r="T1088" s="15">
        <f t="shared" si="50"/>
        <v>41875.866793981484</v>
      </c>
    </row>
    <row r="1089" spans="1:20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48"/>
        <v>0</v>
      </c>
      <c r="P1089">
        <f>IFERROR(ROUND(E1089/L1089,2),0)</f>
        <v>0</v>
      </c>
      <c r="Q1089" s="10" t="s">
        <v>8308</v>
      </c>
      <c r="R1089" t="s">
        <v>8335</v>
      </c>
      <c r="S1089" s="15">
        <f t="shared" si="49"/>
        <v>41775.713969907411</v>
      </c>
      <c r="T1089" s="15">
        <f t="shared" si="50"/>
        <v>41805.713969907411</v>
      </c>
    </row>
    <row r="1090" spans="1:20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48"/>
        <v>14</v>
      </c>
      <c r="P1090">
        <f>IFERROR(ROUND(E1090/L1090,2),0)</f>
        <v>43.42</v>
      </c>
      <c r="Q1090" s="10" t="s">
        <v>8308</v>
      </c>
      <c r="R1090" t="s">
        <v>8335</v>
      </c>
      <c r="S1090" s="15">
        <f t="shared" si="49"/>
        <v>41723.799386574072</v>
      </c>
      <c r="T1090" s="15">
        <f t="shared" si="50"/>
        <v>41753.799386574072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51">ROUND(E1091/D1091*100,0)</f>
        <v>8</v>
      </c>
      <c r="P1091">
        <f>IFERROR(ROUND(E1091/L1091,2),0)</f>
        <v>23.96</v>
      </c>
      <c r="Q1091" s="10" t="s">
        <v>8308</v>
      </c>
      <c r="R1091" t="s">
        <v>8335</v>
      </c>
      <c r="S1091" s="15">
        <f t="shared" ref="S1091:S1154" si="52">(((J1091/60)/60)/24)+DATE(1970,1,1)</f>
        <v>42151.189525462964</v>
      </c>
      <c r="T1091" s="15">
        <f t="shared" ref="T1091:T1154" si="53">(((I1091/60)/60)/24)+DATE(1970,1,1)</f>
        <v>42181.189525462964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51"/>
        <v>0</v>
      </c>
      <c r="P1092">
        <f>IFERROR(ROUND(E1092/L1092,2),0)</f>
        <v>5</v>
      </c>
      <c r="Q1092" s="10" t="s">
        <v>8308</v>
      </c>
      <c r="R1092" t="s">
        <v>8335</v>
      </c>
      <c r="S1092" s="15">
        <f t="shared" si="52"/>
        <v>42123.185798611114</v>
      </c>
      <c r="T1092" s="15">
        <f t="shared" si="53"/>
        <v>42153.185798611114</v>
      </c>
    </row>
    <row r="1093" spans="1:20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51"/>
        <v>13</v>
      </c>
      <c r="P1093">
        <f>IFERROR(ROUND(E1093/L1093,2),0)</f>
        <v>12.5</v>
      </c>
      <c r="Q1093" s="10" t="s">
        <v>8308</v>
      </c>
      <c r="R1093" t="s">
        <v>8335</v>
      </c>
      <c r="S1093" s="15">
        <f t="shared" si="52"/>
        <v>42440.820277777777</v>
      </c>
      <c r="T1093" s="15">
        <f t="shared" si="53"/>
        <v>42470.778611111105</v>
      </c>
    </row>
    <row r="1094" spans="1:20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51"/>
        <v>1</v>
      </c>
      <c r="P1094">
        <f>IFERROR(ROUND(E1094/L1094,2),0)</f>
        <v>3</v>
      </c>
      <c r="Q1094" s="10" t="s">
        <v>8308</v>
      </c>
      <c r="R1094" t="s">
        <v>8335</v>
      </c>
      <c r="S1094" s="15">
        <f t="shared" si="52"/>
        <v>41250.025902777779</v>
      </c>
      <c r="T1094" s="15">
        <f t="shared" si="53"/>
        <v>41280.025902777779</v>
      </c>
    </row>
    <row r="1095" spans="1:20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51"/>
        <v>14</v>
      </c>
      <c r="P1095">
        <f>IFERROR(ROUND(E1095/L1095,2),0)</f>
        <v>10.56</v>
      </c>
      <c r="Q1095" s="10" t="s">
        <v>8308</v>
      </c>
      <c r="R1095" t="s">
        <v>8335</v>
      </c>
      <c r="S1095" s="15">
        <f t="shared" si="52"/>
        <v>42396.973807870367</v>
      </c>
      <c r="T1095" s="15">
        <f t="shared" si="53"/>
        <v>42411.973807870367</v>
      </c>
    </row>
    <row r="1096" spans="1:20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51"/>
        <v>18</v>
      </c>
      <c r="P1096">
        <f>IFERROR(ROUND(E1096/L1096,2),0)</f>
        <v>122</v>
      </c>
      <c r="Q1096" s="10" t="s">
        <v>8308</v>
      </c>
      <c r="R1096" t="s">
        <v>8335</v>
      </c>
      <c r="S1096" s="15">
        <f t="shared" si="52"/>
        <v>40795.713344907403</v>
      </c>
      <c r="T1096" s="15">
        <f t="shared" si="53"/>
        <v>40825.713344907403</v>
      </c>
    </row>
    <row r="1097" spans="1:20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51"/>
        <v>5</v>
      </c>
      <c r="P1097">
        <f>IFERROR(ROUND(E1097/L1097,2),0)</f>
        <v>267.81</v>
      </c>
      <c r="Q1097" s="10" t="s">
        <v>8308</v>
      </c>
      <c r="R1097" t="s">
        <v>8335</v>
      </c>
      <c r="S1097" s="15">
        <f t="shared" si="52"/>
        <v>41486.537268518521</v>
      </c>
      <c r="T1097" s="15">
        <f t="shared" si="53"/>
        <v>41516.537268518521</v>
      </c>
    </row>
    <row r="1098" spans="1:20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51"/>
        <v>18</v>
      </c>
      <c r="P1098">
        <f>IFERROR(ROUND(E1098/L1098,2),0)</f>
        <v>74.209999999999994</v>
      </c>
      <c r="Q1098" s="10" t="s">
        <v>8308</v>
      </c>
      <c r="R1098" t="s">
        <v>8335</v>
      </c>
      <c r="S1098" s="15">
        <f t="shared" si="52"/>
        <v>41885.51798611111</v>
      </c>
      <c r="T1098" s="15">
        <f t="shared" si="53"/>
        <v>41916.145833333336</v>
      </c>
    </row>
    <row r="1099" spans="1:20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51"/>
        <v>0</v>
      </c>
      <c r="P1099">
        <f>IFERROR(ROUND(E1099/L1099,2),0)</f>
        <v>6.71</v>
      </c>
      <c r="Q1099" s="10" t="s">
        <v>8308</v>
      </c>
      <c r="R1099" t="s">
        <v>8335</v>
      </c>
      <c r="S1099" s="15">
        <f t="shared" si="52"/>
        <v>41660.792557870373</v>
      </c>
      <c r="T1099" s="15">
        <f t="shared" si="53"/>
        <v>41700.792557870373</v>
      </c>
    </row>
    <row r="1100" spans="1:20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51"/>
        <v>7</v>
      </c>
      <c r="P1100">
        <f>IFERROR(ROUND(E1100/L1100,2),0)</f>
        <v>81.95</v>
      </c>
      <c r="Q1100" s="10" t="s">
        <v>8308</v>
      </c>
      <c r="R1100" t="s">
        <v>8335</v>
      </c>
      <c r="S1100" s="15">
        <f t="shared" si="52"/>
        <v>41712.762673611112</v>
      </c>
      <c r="T1100" s="15">
        <f t="shared" si="53"/>
        <v>41742.762673611112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51"/>
        <v>1</v>
      </c>
      <c r="P1101">
        <f>IFERROR(ROUND(E1101/L1101,2),0)</f>
        <v>25</v>
      </c>
      <c r="Q1101" s="10" t="s">
        <v>8308</v>
      </c>
      <c r="R1101" t="s">
        <v>8335</v>
      </c>
      <c r="S1101" s="15">
        <f t="shared" si="52"/>
        <v>42107.836435185185</v>
      </c>
      <c r="T1101" s="15">
        <f t="shared" si="53"/>
        <v>42137.836435185185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51"/>
        <v>3</v>
      </c>
      <c r="P1102">
        <f>IFERROR(ROUND(E1102/L1102,2),0)</f>
        <v>10</v>
      </c>
      <c r="Q1102" s="10" t="s">
        <v>8308</v>
      </c>
      <c r="R1102" t="s">
        <v>8335</v>
      </c>
      <c r="S1102" s="15">
        <f t="shared" si="52"/>
        <v>42384.110775462963</v>
      </c>
      <c r="T1102" s="15">
        <f t="shared" si="53"/>
        <v>42414.110775462963</v>
      </c>
    </row>
    <row r="1103" spans="1:20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51"/>
        <v>0</v>
      </c>
      <c r="P1103">
        <f>IFERROR(ROUND(E1103/L1103,2),0)</f>
        <v>6.83</v>
      </c>
      <c r="Q1103" s="10" t="s">
        <v>8308</v>
      </c>
      <c r="R1103" t="s">
        <v>8335</v>
      </c>
      <c r="S1103" s="15">
        <f t="shared" si="52"/>
        <v>42538.77243055556</v>
      </c>
      <c r="T1103" s="15">
        <f t="shared" si="53"/>
        <v>42565.758333333331</v>
      </c>
    </row>
    <row r="1104" spans="1:20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51"/>
        <v>5</v>
      </c>
      <c r="P1104">
        <f>IFERROR(ROUND(E1104/L1104,2),0)</f>
        <v>17.71</v>
      </c>
      <c r="Q1104" s="10" t="s">
        <v>8308</v>
      </c>
      <c r="R1104" t="s">
        <v>8335</v>
      </c>
      <c r="S1104" s="15">
        <f t="shared" si="52"/>
        <v>41577.045428240745</v>
      </c>
      <c r="T1104" s="15">
        <f t="shared" si="53"/>
        <v>41617.249305555553</v>
      </c>
    </row>
    <row r="1105" spans="1:20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51"/>
        <v>2</v>
      </c>
      <c r="P1105">
        <f>IFERROR(ROUND(E1105/L1105,2),0)</f>
        <v>16.2</v>
      </c>
      <c r="Q1105" s="10" t="s">
        <v>8308</v>
      </c>
      <c r="R1105" t="s">
        <v>8335</v>
      </c>
      <c r="S1105" s="15">
        <f t="shared" si="52"/>
        <v>42479.22210648148</v>
      </c>
      <c r="T1105" s="15">
        <f t="shared" si="53"/>
        <v>42539.22210648148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51"/>
        <v>5</v>
      </c>
      <c r="P1106">
        <f>IFERROR(ROUND(E1106/L1106,2),0)</f>
        <v>80.3</v>
      </c>
      <c r="Q1106" s="10" t="s">
        <v>8308</v>
      </c>
      <c r="R1106" t="s">
        <v>8335</v>
      </c>
      <c r="S1106" s="15">
        <f t="shared" si="52"/>
        <v>41771.40996527778</v>
      </c>
      <c r="T1106" s="15">
        <f t="shared" si="53"/>
        <v>41801.40996527778</v>
      </c>
    </row>
    <row r="1107" spans="1:20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51"/>
        <v>0</v>
      </c>
      <c r="P1107">
        <f>IFERROR(ROUND(E1107/L1107,2),0)</f>
        <v>71.55</v>
      </c>
      <c r="Q1107" s="10" t="s">
        <v>8308</v>
      </c>
      <c r="R1107" t="s">
        <v>8335</v>
      </c>
      <c r="S1107" s="15">
        <f t="shared" si="52"/>
        <v>41692.135729166665</v>
      </c>
      <c r="T1107" s="15">
        <f t="shared" si="53"/>
        <v>41722.0940625</v>
      </c>
    </row>
    <row r="1108" spans="1:20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51"/>
        <v>41</v>
      </c>
      <c r="P1108">
        <f>IFERROR(ROUND(E1108/L1108,2),0)</f>
        <v>23.57</v>
      </c>
      <c r="Q1108" s="10" t="s">
        <v>8308</v>
      </c>
      <c r="R1108" t="s">
        <v>8335</v>
      </c>
      <c r="S1108" s="15">
        <f t="shared" si="52"/>
        <v>40973.740451388891</v>
      </c>
      <c r="T1108" s="15">
        <f t="shared" si="53"/>
        <v>41003.698784722219</v>
      </c>
    </row>
    <row r="1109" spans="1:20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51"/>
        <v>0</v>
      </c>
      <c r="P1109">
        <f>IFERROR(ROUND(E1109/L1109,2),0)</f>
        <v>0</v>
      </c>
      <c r="Q1109" s="10" t="s">
        <v>8308</v>
      </c>
      <c r="R1109" t="s">
        <v>8335</v>
      </c>
      <c r="S1109" s="15">
        <f t="shared" si="52"/>
        <v>41813.861388888887</v>
      </c>
      <c r="T1109" s="15">
        <f t="shared" si="53"/>
        <v>41843.861388888887</v>
      </c>
    </row>
    <row r="1110" spans="1:20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51"/>
        <v>3</v>
      </c>
      <c r="P1110">
        <f>IFERROR(ROUND(E1110/L1110,2),0)</f>
        <v>34.880000000000003</v>
      </c>
      <c r="Q1110" s="10" t="s">
        <v>8308</v>
      </c>
      <c r="R1110" t="s">
        <v>8335</v>
      </c>
      <c r="S1110" s="15">
        <f t="shared" si="52"/>
        <v>40952.636979166666</v>
      </c>
      <c r="T1110" s="15">
        <f t="shared" si="53"/>
        <v>41012.595312500001</v>
      </c>
    </row>
    <row r="1111" spans="1:20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51"/>
        <v>0</v>
      </c>
      <c r="P1111">
        <f>IFERROR(ROUND(E1111/L1111,2),0)</f>
        <v>15</v>
      </c>
      <c r="Q1111" s="10" t="s">
        <v>8308</v>
      </c>
      <c r="R1111" t="s">
        <v>8335</v>
      </c>
      <c r="S1111" s="15">
        <f t="shared" si="52"/>
        <v>42662.752199074079</v>
      </c>
      <c r="T1111" s="15">
        <f t="shared" si="53"/>
        <v>42692.793865740736</v>
      </c>
    </row>
    <row r="1112" spans="1:20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51"/>
        <v>1</v>
      </c>
      <c r="P1112">
        <f>IFERROR(ROUND(E1112/L1112,2),0)</f>
        <v>23.18</v>
      </c>
      <c r="Q1112" s="10" t="s">
        <v>8308</v>
      </c>
      <c r="R1112" t="s">
        <v>8335</v>
      </c>
      <c r="S1112" s="15">
        <f t="shared" si="52"/>
        <v>41220.933124999996</v>
      </c>
      <c r="T1112" s="15">
        <f t="shared" si="53"/>
        <v>41250.933124999996</v>
      </c>
    </row>
    <row r="1113" spans="1:20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51"/>
        <v>0</v>
      </c>
      <c r="P1113">
        <f>IFERROR(ROUND(E1113/L1113,2),0)</f>
        <v>1</v>
      </c>
      <c r="Q1113" s="10" t="s">
        <v>8308</v>
      </c>
      <c r="R1113" t="s">
        <v>8335</v>
      </c>
      <c r="S1113" s="15">
        <f t="shared" si="52"/>
        <v>42347.203587962969</v>
      </c>
      <c r="T1113" s="15">
        <f t="shared" si="53"/>
        <v>42377.203587962969</v>
      </c>
    </row>
    <row r="1114" spans="1:20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51"/>
        <v>36</v>
      </c>
      <c r="P1114">
        <f>IFERROR(ROUND(E1114/L1114,2),0)</f>
        <v>100.23</v>
      </c>
      <c r="Q1114" s="10" t="s">
        <v>8308</v>
      </c>
      <c r="R1114" t="s">
        <v>8335</v>
      </c>
      <c r="S1114" s="15">
        <f t="shared" si="52"/>
        <v>41963.759386574078</v>
      </c>
      <c r="T1114" s="15">
        <f t="shared" si="53"/>
        <v>42023.354166666672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51"/>
        <v>1</v>
      </c>
      <c r="P1115">
        <f>IFERROR(ROUND(E1115/L1115,2),0)</f>
        <v>5</v>
      </c>
      <c r="Q1115" s="10" t="s">
        <v>8308</v>
      </c>
      <c r="R1115" t="s">
        <v>8335</v>
      </c>
      <c r="S1115" s="15">
        <f t="shared" si="52"/>
        <v>41835.977083333331</v>
      </c>
      <c r="T1115" s="15">
        <f t="shared" si="53"/>
        <v>41865.977083333331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51"/>
        <v>0</v>
      </c>
      <c r="P1116">
        <f>IFERROR(ROUND(E1116/L1116,2),0)</f>
        <v>3.33</v>
      </c>
      <c r="Q1116" s="10" t="s">
        <v>8308</v>
      </c>
      <c r="R1116" t="s">
        <v>8335</v>
      </c>
      <c r="S1116" s="15">
        <f t="shared" si="52"/>
        <v>41526.345914351856</v>
      </c>
      <c r="T1116" s="15">
        <f t="shared" si="53"/>
        <v>41556.345914351856</v>
      </c>
    </row>
    <row r="1117" spans="1:20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51"/>
        <v>0</v>
      </c>
      <c r="P1117">
        <f>IFERROR(ROUND(E1117/L1117,2),0)</f>
        <v>13.25</v>
      </c>
      <c r="Q1117" s="10" t="s">
        <v>8308</v>
      </c>
      <c r="R1117" t="s">
        <v>8335</v>
      </c>
      <c r="S1117" s="15">
        <f t="shared" si="52"/>
        <v>42429.695543981477</v>
      </c>
      <c r="T1117" s="15">
        <f t="shared" si="53"/>
        <v>42459.653877314813</v>
      </c>
    </row>
    <row r="1118" spans="1:20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51"/>
        <v>0</v>
      </c>
      <c r="P1118">
        <f>IFERROR(ROUND(E1118/L1118,2),0)</f>
        <v>17.850000000000001</v>
      </c>
      <c r="Q1118" s="10" t="s">
        <v>8308</v>
      </c>
      <c r="R1118" t="s">
        <v>8335</v>
      </c>
      <c r="S1118" s="15">
        <f t="shared" si="52"/>
        <v>41009.847314814811</v>
      </c>
      <c r="T1118" s="15">
        <f t="shared" si="53"/>
        <v>41069.847314814811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51"/>
        <v>8</v>
      </c>
      <c r="P1119">
        <f>IFERROR(ROUND(E1119/L1119,2),0)</f>
        <v>10.38</v>
      </c>
      <c r="Q1119" s="10" t="s">
        <v>8308</v>
      </c>
      <c r="R1119" t="s">
        <v>8335</v>
      </c>
      <c r="S1119" s="15">
        <f t="shared" si="52"/>
        <v>42333.598530092597</v>
      </c>
      <c r="T1119" s="15">
        <f t="shared" si="53"/>
        <v>42363.598530092597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51"/>
        <v>2</v>
      </c>
      <c r="P1120">
        <f>IFERROR(ROUND(E1120/L1120,2),0)</f>
        <v>36.33</v>
      </c>
      <c r="Q1120" s="10" t="s">
        <v>8308</v>
      </c>
      <c r="R1120" t="s">
        <v>8335</v>
      </c>
      <c r="S1120" s="15">
        <f t="shared" si="52"/>
        <v>41704.16642361111</v>
      </c>
      <c r="T1120" s="15">
        <f t="shared" si="53"/>
        <v>41734.124756944446</v>
      </c>
    </row>
    <row r="1121" spans="1:20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51"/>
        <v>0</v>
      </c>
      <c r="P1121">
        <f>IFERROR(ROUND(E1121/L1121,2),0)</f>
        <v>5</v>
      </c>
      <c r="Q1121" s="10" t="s">
        <v>8308</v>
      </c>
      <c r="R1121" t="s">
        <v>8335</v>
      </c>
      <c r="S1121" s="15">
        <f t="shared" si="52"/>
        <v>41722.792407407411</v>
      </c>
      <c r="T1121" s="15">
        <f t="shared" si="53"/>
        <v>41735.792407407411</v>
      </c>
    </row>
    <row r="1122" spans="1:20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51"/>
        <v>0</v>
      </c>
      <c r="P1122">
        <f>IFERROR(ROUND(E1122/L1122,2),0)</f>
        <v>0</v>
      </c>
      <c r="Q1122" s="10" t="s">
        <v>8308</v>
      </c>
      <c r="R1122" t="s">
        <v>8335</v>
      </c>
      <c r="S1122" s="15">
        <f t="shared" si="52"/>
        <v>40799.872685185182</v>
      </c>
      <c r="T1122" s="15">
        <f t="shared" si="53"/>
        <v>40844.872685185182</v>
      </c>
    </row>
    <row r="1123" spans="1:20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51"/>
        <v>0</v>
      </c>
      <c r="P1123">
        <f>IFERROR(ROUND(E1123/L1123,2),0)</f>
        <v>5.8</v>
      </c>
      <c r="Q1123" s="10" t="s">
        <v>8308</v>
      </c>
      <c r="R1123" t="s">
        <v>8335</v>
      </c>
      <c r="S1123" s="15">
        <f t="shared" si="52"/>
        <v>42412.934212962966</v>
      </c>
      <c r="T1123" s="15">
        <f t="shared" si="53"/>
        <v>42442.892546296294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51"/>
        <v>0</v>
      </c>
      <c r="P1124">
        <f>IFERROR(ROUND(E1124/L1124,2),0)</f>
        <v>0</v>
      </c>
      <c r="Q1124" s="10" t="s">
        <v>8308</v>
      </c>
      <c r="R1124" t="s">
        <v>8335</v>
      </c>
      <c r="S1124" s="15">
        <f t="shared" si="52"/>
        <v>41410.703993055555</v>
      </c>
      <c r="T1124" s="15">
        <f t="shared" si="53"/>
        <v>41424.703993055555</v>
      </c>
    </row>
    <row r="1125" spans="1:20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51"/>
        <v>0</v>
      </c>
      <c r="P1125">
        <f>IFERROR(ROUND(E1125/L1125,2),0)</f>
        <v>3.67</v>
      </c>
      <c r="Q1125" s="10" t="s">
        <v>8308</v>
      </c>
      <c r="R1125" t="s">
        <v>8335</v>
      </c>
      <c r="S1125" s="15">
        <f t="shared" si="52"/>
        <v>41718.5237037037</v>
      </c>
      <c r="T1125" s="15">
        <f t="shared" si="53"/>
        <v>41748.5237037037</v>
      </c>
    </row>
    <row r="1126" spans="1:20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51"/>
        <v>0</v>
      </c>
      <c r="P1126">
        <f>IFERROR(ROUND(E1126/L1126,2),0)</f>
        <v>60.71</v>
      </c>
      <c r="Q1126" s="10" t="s">
        <v>8308</v>
      </c>
      <c r="R1126" t="s">
        <v>8332</v>
      </c>
      <c r="S1126" s="15">
        <f t="shared" si="52"/>
        <v>42094.667256944449</v>
      </c>
      <c r="T1126" s="15">
        <f t="shared" si="53"/>
        <v>42124.667256944449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51"/>
        <v>0</v>
      </c>
      <c r="P1127">
        <f>IFERROR(ROUND(E1127/L1127,2),0)</f>
        <v>0</v>
      </c>
      <c r="Q1127" s="10" t="s">
        <v>8308</v>
      </c>
      <c r="R1127" t="s">
        <v>8332</v>
      </c>
      <c r="S1127" s="15">
        <f t="shared" si="52"/>
        <v>42212.624189814815</v>
      </c>
      <c r="T1127" s="15">
        <f t="shared" si="53"/>
        <v>42272.624189814815</v>
      </c>
    </row>
    <row r="1128" spans="1:20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51"/>
        <v>1</v>
      </c>
      <c r="P1128">
        <f>IFERROR(ROUND(E1128/L1128,2),0)</f>
        <v>5</v>
      </c>
      <c r="Q1128" s="10" t="s">
        <v>8308</v>
      </c>
      <c r="R1128" t="s">
        <v>8332</v>
      </c>
      <c r="S1128" s="15">
        <f t="shared" si="52"/>
        <v>42535.327476851846</v>
      </c>
      <c r="T1128" s="15">
        <f t="shared" si="53"/>
        <v>42565.327476851846</v>
      </c>
    </row>
    <row r="1129" spans="1:20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51"/>
        <v>2</v>
      </c>
      <c r="P1129">
        <f>IFERROR(ROUND(E1129/L1129,2),0)</f>
        <v>25.43</v>
      </c>
      <c r="Q1129" s="10" t="s">
        <v>8308</v>
      </c>
      <c r="R1129" t="s">
        <v>8332</v>
      </c>
      <c r="S1129" s="15">
        <f t="shared" si="52"/>
        <v>41926.854166666664</v>
      </c>
      <c r="T1129" s="15">
        <f t="shared" si="53"/>
        <v>41957.895833333328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51"/>
        <v>0</v>
      </c>
      <c r="P1130">
        <f>IFERROR(ROUND(E1130/L1130,2),0)</f>
        <v>1</v>
      </c>
      <c r="Q1130" s="10" t="s">
        <v>8308</v>
      </c>
      <c r="R1130" t="s">
        <v>8332</v>
      </c>
      <c r="S1130" s="15">
        <f t="shared" si="52"/>
        <v>41828.649502314816</v>
      </c>
      <c r="T1130" s="15">
        <f t="shared" si="53"/>
        <v>41858.649502314816</v>
      </c>
    </row>
    <row r="1131" spans="1:20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51"/>
        <v>0</v>
      </c>
      <c r="P1131">
        <f>IFERROR(ROUND(E1131/L1131,2),0)</f>
        <v>10.5</v>
      </c>
      <c r="Q1131" s="10" t="s">
        <v>8308</v>
      </c>
      <c r="R1131" t="s">
        <v>8332</v>
      </c>
      <c r="S1131" s="15">
        <f t="shared" si="52"/>
        <v>42496.264965277776</v>
      </c>
      <c r="T1131" s="15">
        <f t="shared" si="53"/>
        <v>42526.264965277776</v>
      </c>
    </row>
    <row r="1132" spans="1:20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51"/>
        <v>0</v>
      </c>
      <c r="P1132">
        <f>IFERROR(ROUND(E1132/L1132,2),0)</f>
        <v>3.67</v>
      </c>
      <c r="Q1132" s="10" t="s">
        <v>8308</v>
      </c>
      <c r="R1132" t="s">
        <v>8332</v>
      </c>
      <c r="S1132" s="15">
        <f t="shared" si="52"/>
        <v>41908.996527777781</v>
      </c>
      <c r="T1132" s="15">
        <f t="shared" si="53"/>
        <v>41969.038194444445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51"/>
        <v>0</v>
      </c>
      <c r="P1133">
        <f>IFERROR(ROUND(E1133/L1133,2),0)</f>
        <v>0</v>
      </c>
      <c r="Q1133" s="10" t="s">
        <v>8308</v>
      </c>
      <c r="R1133" t="s">
        <v>8332</v>
      </c>
      <c r="S1133" s="15">
        <f t="shared" si="52"/>
        <v>42332.908194444448</v>
      </c>
      <c r="T1133" s="15">
        <f t="shared" si="53"/>
        <v>42362.908194444448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51"/>
        <v>14</v>
      </c>
      <c r="P1134">
        <f>IFERROR(ROUND(E1134/L1134,2),0)</f>
        <v>110.62</v>
      </c>
      <c r="Q1134" s="10" t="s">
        <v>8308</v>
      </c>
      <c r="R1134" t="s">
        <v>8332</v>
      </c>
      <c r="S1134" s="15">
        <f t="shared" si="52"/>
        <v>42706.115405092598</v>
      </c>
      <c r="T1134" s="15">
        <f t="shared" si="53"/>
        <v>42736.115405092598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51"/>
        <v>1</v>
      </c>
      <c r="P1135">
        <f>IFERROR(ROUND(E1135/L1135,2),0)</f>
        <v>20</v>
      </c>
      <c r="Q1135" s="10" t="s">
        <v>8308</v>
      </c>
      <c r="R1135" t="s">
        <v>8332</v>
      </c>
      <c r="S1135" s="15">
        <f t="shared" si="52"/>
        <v>41821.407187500001</v>
      </c>
      <c r="T1135" s="15">
        <f t="shared" si="53"/>
        <v>41851.407187500001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51"/>
        <v>0</v>
      </c>
      <c r="P1136">
        <f>IFERROR(ROUND(E1136/L1136,2),0)</f>
        <v>1</v>
      </c>
      <c r="Q1136" s="10" t="s">
        <v>8308</v>
      </c>
      <c r="R1136" t="s">
        <v>8332</v>
      </c>
      <c r="S1136" s="15">
        <f t="shared" si="52"/>
        <v>41958.285046296296</v>
      </c>
      <c r="T1136" s="15">
        <f t="shared" si="53"/>
        <v>41972.189583333333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51"/>
        <v>5</v>
      </c>
      <c r="P1137">
        <f>IFERROR(ROUND(E1137/L1137,2),0)</f>
        <v>50</v>
      </c>
      <c r="Q1137" s="10" t="s">
        <v>8308</v>
      </c>
      <c r="R1137" t="s">
        <v>8332</v>
      </c>
      <c r="S1137" s="15">
        <f t="shared" si="52"/>
        <v>42558.989513888882</v>
      </c>
      <c r="T1137" s="15">
        <f t="shared" si="53"/>
        <v>42588.989513888882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51"/>
        <v>6</v>
      </c>
      <c r="P1138">
        <f>IFERROR(ROUND(E1138/L1138,2),0)</f>
        <v>45</v>
      </c>
      <c r="Q1138" s="10" t="s">
        <v>8308</v>
      </c>
      <c r="R1138" t="s">
        <v>8332</v>
      </c>
      <c r="S1138" s="15">
        <f t="shared" si="52"/>
        <v>42327.671631944439</v>
      </c>
      <c r="T1138" s="15">
        <f t="shared" si="53"/>
        <v>42357.671631944439</v>
      </c>
    </row>
    <row r="1139" spans="1:20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51"/>
        <v>40</v>
      </c>
      <c r="P1139">
        <f>IFERROR(ROUND(E1139/L1139,2),0)</f>
        <v>253.21</v>
      </c>
      <c r="Q1139" s="10" t="s">
        <v>8308</v>
      </c>
      <c r="R1139" t="s">
        <v>8332</v>
      </c>
      <c r="S1139" s="15">
        <f t="shared" si="52"/>
        <v>42453.819687499999</v>
      </c>
      <c r="T1139" s="15">
        <f t="shared" si="53"/>
        <v>42483.819687499999</v>
      </c>
    </row>
    <row r="1140" spans="1:20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51"/>
        <v>0</v>
      </c>
      <c r="P1140">
        <f>IFERROR(ROUND(E1140/L1140,2),0)</f>
        <v>31.25</v>
      </c>
      <c r="Q1140" s="10" t="s">
        <v>8308</v>
      </c>
      <c r="R1140" t="s">
        <v>8332</v>
      </c>
      <c r="S1140" s="15">
        <f t="shared" si="52"/>
        <v>42736.9066087963</v>
      </c>
      <c r="T1140" s="15">
        <f t="shared" si="53"/>
        <v>42756.9066087963</v>
      </c>
    </row>
    <row r="1141" spans="1:20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51"/>
        <v>0</v>
      </c>
      <c r="P1141">
        <f>IFERROR(ROUND(E1141/L1141,2),0)</f>
        <v>5</v>
      </c>
      <c r="Q1141" s="10" t="s">
        <v>8308</v>
      </c>
      <c r="R1141" t="s">
        <v>8332</v>
      </c>
      <c r="S1141" s="15">
        <f t="shared" si="52"/>
        <v>41975.347523148142</v>
      </c>
      <c r="T1141" s="15">
        <f t="shared" si="53"/>
        <v>42005.347523148142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51"/>
        <v>0</v>
      </c>
      <c r="P1142">
        <f>IFERROR(ROUND(E1142/L1142,2),0)</f>
        <v>0</v>
      </c>
      <c r="Q1142" s="10" t="s">
        <v>8308</v>
      </c>
      <c r="R1142" t="s">
        <v>8332</v>
      </c>
      <c r="S1142" s="15">
        <f t="shared" si="52"/>
        <v>42192.462048611109</v>
      </c>
      <c r="T1142" s="15">
        <f t="shared" si="53"/>
        <v>42222.462048611109</v>
      </c>
    </row>
    <row r="1143" spans="1:20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51"/>
        <v>0</v>
      </c>
      <c r="P1143">
        <f>IFERROR(ROUND(E1143/L1143,2),0)</f>
        <v>0</v>
      </c>
      <c r="Q1143" s="10" t="s">
        <v>8308</v>
      </c>
      <c r="R1143" t="s">
        <v>8332</v>
      </c>
      <c r="S1143" s="15">
        <f t="shared" si="52"/>
        <v>42164.699652777781</v>
      </c>
      <c r="T1143" s="15">
        <f t="shared" si="53"/>
        <v>42194.699652777781</v>
      </c>
    </row>
    <row r="1144" spans="1:20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51"/>
        <v>0</v>
      </c>
      <c r="P1144">
        <f>IFERROR(ROUND(E1144/L1144,2),0)</f>
        <v>0</v>
      </c>
      <c r="Q1144" s="10" t="s">
        <v>8308</v>
      </c>
      <c r="R1144" t="s">
        <v>8332</v>
      </c>
      <c r="S1144" s="15">
        <f t="shared" si="52"/>
        <v>42022.006099537044</v>
      </c>
      <c r="T1144" s="15">
        <f t="shared" si="53"/>
        <v>42052.006099537044</v>
      </c>
    </row>
    <row r="1145" spans="1:20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51"/>
        <v>0</v>
      </c>
      <c r="P1145">
        <f>IFERROR(ROUND(E1145/L1145,2),0)</f>
        <v>23.25</v>
      </c>
      <c r="Q1145" s="10" t="s">
        <v>8308</v>
      </c>
      <c r="R1145" t="s">
        <v>8332</v>
      </c>
      <c r="S1145" s="15">
        <f t="shared" si="52"/>
        <v>42325.19358796296</v>
      </c>
      <c r="T1145" s="15">
        <f t="shared" si="53"/>
        <v>42355.19358796296</v>
      </c>
    </row>
    <row r="1146" spans="1:20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51"/>
        <v>0</v>
      </c>
      <c r="P1146">
        <f>IFERROR(ROUND(E1146/L1146,2),0)</f>
        <v>0</v>
      </c>
      <c r="Q1146" s="10" t="s">
        <v>8314</v>
      </c>
      <c r="R1146" t="s">
        <v>8315</v>
      </c>
      <c r="S1146" s="15">
        <f t="shared" si="52"/>
        <v>42093.181944444441</v>
      </c>
      <c r="T1146" s="15">
        <f t="shared" si="53"/>
        <v>42123.181944444441</v>
      </c>
    </row>
    <row r="1147" spans="1:20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51"/>
        <v>0</v>
      </c>
      <c r="P1147">
        <f>IFERROR(ROUND(E1147/L1147,2),0)</f>
        <v>100</v>
      </c>
      <c r="Q1147" s="10" t="s">
        <v>8314</v>
      </c>
      <c r="R1147" t="s">
        <v>8315</v>
      </c>
      <c r="S1147" s="15">
        <f t="shared" si="52"/>
        <v>41854.747592592597</v>
      </c>
      <c r="T1147" s="15">
        <f t="shared" si="53"/>
        <v>41914.747592592597</v>
      </c>
    </row>
    <row r="1148" spans="1:20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51"/>
        <v>9</v>
      </c>
      <c r="P1148">
        <f>IFERROR(ROUND(E1148/L1148,2),0)</f>
        <v>44.17</v>
      </c>
      <c r="Q1148" s="10" t="s">
        <v>8314</v>
      </c>
      <c r="R1148" t="s">
        <v>8315</v>
      </c>
      <c r="S1148" s="15">
        <f t="shared" si="52"/>
        <v>41723.9533912037</v>
      </c>
      <c r="T1148" s="15">
        <f t="shared" si="53"/>
        <v>41761.9533912037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51"/>
        <v>0</v>
      </c>
      <c r="P1149">
        <f>IFERROR(ROUND(E1149/L1149,2),0)</f>
        <v>0</v>
      </c>
      <c r="Q1149" s="10" t="s">
        <v>8314</v>
      </c>
      <c r="R1149" t="s">
        <v>8315</v>
      </c>
      <c r="S1149" s="15">
        <f t="shared" si="52"/>
        <v>41871.972025462965</v>
      </c>
      <c r="T1149" s="15">
        <f t="shared" si="53"/>
        <v>41931.972025462965</v>
      </c>
    </row>
    <row r="1150" spans="1:20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51"/>
        <v>0</v>
      </c>
      <c r="P1150">
        <f>IFERROR(ROUND(E1150/L1150,2),0)</f>
        <v>24.33</v>
      </c>
      <c r="Q1150" s="10" t="s">
        <v>8314</v>
      </c>
      <c r="R1150" t="s">
        <v>8315</v>
      </c>
      <c r="S1150" s="15">
        <f t="shared" si="52"/>
        <v>42675.171076388884</v>
      </c>
      <c r="T1150" s="15">
        <f t="shared" si="53"/>
        <v>42705.212743055556</v>
      </c>
    </row>
    <row r="1151" spans="1:20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51"/>
        <v>0</v>
      </c>
      <c r="P1151">
        <f>IFERROR(ROUND(E1151/L1151,2),0)</f>
        <v>37.5</v>
      </c>
      <c r="Q1151" s="10" t="s">
        <v>8314</v>
      </c>
      <c r="R1151" t="s">
        <v>8315</v>
      </c>
      <c r="S1151" s="15">
        <f t="shared" si="52"/>
        <v>42507.71025462963</v>
      </c>
      <c r="T1151" s="15">
        <f t="shared" si="53"/>
        <v>42537.71025462963</v>
      </c>
    </row>
    <row r="1152" spans="1:20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51"/>
        <v>10</v>
      </c>
      <c r="P1152">
        <f>IFERROR(ROUND(E1152/L1152,2),0)</f>
        <v>42</v>
      </c>
      <c r="Q1152" s="10" t="s">
        <v>8314</v>
      </c>
      <c r="R1152" t="s">
        <v>8315</v>
      </c>
      <c r="S1152" s="15">
        <f t="shared" si="52"/>
        <v>42317.954571759255</v>
      </c>
      <c r="T1152" s="15">
        <f t="shared" si="53"/>
        <v>42377.954571759255</v>
      </c>
    </row>
    <row r="1153" spans="1:20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51"/>
        <v>0</v>
      </c>
      <c r="P1153">
        <f>IFERROR(ROUND(E1153/L1153,2),0)</f>
        <v>0</v>
      </c>
      <c r="Q1153" s="10" t="s">
        <v>8314</v>
      </c>
      <c r="R1153" t="s">
        <v>8315</v>
      </c>
      <c r="S1153" s="15">
        <f t="shared" si="52"/>
        <v>42224.102581018517</v>
      </c>
      <c r="T1153" s="15">
        <f t="shared" si="53"/>
        <v>42254.102581018517</v>
      </c>
    </row>
    <row r="1154" spans="1:20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51"/>
        <v>6</v>
      </c>
      <c r="P1154">
        <f>IFERROR(ROUND(E1154/L1154,2),0)</f>
        <v>60.73</v>
      </c>
      <c r="Q1154" s="10" t="s">
        <v>8314</v>
      </c>
      <c r="R1154" t="s">
        <v>8315</v>
      </c>
      <c r="S1154" s="15">
        <f t="shared" si="52"/>
        <v>42109.709629629629</v>
      </c>
      <c r="T1154" s="15">
        <f t="shared" si="53"/>
        <v>42139.709629629629</v>
      </c>
    </row>
    <row r="1155" spans="1:20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54">ROUND(E1155/D1155*100,0)</f>
        <v>1</v>
      </c>
      <c r="P1155">
        <f>IFERROR(ROUND(E1155/L1155,2),0)</f>
        <v>50</v>
      </c>
      <c r="Q1155" s="10" t="s">
        <v>8314</v>
      </c>
      <c r="R1155" t="s">
        <v>8315</v>
      </c>
      <c r="S1155" s="15">
        <f t="shared" ref="S1155:S1218" si="55">(((J1155/60)/60)/24)+DATE(1970,1,1)</f>
        <v>42143.714178240742</v>
      </c>
      <c r="T1155" s="15">
        <f t="shared" ref="T1155:T1218" si="56">(((I1155/60)/60)/24)+DATE(1970,1,1)</f>
        <v>42173.714178240742</v>
      </c>
    </row>
    <row r="1156" spans="1:20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54"/>
        <v>7</v>
      </c>
      <c r="P1156">
        <f>IFERROR(ROUND(E1156/L1156,2),0)</f>
        <v>108.33</v>
      </c>
      <c r="Q1156" s="10" t="s">
        <v>8314</v>
      </c>
      <c r="R1156" t="s">
        <v>8315</v>
      </c>
      <c r="S1156" s="15">
        <f t="shared" si="55"/>
        <v>42223.108865740738</v>
      </c>
      <c r="T1156" s="15">
        <f t="shared" si="56"/>
        <v>42253.108865740738</v>
      </c>
    </row>
    <row r="1157" spans="1:20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54"/>
        <v>1</v>
      </c>
      <c r="P1157">
        <f>IFERROR(ROUND(E1157/L1157,2),0)</f>
        <v>23.5</v>
      </c>
      <c r="Q1157" s="10" t="s">
        <v>8314</v>
      </c>
      <c r="R1157" t="s">
        <v>8315</v>
      </c>
      <c r="S1157" s="15">
        <f t="shared" si="55"/>
        <v>41835.763981481483</v>
      </c>
      <c r="T1157" s="15">
        <f t="shared" si="56"/>
        <v>41865.763981481483</v>
      </c>
    </row>
    <row r="1158" spans="1:20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54"/>
        <v>0</v>
      </c>
      <c r="P1158">
        <f>IFERROR(ROUND(E1158/L1158,2),0)</f>
        <v>0</v>
      </c>
      <c r="Q1158" s="10" t="s">
        <v>8314</v>
      </c>
      <c r="R1158" t="s">
        <v>8315</v>
      </c>
      <c r="S1158" s="15">
        <f t="shared" si="55"/>
        <v>42029.07131944444</v>
      </c>
      <c r="T1158" s="15">
        <f t="shared" si="56"/>
        <v>42059.07131944444</v>
      </c>
    </row>
    <row r="1159" spans="1:20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54"/>
        <v>2</v>
      </c>
      <c r="P1159">
        <f>IFERROR(ROUND(E1159/L1159,2),0)</f>
        <v>50.33</v>
      </c>
      <c r="Q1159" s="10" t="s">
        <v>8314</v>
      </c>
      <c r="R1159" t="s">
        <v>8315</v>
      </c>
      <c r="S1159" s="15">
        <f t="shared" si="55"/>
        <v>41918.628240740742</v>
      </c>
      <c r="T1159" s="15">
        <f t="shared" si="56"/>
        <v>41978.669907407413</v>
      </c>
    </row>
    <row r="1160" spans="1:20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54"/>
        <v>0</v>
      </c>
      <c r="P1160">
        <f>IFERROR(ROUND(E1160/L1160,2),0)</f>
        <v>11.67</v>
      </c>
      <c r="Q1160" s="10" t="s">
        <v>8314</v>
      </c>
      <c r="R1160" t="s">
        <v>8315</v>
      </c>
      <c r="S1160" s="15">
        <f t="shared" si="55"/>
        <v>41952.09175925926</v>
      </c>
      <c r="T1160" s="15">
        <f t="shared" si="56"/>
        <v>41982.09175925926</v>
      </c>
    </row>
    <row r="1161" spans="1:20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54"/>
        <v>0</v>
      </c>
      <c r="P1161">
        <f>IFERROR(ROUND(E1161/L1161,2),0)</f>
        <v>0</v>
      </c>
      <c r="Q1161" s="10" t="s">
        <v>8314</v>
      </c>
      <c r="R1161" t="s">
        <v>8315</v>
      </c>
      <c r="S1161" s="15">
        <f t="shared" si="55"/>
        <v>42154.726446759261</v>
      </c>
      <c r="T1161" s="15">
        <f t="shared" si="56"/>
        <v>42185.65625</v>
      </c>
    </row>
    <row r="1162" spans="1:20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54"/>
        <v>4</v>
      </c>
      <c r="P1162">
        <f>IFERROR(ROUND(E1162/L1162,2),0)</f>
        <v>60.79</v>
      </c>
      <c r="Q1162" s="10" t="s">
        <v>8314</v>
      </c>
      <c r="R1162" t="s">
        <v>8315</v>
      </c>
      <c r="S1162" s="15">
        <f t="shared" si="55"/>
        <v>42061.154930555553</v>
      </c>
      <c r="T1162" s="15">
        <f t="shared" si="56"/>
        <v>42091.113263888896</v>
      </c>
    </row>
    <row r="1163" spans="1:20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54"/>
        <v>0</v>
      </c>
      <c r="P1163">
        <f>IFERROR(ROUND(E1163/L1163,2),0)</f>
        <v>0</v>
      </c>
      <c r="Q1163" s="10" t="s">
        <v>8314</v>
      </c>
      <c r="R1163" t="s">
        <v>8315</v>
      </c>
      <c r="S1163" s="15">
        <f t="shared" si="55"/>
        <v>42122.629502314812</v>
      </c>
      <c r="T1163" s="15">
        <f t="shared" si="56"/>
        <v>42143.629502314812</v>
      </c>
    </row>
    <row r="1164" spans="1:20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54"/>
        <v>0</v>
      </c>
      <c r="P1164">
        <f>IFERROR(ROUND(E1164/L1164,2),0)</f>
        <v>17.5</v>
      </c>
      <c r="Q1164" s="10" t="s">
        <v>8314</v>
      </c>
      <c r="R1164" t="s">
        <v>8315</v>
      </c>
      <c r="S1164" s="15">
        <f t="shared" si="55"/>
        <v>41876.683611111112</v>
      </c>
      <c r="T1164" s="15">
        <f t="shared" si="56"/>
        <v>41907.683611111112</v>
      </c>
    </row>
    <row r="1165" spans="1:20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54"/>
        <v>0</v>
      </c>
      <c r="P1165">
        <f>IFERROR(ROUND(E1165/L1165,2),0)</f>
        <v>0</v>
      </c>
      <c r="Q1165" s="10" t="s">
        <v>8314</v>
      </c>
      <c r="R1165" t="s">
        <v>8315</v>
      </c>
      <c r="S1165" s="15">
        <f t="shared" si="55"/>
        <v>41830.723611111112</v>
      </c>
      <c r="T1165" s="15">
        <f t="shared" si="56"/>
        <v>41860.723611111112</v>
      </c>
    </row>
    <row r="1166" spans="1:20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54"/>
        <v>0</v>
      </c>
      <c r="P1166">
        <f>IFERROR(ROUND(E1166/L1166,2),0)</f>
        <v>0</v>
      </c>
      <c r="Q1166" s="10" t="s">
        <v>8314</v>
      </c>
      <c r="R1166" t="s">
        <v>8315</v>
      </c>
      <c r="S1166" s="15">
        <f t="shared" si="55"/>
        <v>42509.724328703705</v>
      </c>
      <c r="T1166" s="15">
        <f t="shared" si="56"/>
        <v>42539.724328703705</v>
      </c>
    </row>
    <row r="1167" spans="1:20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54"/>
        <v>21</v>
      </c>
      <c r="P1167">
        <f>IFERROR(ROUND(E1167/L1167,2),0)</f>
        <v>82.82</v>
      </c>
      <c r="Q1167" s="10" t="s">
        <v>8314</v>
      </c>
      <c r="R1167" t="s">
        <v>8315</v>
      </c>
      <c r="S1167" s="15">
        <f t="shared" si="55"/>
        <v>41792.214467592588</v>
      </c>
      <c r="T1167" s="15">
        <f t="shared" si="56"/>
        <v>41826.214467592588</v>
      </c>
    </row>
    <row r="1168" spans="1:20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54"/>
        <v>19</v>
      </c>
      <c r="P1168">
        <f>IFERROR(ROUND(E1168/L1168,2),0)</f>
        <v>358.88</v>
      </c>
      <c r="Q1168" s="10" t="s">
        <v>8314</v>
      </c>
      <c r="R1168" t="s">
        <v>8315</v>
      </c>
      <c r="S1168" s="15">
        <f t="shared" si="55"/>
        <v>42150.485439814816</v>
      </c>
      <c r="T1168" s="15">
        <f t="shared" si="56"/>
        <v>42181.166666666672</v>
      </c>
    </row>
    <row r="1169" spans="1:20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54"/>
        <v>2</v>
      </c>
      <c r="P1169">
        <f>IFERROR(ROUND(E1169/L1169,2),0)</f>
        <v>61.19</v>
      </c>
      <c r="Q1169" s="10" t="s">
        <v>8314</v>
      </c>
      <c r="R1169" t="s">
        <v>8315</v>
      </c>
      <c r="S1169" s="15">
        <f t="shared" si="55"/>
        <v>41863.734895833331</v>
      </c>
      <c r="T1169" s="15">
        <f t="shared" si="56"/>
        <v>41894.734895833331</v>
      </c>
    </row>
    <row r="1170" spans="1:20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54"/>
        <v>6</v>
      </c>
      <c r="P1170">
        <f>IFERROR(ROUND(E1170/L1170,2),0)</f>
        <v>340</v>
      </c>
      <c r="Q1170" s="10" t="s">
        <v>8314</v>
      </c>
      <c r="R1170" t="s">
        <v>8315</v>
      </c>
      <c r="S1170" s="15">
        <f t="shared" si="55"/>
        <v>42605.053993055553</v>
      </c>
      <c r="T1170" s="15">
        <f t="shared" si="56"/>
        <v>42635.053993055553</v>
      </c>
    </row>
    <row r="1171" spans="1:20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54"/>
        <v>0</v>
      </c>
      <c r="P1171">
        <f>IFERROR(ROUND(E1171/L1171,2),0)</f>
        <v>5.67</v>
      </c>
      <c r="Q1171" s="10" t="s">
        <v>8314</v>
      </c>
      <c r="R1171" t="s">
        <v>8315</v>
      </c>
      <c r="S1171" s="15">
        <f t="shared" si="55"/>
        <v>42027.353738425925</v>
      </c>
      <c r="T1171" s="15">
        <f t="shared" si="56"/>
        <v>42057.353738425925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54"/>
        <v>0</v>
      </c>
      <c r="P1172">
        <f>IFERROR(ROUND(E1172/L1172,2),0)</f>
        <v>50</v>
      </c>
      <c r="Q1172" s="10" t="s">
        <v>8314</v>
      </c>
      <c r="R1172" t="s">
        <v>8315</v>
      </c>
      <c r="S1172" s="15">
        <f t="shared" si="55"/>
        <v>42124.893182870372</v>
      </c>
      <c r="T1172" s="15">
        <f t="shared" si="56"/>
        <v>42154.893182870372</v>
      </c>
    </row>
    <row r="1173" spans="1:20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54"/>
        <v>0</v>
      </c>
      <c r="P1173">
        <f>IFERROR(ROUND(E1173/L1173,2),0)</f>
        <v>25</v>
      </c>
      <c r="Q1173" s="10" t="s">
        <v>8314</v>
      </c>
      <c r="R1173" t="s">
        <v>8315</v>
      </c>
      <c r="S1173" s="15">
        <f t="shared" si="55"/>
        <v>41938.804710648146</v>
      </c>
      <c r="T1173" s="15">
        <f t="shared" si="56"/>
        <v>41956.846377314811</v>
      </c>
    </row>
    <row r="1174" spans="1:20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54"/>
        <v>0</v>
      </c>
      <c r="P1174">
        <f>IFERROR(ROUND(E1174/L1174,2),0)</f>
        <v>0</v>
      </c>
      <c r="Q1174" s="10" t="s">
        <v>8314</v>
      </c>
      <c r="R1174" t="s">
        <v>8315</v>
      </c>
      <c r="S1174" s="15">
        <f t="shared" si="55"/>
        <v>41841.682314814818</v>
      </c>
      <c r="T1174" s="15">
        <f t="shared" si="56"/>
        <v>41871.682314814818</v>
      </c>
    </row>
    <row r="1175" spans="1:20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54"/>
        <v>0</v>
      </c>
      <c r="P1175">
        <f>IFERROR(ROUND(E1175/L1175,2),0)</f>
        <v>30</v>
      </c>
      <c r="Q1175" s="10" t="s">
        <v>8314</v>
      </c>
      <c r="R1175" t="s">
        <v>8315</v>
      </c>
      <c r="S1175" s="15">
        <f t="shared" si="55"/>
        <v>42184.185844907406</v>
      </c>
      <c r="T1175" s="15">
        <f t="shared" si="56"/>
        <v>42219.185844907406</v>
      </c>
    </row>
    <row r="1176" spans="1:20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54"/>
        <v>6</v>
      </c>
      <c r="P1176">
        <f>IFERROR(ROUND(E1176/L1176,2),0)</f>
        <v>46.63</v>
      </c>
      <c r="Q1176" s="10" t="s">
        <v>8314</v>
      </c>
      <c r="R1176" t="s">
        <v>8315</v>
      </c>
      <c r="S1176" s="15">
        <f t="shared" si="55"/>
        <v>42468.84174768519</v>
      </c>
      <c r="T1176" s="15">
        <f t="shared" si="56"/>
        <v>42498.84174768519</v>
      </c>
    </row>
    <row r="1177" spans="1:20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54"/>
        <v>3</v>
      </c>
      <c r="P1177">
        <f>IFERROR(ROUND(E1177/L1177,2),0)</f>
        <v>65</v>
      </c>
      <c r="Q1177" s="10" t="s">
        <v>8314</v>
      </c>
      <c r="R1177" t="s">
        <v>8315</v>
      </c>
      <c r="S1177" s="15">
        <f t="shared" si="55"/>
        <v>42170.728460648148</v>
      </c>
      <c r="T1177" s="15">
        <f t="shared" si="56"/>
        <v>42200.728460648148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54"/>
        <v>0</v>
      </c>
      <c r="P1178">
        <f>IFERROR(ROUND(E1178/L1178,2),0)</f>
        <v>10</v>
      </c>
      <c r="Q1178" s="10" t="s">
        <v>8314</v>
      </c>
      <c r="R1178" t="s">
        <v>8315</v>
      </c>
      <c r="S1178" s="15">
        <f t="shared" si="55"/>
        <v>42746.019652777773</v>
      </c>
      <c r="T1178" s="15">
        <f t="shared" si="56"/>
        <v>42800.541666666672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54"/>
        <v>0</v>
      </c>
      <c r="P1179">
        <f>IFERROR(ROUND(E1179/L1179,2),0)</f>
        <v>0</v>
      </c>
      <c r="Q1179" s="10" t="s">
        <v>8314</v>
      </c>
      <c r="R1179" t="s">
        <v>8315</v>
      </c>
      <c r="S1179" s="15">
        <f t="shared" si="55"/>
        <v>41897.660833333335</v>
      </c>
      <c r="T1179" s="15">
        <f t="shared" si="56"/>
        <v>41927.660833333335</v>
      </c>
    </row>
    <row r="1180" spans="1:20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54"/>
        <v>0</v>
      </c>
      <c r="P1180">
        <f>IFERROR(ROUND(E1180/L1180,2),0)</f>
        <v>5</v>
      </c>
      <c r="Q1180" s="10" t="s">
        <v>8314</v>
      </c>
      <c r="R1180" t="s">
        <v>8315</v>
      </c>
      <c r="S1180" s="15">
        <f t="shared" si="55"/>
        <v>41837.905694444446</v>
      </c>
      <c r="T1180" s="15">
        <f t="shared" si="56"/>
        <v>41867.905694444446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54"/>
        <v>5</v>
      </c>
      <c r="P1181">
        <f>IFERROR(ROUND(E1181/L1181,2),0)</f>
        <v>640</v>
      </c>
      <c r="Q1181" s="10" t="s">
        <v>8314</v>
      </c>
      <c r="R1181" t="s">
        <v>8315</v>
      </c>
      <c r="S1181" s="15">
        <f t="shared" si="55"/>
        <v>42275.720219907409</v>
      </c>
      <c r="T1181" s="15">
        <f t="shared" si="56"/>
        <v>42305.720219907409</v>
      </c>
    </row>
    <row r="1182" spans="1:20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54"/>
        <v>12</v>
      </c>
      <c r="P1182">
        <f>IFERROR(ROUND(E1182/L1182,2),0)</f>
        <v>69.12</v>
      </c>
      <c r="Q1182" s="10" t="s">
        <v>8314</v>
      </c>
      <c r="R1182" t="s">
        <v>8315</v>
      </c>
      <c r="S1182" s="15">
        <f t="shared" si="55"/>
        <v>41781.806875000002</v>
      </c>
      <c r="T1182" s="15">
        <f t="shared" si="56"/>
        <v>41818.806875000002</v>
      </c>
    </row>
    <row r="1183" spans="1:20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54"/>
        <v>0</v>
      </c>
      <c r="P1183">
        <f>IFERROR(ROUND(E1183/L1183,2),0)</f>
        <v>1.33</v>
      </c>
      <c r="Q1183" s="10" t="s">
        <v>8314</v>
      </c>
      <c r="R1183" t="s">
        <v>8315</v>
      </c>
      <c r="S1183" s="15">
        <f t="shared" si="55"/>
        <v>42034.339363425926</v>
      </c>
      <c r="T1183" s="15">
        <f t="shared" si="56"/>
        <v>42064.339363425926</v>
      </c>
    </row>
    <row r="1184" spans="1:20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54"/>
        <v>4</v>
      </c>
      <c r="P1184">
        <f>IFERROR(ROUND(E1184/L1184,2),0)</f>
        <v>10.5</v>
      </c>
      <c r="Q1184" s="10" t="s">
        <v>8314</v>
      </c>
      <c r="R1184" t="s">
        <v>8315</v>
      </c>
      <c r="S1184" s="15">
        <f t="shared" si="55"/>
        <v>42728.827407407407</v>
      </c>
      <c r="T1184" s="15">
        <f t="shared" si="56"/>
        <v>42747.695833333331</v>
      </c>
    </row>
    <row r="1185" spans="1:20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54"/>
        <v>4</v>
      </c>
      <c r="P1185">
        <f>IFERROR(ROUND(E1185/L1185,2),0)</f>
        <v>33.33</v>
      </c>
      <c r="Q1185" s="10" t="s">
        <v>8314</v>
      </c>
      <c r="R1185" t="s">
        <v>8315</v>
      </c>
      <c r="S1185" s="15">
        <f t="shared" si="55"/>
        <v>42656.86137731481</v>
      </c>
      <c r="T1185" s="15">
        <f t="shared" si="56"/>
        <v>42676.165972222225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54"/>
        <v>105</v>
      </c>
      <c r="P1186">
        <f>IFERROR(ROUND(E1186/L1186,2),0)</f>
        <v>61.56</v>
      </c>
      <c r="Q1186" s="10" t="s">
        <v>8322</v>
      </c>
      <c r="R1186" t="s">
        <v>8325</v>
      </c>
      <c r="S1186" s="15">
        <f t="shared" si="55"/>
        <v>42741.599664351852</v>
      </c>
      <c r="T1186" s="15">
        <f t="shared" si="56"/>
        <v>42772.599664351852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54"/>
        <v>105</v>
      </c>
      <c r="P1187">
        <f>IFERROR(ROUND(E1187/L1187,2),0)</f>
        <v>118.74</v>
      </c>
      <c r="Q1187" s="10" t="s">
        <v>8322</v>
      </c>
      <c r="R1187" t="s">
        <v>8325</v>
      </c>
      <c r="S1187" s="15">
        <f t="shared" si="55"/>
        <v>42130.865150462967</v>
      </c>
      <c r="T1187" s="15">
        <f t="shared" si="56"/>
        <v>42163.166666666672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54"/>
        <v>107</v>
      </c>
      <c r="P1188">
        <f>IFERROR(ROUND(E1188/L1188,2),0)</f>
        <v>65.08</v>
      </c>
      <c r="Q1188" s="10" t="s">
        <v>8322</v>
      </c>
      <c r="R1188" t="s">
        <v>8325</v>
      </c>
      <c r="S1188" s="15">
        <f t="shared" si="55"/>
        <v>42123.86336805555</v>
      </c>
      <c r="T1188" s="15">
        <f t="shared" si="56"/>
        <v>42156.945833333331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54"/>
        <v>104</v>
      </c>
      <c r="P1189">
        <f>IFERROR(ROUND(E1189/L1189,2),0)</f>
        <v>130.16</v>
      </c>
      <c r="Q1189" s="10" t="s">
        <v>8322</v>
      </c>
      <c r="R1189" t="s">
        <v>8325</v>
      </c>
      <c r="S1189" s="15">
        <f t="shared" si="55"/>
        <v>42109.894942129627</v>
      </c>
      <c r="T1189" s="15">
        <f t="shared" si="56"/>
        <v>42141.75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54"/>
        <v>161</v>
      </c>
      <c r="P1190">
        <f>IFERROR(ROUND(E1190/L1190,2),0)</f>
        <v>37.78</v>
      </c>
      <c r="Q1190" s="10" t="s">
        <v>8322</v>
      </c>
      <c r="R1190" t="s">
        <v>8325</v>
      </c>
      <c r="S1190" s="15">
        <f t="shared" si="55"/>
        <v>42711.700694444444</v>
      </c>
      <c r="T1190" s="15">
        <f t="shared" si="56"/>
        <v>42732.700694444444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54"/>
        <v>108</v>
      </c>
      <c r="P1191">
        <f>IFERROR(ROUND(E1191/L1191,2),0)</f>
        <v>112.79</v>
      </c>
      <c r="Q1191" s="10" t="s">
        <v>8322</v>
      </c>
      <c r="R1191" t="s">
        <v>8325</v>
      </c>
      <c r="S1191" s="15">
        <f t="shared" si="55"/>
        <v>42529.979108796295</v>
      </c>
      <c r="T1191" s="15">
        <f t="shared" si="56"/>
        <v>42550.979108796295</v>
      </c>
    </row>
    <row r="1192" spans="1:20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54"/>
        <v>135</v>
      </c>
      <c r="P1192">
        <f>IFERROR(ROUND(E1192/L1192,2),0)</f>
        <v>51.92</v>
      </c>
      <c r="Q1192" s="10" t="s">
        <v>8322</v>
      </c>
      <c r="R1192" t="s">
        <v>8325</v>
      </c>
      <c r="S1192" s="15">
        <f t="shared" si="55"/>
        <v>41852.665798611109</v>
      </c>
      <c r="T1192" s="15">
        <f t="shared" si="56"/>
        <v>41882.665798611109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54"/>
        <v>109</v>
      </c>
      <c r="P1193">
        <f>IFERROR(ROUND(E1193/L1193,2),0)</f>
        <v>89.24</v>
      </c>
      <c r="Q1193" s="10" t="s">
        <v>8322</v>
      </c>
      <c r="R1193" t="s">
        <v>8325</v>
      </c>
      <c r="S1193" s="15">
        <f t="shared" si="55"/>
        <v>42419.603703703702</v>
      </c>
      <c r="T1193" s="15">
        <f t="shared" si="56"/>
        <v>42449.562037037031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54"/>
        <v>290</v>
      </c>
      <c r="P1194">
        <f>IFERROR(ROUND(E1194/L1194,2),0)</f>
        <v>19.329999999999998</v>
      </c>
      <c r="Q1194" s="10" t="s">
        <v>8322</v>
      </c>
      <c r="R1194" t="s">
        <v>8325</v>
      </c>
      <c r="S1194" s="15">
        <f t="shared" si="55"/>
        <v>42747.506689814814</v>
      </c>
      <c r="T1194" s="15">
        <f t="shared" si="56"/>
        <v>42777.506689814814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54"/>
        <v>104</v>
      </c>
      <c r="P1195">
        <f>IFERROR(ROUND(E1195/L1195,2),0)</f>
        <v>79.97</v>
      </c>
      <c r="Q1195" s="10" t="s">
        <v>8322</v>
      </c>
      <c r="R1195" t="s">
        <v>8325</v>
      </c>
      <c r="S1195" s="15">
        <f t="shared" si="55"/>
        <v>42409.776076388895</v>
      </c>
      <c r="T1195" s="15">
        <f t="shared" si="56"/>
        <v>42469.734409722223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54"/>
        <v>322</v>
      </c>
      <c r="P1196">
        <f>IFERROR(ROUND(E1196/L1196,2),0)</f>
        <v>56.41</v>
      </c>
      <c r="Q1196" s="10" t="s">
        <v>8322</v>
      </c>
      <c r="R1196" t="s">
        <v>8325</v>
      </c>
      <c r="S1196" s="15">
        <f t="shared" si="55"/>
        <v>42072.488182870366</v>
      </c>
      <c r="T1196" s="15">
        <f t="shared" si="56"/>
        <v>42102.488182870366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54"/>
        <v>135</v>
      </c>
      <c r="P1197">
        <f>IFERROR(ROUND(E1197/L1197,2),0)</f>
        <v>79.41</v>
      </c>
      <c r="Q1197" s="10" t="s">
        <v>8322</v>
      </c>
      <c r="R1197" t="s">
        <v>8325</v>
      </c>
      <c r="S1197" s="15">
        <f t="shared" si="55"/>
        <v>42298.34783564815</v>
      </c>
      <c r="T1197" s="15">
        <f t="shared" si="56"/>
        <v>42358.375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54"/>
        <v>270</v>
      </c>
      <c r="P1198">
        <f>IFERROR(ROUND(E1198/L1198,2),0)</f>
        <v>76.44</v>
      </c>
      <c r="Q1198" s="10" t="s">
        <v>8322</v>
      </c>
      <c r="R1198" t="s">
        <v>8325</v>
      </c>
      <c r="S1198" s="15">
        <f t="shared" si="55"/>
        <v>42326.818738425922</v>
      </c>
      <c r="T1198" s="15">
        <f t="shared" si="56"/>
        <v>42356.818738425922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54"/>
        <v>253</v>
      </c>
      <c r="P1199">
        <f>IFERROR(ROUND(E1199/L1199,2),0)</f>
        <v>121</v>
      </c>
      <c r="Q1199" s="10" t="s">
        <v>8322</v>
      </c>
      <c r="R1199" t="s">
        <v>8325</v>
      </c>
      <c r="S1199" s="15">
        <f t="shared" si="55"/>
        <v>42503.66474537037</v>
      </c>
      <c r="T1199" s="15">
        <f t="shared" si="56"/>
        <v>42534.249305555553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54"/>
        <v>261</v>
      </c>
      <c r="P1200">
        <f>IFERROR(ROUND(E1200/L1200,2),0)</f>
        <v>54.62</v>
      </c>
      <c r="Q1200" s="10" t="s">
        <v>8322</v>
      </c>
      <c r="R1200" t="s">
        <v>8325</v>
      </c>
      <c r="S1200" s="15">
        <f t="shared" si="55"/>
        <v>42333.619050925925</v>
      </c>
      <c r="T1200" s="15">
        <f t="shared" si="56"/>
        <v>42369.125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54"/>
        <v>101</v>
      </c>
      <c r="P1201">
        <f>IFERROR(ROUND(E1201/L1201,2),0)</f>
        <v>299.22000000000003</v>
      </c>
      <c r="Q1201" s="10" t="s">
        <v>8322</v>
      </c>
      <c r="R1201" t="s">
        <v>8325</v>
      </c>
      <c r="S1201" s="15">
        <f t="shared" si="55"/>
        <v>42161.770833333328</v>
      </c>
      <c r="T1201" s="15">
        <f t="shared" si="56"/>
        <v>42193.770833333328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54"/>
        <v>126</v>
      </c>
      <c r="P1202">
        <f>IFERROR(ROUND(E1202/L1202,2),0)</f>
        <v>58.53</v>
      </c>
      <c r="Q1202" s="10" t="s">
        <v>8322</v>
      </c>
      <c r="R1202" t="s">
        <v>8325</v>
      </c>
      <c r="S1202" s="15">
        <f t="shared" si="55"/>
        <v>42089.477500000001</v>
      </c>
      <c r="T1202" s="15">
        <f t="shared" si="56"/>
        <v>42110.477500000001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54"/>
        <v>102</v>
      </c>
      <c r="P1203">
        <f>IFERROR(ROUND(E1203/L1203,2),0)</f>
        <v>55.37</v>
      </c>
      <c r="Q1203" s="10" t="s">
        <v>8322</v>
      </c>
      <c r="R1203" t="s">
        <v>8325</v>
      </c>
      <c r="S1203" s="15">
        <f t="shared" si="55"/>
        <v>42536.60701388889</v>
      </c>
      <c r="T1203" s="15">
        <f t="shared" si="56"/>
        <v>42566.60701388889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54"/>
        <v>199</v>
      </c>
      <c r="P1204">
        <f>IFERROR(ROUND(E1204/L1204,2),0)</f>
        <v>183.8</v>
      </c>
      <c r="Q1204" s="10" t="s">
        <v>8322</v>
      </c>
      <c r="R1204" t="s">
        <v>8325</v>
      </c>
      <c r="S1204" s="15">
        <f t="shared" si="55"/>
        <v>42152.288819444439</v>
      </c>
      <c r="T1204" s="15">
        <f t="shared" si="56"/>
        <v>42182.288819444439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54"/>
        <v>102</v>
      </c>
      <c r="P1205">
        <f>IFERROR(ROUND(E1205/L1205,2),0)</f>
        <v>165.35</v>
      </c>
      <c r="Q1205" s="10" t="s">
        <v>8322</v>
      </c>
      <c r="R1205" t="s">
        <v>8325</v>
      </c>
      <c r="S1205" s="15">
        <f t="shared" si="55"/>
        <v>42125.614895833336</v>
      </c>
      <c r="T1205" s="15">
        <f t="shared" si="56"/>
        <v>42155.614895833336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54"/>
        <v>103</v>
      </c>
      <c r="P1206">
        <f>IFERROR(ROUND(E1206/L1206,2),0)</f>
        <v>234.79</v>
      </c>
      <c r="Q1206" s="10" t="s">
        <v>8322</v>
      </c>
      <c r="R1206" t="s">
        <v>8325</v>
      </c>
      <c r="S1206" s="15">
        <f t="shared" si="55"/>
        <v>42297.748067129629</v>
      </c>
      <c r="T1206" s="15">
        <f t="shared" si="56"/>
        <v>42342.208333333328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54"/>
        <v>101</v>
      </c>
      <c r="P1207">
        <f>IFERROR(ROUND(E1207/L1207,2),0)</f>
        <v>211.48</v>
      </c>
      <c r="Q1207" s="10" t="s">
        <v>8322</v>
      </c>
      <c r="R1207" t="s">
        <v>8325</v>
      </c>
      <c r="S1207" s="15">
        <f t="shared" si="55"/>
        <v>42138.506377314814</v>
      </c>
      <c r="T1207" s="15">
        <f t="shared" si="56"/>
        <v>42168.506377314814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54"/>
        <v>115</v>
      </c>
      <c r="P1208">
        <f>IFERROR(ROUND(E1208/L1208,2),0)</f>
        <v>32.340000000000003</v>
      </c>
      <c r="Q1208" s="10" t="s">
        <v>8322</v>
      </c>
      <c r="R1208" t="s">
        <v>8325</v>
      </c>
      <c r="S1208" s="15">
        <f t="shared" si="55"/>
        <v>42772.776076388895</v>
      </c>
      <c r="T1208" s="15">
        <f t="shared" si="56"/>
        <v>42805.561805555553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54"/>
        <v>104</v>
      </c>
      <c r="P1209">
        <f>IFERROR(ROUND(E1209/L1209,2),0)</f>
        <v>123.38</v>
      </c>
      <c r="Q1209" s="10" t="s">
        <v>8322</v>
      </c>
      <c r="R1209" t="s">
        <v>8325</v>
      </c>
      <c r="S1209" s="15">
        <f t="shared" si="55"/>
        <v>42430.430243055554</v>
      </c>
      <c r="T1209" s="15">
        <f t="shared" si="56"/>
        <v>42460.416666666672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54"/>
        <v>155</v>
      </c>
      <c r="P1210">
        <f>IFERROR(ROUND(E1210/L1210,2),0)</f>
        <v>207.07</v>
      </c>
      <c r="Q1210" s="10" t="s">
        <v>8322</v>
      </c>
      <c r="R1210" t="s">
        <v>8325</v>
      </c>
      <c r="S1210" s="15">
        <f t="shared" si="55"/>
        <v>42423.709074074075</v>
      </c>
      <c r="T1210" s="15">
        <f t="shared" si="56"/>
        <v>42453.667407407411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54"/>
        <v>106</v>
      </c>
      <c r="P1211">
        <f>IFERROR(ROUND(E1211/L1211,2),0)</f>
        <v>138.26</v>
      </c>
      <c r="Q1211" s="10" t="s">
        <v>8322</v>
      </c>
      <c r="R1211" t="s">
        <v>8325</v>
      </c>
      <c r="S1211" s="15">
        <f t="shared" si="55"/>
        <v>42761.846122685187</v>
      </c>
      <c r="T1211" s="15">
        <f t="shared" si="56"/>
        <v>42791.846122685187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54"/>
        <v>254</v>
      </c>
      <c r="P1212">
        <f>IFERROR(ROUND(E1212/L1212,2),0)</f>
        <v>493.82</v>
      </c>
      <c r="Q1212" s="10" t="s">
        <v>8322</v>
      </c>
      <c r="R1212" t="s">
        <v>8325</v>
      </c>
      <c r="S1212" s="15">
        <f t="shared" si="55"/>
        <v>42132.941805555558</v>
      </c>
      <c r="T1212" s="15">
        <f t="shared" si="56"/>
        <v>42155.875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54"/>
        <v>101</v>
      </c>
      <c r="P1213">
        <f>IFERROR(ROUND(E1213/L1213,2),0)</f>
        <v>168.5</v>
      </c>
      <c r="Q1213" s="10" t="s">
        <v>8322</v>
      </c>
      <c r="R1213" t="s">
        <v>8325</v>
      </c>
      <c r="S1213" s="15">
        <f t="shared" si="55"/>
        <v>42515.866446759261</v>
      </c>
      <c r="T1213" s="15">
        <f t="shared" si="56"/>
        <v>42530.866446759261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54"/>
        <v>129</v>
      </c>
      <c r="P1214">
        <f>IFERROR(ROUND(E1214/L1214,2),0)</f>
        <v>38.869999999999997</v>
      </c>
      <c r="Q1214" s="10" t="s">
        <v>8322</v>
      </c>
      <c r="R1214" t="s">
        <v>8325</v>
      </c>
      <c r="S1214" s="15">
        <f t="shared" si="55"/>
        <v>42318.950173611112</v>
      </c>
      <c r="T1214" s="15">
        <f t="shared" si="56"/>
        <v>42335.041666666672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54"/>
        <v>102</v>
      </c>
      <c r="P1215">
        <f>IFERROR(ROUND(E1215/L1215,2),0)</f>
        <v>61.53</v>
      </c>
      <c r="Q1215" s="10" t="s">
        <v>8322</v>
      </c>
      <c r="R1215" t="s">
        <v>8325</v>
      </c>
      <c r="S1215" s="15">
        <f t="shared" si="55"/>
        <v>42731.755787037036</v>
      </c>
      <c r="T1215" s="15">
        <f t="shared" si="56"/>
        <v>42766.755787037036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54"/>
        <v>132</v>
      </c>
      <c r="P1216">
        <f>IFERROR(ROUND(E1216/L1216,2),0)</f>
        <v>105.44</v>
      </c>
      <c r="Q1216" s="10" t="s">
        <v>8322</v>
      </c>
      <c r="R1216" t="s">
        <v>8325</v>
      </c>
      <c r="S1216" s="15">
        <f t="shared" si="55"/>
        <v>42104.840335648143</v>
      </c>
      <c r="T1216" s="15">
        <f t="shared" si="56"/>
        <v>42164.840335648143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54"/>
        <v>786</v>
      </c>
      <c r="P1217">
        <f>IFERROR(ROUND(E1217/L1217,2),0)</f>
        <v>71.59</v>
      </c>
      <c r="Q1217" s="10" t="s">
        <v>8322</v>
      </c>
      <c r="R1217" t="s">
        <v>8325</v>
      </c>
      <c r="S1217" s="15">
        <f t="shared" si="55"/>
        <v>41759.923101851848</v>
      </c>
      <c r="T1217" s="15">
        <f t="shared" si="56"/>
        <v>41789.923101851848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54"/>
        <v>146</v>
      </c>
      <c r="P1218">
        <f>IFERROR(ROUND(E1218/L1218,2),0)</f>
        <v>91.88</v>
      </c>
      <c r="Q1218" s="10" t="s">
        <v>8322</v>
      </c>
      <c r="R1218" t="s">
        <v>8325</v>
      </c>
      <c r="S1218" s="15">
        <f t="shared" si="55"/>
        <v>42247.616400462968</v>
      </c>
      <c r="T1218" s="15">
        <f t="shared" si="56"/>
        <v>42279.960416666669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57">ROUND(E1219/D1219*100,0)</f>
        <v>103</v>
      </c>
      <c r="P1219">
        <f>IFERROR(ROUND(E1219/L1219,2),0)</f>
        <v>148.57</v>
      </c>
      <c r="Q1219" s="10" t="s">
        <v>8322</v>
      </c>
      <c r="R1219" t="s">
        <v>8325</v>
      </c>
      <c r="S1219" s="15">
        <f t="shared" ref="S1219:S1282" si="58">(((J1219/60)/60)/24)+DATE(1970,1,1)</f>
        <v>42535.809490740736</v>
      </c>
      <c r="T1219" s="15">
        <f t="shared" ref="T1219:T1282" si="59">(((I1219/60)/60)/24)+DATE(1970,1,1)</f>
        <v>42565.809490740736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57"/>
        <v>172</v>
      </c>
      <c r="P1220">
        <f>IFERROR(ROUND(E1220/L1220,2),0)</f>
        <v>174.21</v>
      </c>
      <c r="Q1220" s="10" t="s">
        <v>8322</v>
      </c>
      <c r="R1220" t="s">
        <v>8325</v>
      </c>
      <c r="S1220" s="15">
        <f t="shared" si="58"/>
        <v>42278.662037037036</v>
      </c>
      <c r="T1220" s="15">
        <f t="shared" si="59"/>
        <v>42309.125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57"/>
        <v>159</v>
      </c>
      <c r="P1221">
        <f>IFERROR(ROUND(E1221/L1221,2),0)</f>
        <v>102.86</v>
      </c>
      <c r="Q1221" s="10" t="s">
        <v>8322</v>
      </c>
      <c r="R1221" t="s">
        <v>8325</v>
      </c>
      <c r="S1221" s="15">
        <f t="shared" si="58"/>
        <v>42633.461956018517</v>
      </c>
      <c r="T1221" s="15">
        <f t="shared" si="59"/>
        <v>42663.461956018517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57"/>
        <v>104</v>
      </c>
      <c r="P1222">
        <f>IFERROR(ROUND(E1222/L1222,2),0)</f>
        <v>111.18</v>
      </c>
      <c r="Q1222" s="10" t="s">
        <v>8322</v>
      </c>
      <c r="R1222" t="s">
        <v>8325</v>
      </c>
      <c r="S1222" s="15">
        <f t="shared" si="58"/>
        <v>42211.628611111111</v>
      </c>
      <c r="T1222" s="15">
        <f t="shared" si="59"/>
        <v>42241.628611111111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57"/>
        <v>111</v>
      </c>
      <c r="P1223">
        <f>IFERROR(ROUND(E1223/L1223,2),0)</f>
        <v>23.8</v>
      </c>
      <c r="Q1223" s="10" t="s">
        <v>8322</v>
      </c>
      <c r="R1223" t="s">
        <v>8325</v>
      </c>
      <c r="S1223" s="15">
        <f t="shared" si="58"/>
        <v>42680.47555555556</v>
      </c>
      <c r="T1223" s="15">
        <f t="shared" si="59"/>
        <v>42708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57"/>
        <v>280</v>
      </c>
      <c r="P1224">
        <f>IFERROR(ROUND(E1224/L1224,2),0)</f>
        <v>81.27</v>
      </c>
      <c r="Q1224" s="10" t="s">
        <v>8322</v>
      </c>
      <c r="R1224" t="s">
        <v>8325</v>
      </c>
      <c r="S1224" s="15">
        <f t="shared" si="58"/>
        <v>42430.720451388886</v>
      </c>
      <c r="T1224" s="15">
        <f t="shared" si="59"/>
        <v>42461.166666666672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57"/>
        <v>112</v>
      </c>
      <c r="P1225">
        <f>IFERROR(ROUND(E1225/L1225,2),0)</f>
        <v>116.21</v>
      </c>
      <c r="Q1225" s="10" t="s">
        <v>8322</v>
      </c>
      <c r="R1225" t="s">
        <v>8325</v>
      </c>
      <c r="S1225" s="15">
        <f t="shared" si="58"/>
        <v>42654.177187499998</v>
      </c>
      <c r="T1225" s="15">
        <f t="shared" si="59"/>
        <v>42684.218854166669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57"/>
        <v>7</v>
      </c>
      <c r="P1226">
        <f>IFERROR(ROUND(E1226/L1226,2),0)</f>
        <v>58.89</v>
      </c>
      <c r="Q1226" s="10" t="s">
        <v>8316</v>
      </c>
      <c r="R1226" t="s">
        <v>8354</v>
      </c>
      <c r="S1226" s="15">
        <f t="shared" si="58"/>
        <v>41736.549791666665</v>
      </c>
      <c r="T1226" s="15">
        <f t="shared" si="59"/>
        <v>41796.549791666665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57"/>
        <v>4</v>
      </c>
      <c r="P1227">
        <f>IFERROR(ROUND(E1227/L1227,2),0)</f>
        <v>44</v>
      </c>
      <c r="Q1227" s="10" t="s">
        <v>8316</v>
      </c>
      <c r="R1227" t="s">
        <v>8354</v>
      </c>
      <c r="S1227" s="15">
        <f t="shared" si="58"/>
        <v>41509.905995370369</v>
      </c>
      <c r="T1227" s="15">
        <f t="shared" si="59"/>
        <v>41569.905995370369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57"/>
        <v>4</v>
      </c>
      <c r="P1228">
        <f>IFERROR(ROUND(E1228/L1228,2),0)</f>
        <v>48.43</v>
      </c>
      <c r="Q1228" s="10" t="s">
        <v>8316</v>
      </c>
      <c r="R1228" t="s">
        <v>8354</v>
      </c>
      <c r="S1228" s="15">
        <f t="shared" si="58"/>
        <v>41715.874780092592</v>
      </c>
      <c r="T1228" s="15">
        <f t="shared" si="59"/>
        <v>41750.041666666664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57"/>
        <v>0</v>
      </c>
      <c r="P1229">
        <f>IFERROR(ROUND(E1229/L1229,2),0)</f>
        <v>0</v>
      </c>
      <c r="Q1229" s="10" t="s">
        <v>8316</v>
      </c>
      <c r="R1229" t="s">
        <v>8354</v>
      </c>
      <c r="S1229" s="15">
        <f t="shared" si="58"/>
        <v>41827.919166666667</v>
      </c>
      <c r="T1229" s="15">
        <f t="shared" si="59"/>
        <v>41858.291666666664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57"/>
        <v>29</v>
      </c>
      <c r="P1230">
        <f>IFERROR(ROUND(E1230/L1230,2),0)</f>
        <v>61.04</v>
      </c>
      <c r="Q1230" s="10" t="s">
        <v>8316</v>
      </c>
      <c r="R1230" t="s">
        <v>8354</v>
      </c>
      <c r="S1230" s="15">
        <f t="shared" si="58"/>
        <v>40754.729259259257</v>
      </c>
      <c r="T1230" s="15">
        <f t="shared" si="59"/>
        <v>40814.729259259257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57"/>
        <v>1</v>
      </c>
      <c r="P1231">
        <f>IFERROR(ROUND(E1231/L1231,2),0)</f>
        <v>25</v>
      </c>
      <c r="Q1231" s="10" t="s">
        <v>8316</v>
      </c>
      <c r="R1231" t="s">
        <v>8354</v>
      </c>
      <c r="S1231" s="15">
        <f t="shared" si="58"/>
        <v>40985.459803240738</v>
      </c>
      <c r="T1231" s="15">
        <f t="shared" si="59"/>
        <v>41015.666666666664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57"/>
        <v>0</v>
      </c>
      <c r="P1232">
        <f>IFERROR(ROUND(E1232/L1232,2),0)</f>
        <v>0</v>
      </c>
      <c r="Q1232" s="10" t="s">
        <v>8316</v>
      </c>
      <c r="R1232" t="s">
        <v>8354</v>
      </c>
      <c r="S1232" s="15">
        <f t="shared" si="58"/>
        <v>40568.972569444442</v>
      </c>
      <c r="T1232" s="15">
        <f t="shared" si="59"/>
        <v>40598.972569444442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57"/>
        <v>0</v>
      </c>
      <c r="P1233">
        <f>IFERROR(ROUND(E1233/L1233,2),0)</f>
        <v>0</v>
      </c>
      <c r="Q1233" s="10" t="s">
        <v>8316</v>
      </c>
      <c r="R1233" t="s">
        <v>8354</v>
      </c>
      <c r="S1233" s="15">
        <f t="shared" si="58"/>
        <v>42193.941759259258</v>
      </c>
      <c r="T1233" s="15">
        <f t="shared" si="59"/>
        <v>42244.041666666672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57"/>
        <v>1</v>
      </c>
      <c r="P1234">
        <f>IFERROR(ROUND(E1234/L1234,2),0)</f>
        <v>40</v>
      </c>
      <c r="Q1234" s="10" t="s">
        <v>8316</v>
      </c>
      <c r="R1234" t="s">
        <v>8354</v>
      </c>
      <c r="S1234" s="15">
        <f t="shared" si="58"/>
        <v>41506.848032407412</v>
      </c>
      <c r="T1234" s="15">
        <f t="shared" si="59"/>
        <v>41553.848032407412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57"/>
        <v>12</v>
      </c>
      <c r="P1235">
        <f>IFERROR(ROUND(E1235/L1235,2),0)</f>
        <v>19.329999999999998</v>
      </c>
      <c r="Q1235" s="10" t="s">
        <v>8316</v>
      </c>
      <c r="R1235" t="s">
        <v>8354</v>
      </c>
      <c r="S1235" s="15">
        <f t="shared" si="58"/>
        <v>40939.948773148149</v>
      </c>
      <c r="T1235" s="15">
        <f t="shared" si="59"/>
        <v>40960.948773148149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57"/>
        <v>0</v>
      </c>
      <c r="P1236">
        <f>IFERROR(ROUND(E1236/L1236,2),0)</f>
        <v>0</v>
      </c>
      <c r="Q1236" s="10" t="s">
        <v>8316</v>
      </c>
      <c r="R1236" t="s">
        <v>8354</v>
      </c>
      <c r="S1236" s="15">
        <f t="shared" si="58"/>
        <v>42007.788680555561</v>
      </c>
      <c r="T1236" s="15">
        <f t="shared" si="59"/>
        <v>42037.788680555561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57"/>
        <v>3</v>
      </c>
      <c r="P1237">
        <f>IFERROR(ROUND(E1237/L1237,2),0)</f>
        <v>35</v>
      </c>
      <c r="Q1237" s="10" t="s">
        <v>8316</v>
      </c>
      <c r="R1237" t="s">
        <v>8354</v>
      </c>
      <c r="S1237" s="15">
        <f t="shared" si="58"/>
        <v>41583.135405092595</v>
      </c>
      <c r="T1237" s="15">
        <f t="shared" si="59"/>
        <v>41623.135405092595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57"/>
        <v>0</v>
      </c>
      <c r="P1238">
        <f>IFERROR(ROUND(E1238/L1238,2),0)</f>
        <v>0</v>
      </c>
      <c r="Q1238" s="10" t="s">
        <v>8316</v>
      </c>
      <c r="R1238" t="s">
        <v>8354</v>
      </c>
      <c r="S1238" s="15">
        <f t="shared" si="58"/>
        <v>41110.680138888885</v>
      </c>
      <c r="T1238" s="15">
        <f t="shared" si="59"/>
        <v>41118.666666666664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57"/>
        <v>0</v>
      </c>
      <c r="P1239">
        <f>IFERROR(ROUND(E1239/L1239,2),0)</f>
        <v>0</v>
      </c>
      <c r="Q1239" s="10" t="s">
        <v>8316</v>
      </c>
      <c r="R1239" t="s">
        <v>8354</v>
      </c>
      <c r="S1239" s="15">
        <f t="shared" si="58"/>
        <v>41125.283159722225</v>
      </c>
      <c r="T1239" s="15">
        <f t="shared" si="59"/>
        <v>41145.283159722225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57"/>
        <v>18</v>
      </c>
      <c r="P1240">
        <f>IFERROR(ROUND(E1240/L1240,2),0)</f>
        <v>59.33</v>
      </c>
      <c r="Q1240" s="10" t="s">
        <v>8316</v>
      </c>
      <c r="R1240" t="s">
        <v>8354</v>
      </c>
      <c r="S1240" s="15">
        <f t="shared" si="58"/>
        <v>40731.61037037037</v>
      </c>
      <c r="T1240" s="15">
        <f t="shared" si="59"/>
        <v>40761.61037037037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57"/>
        <v>0</v>
      </c>
      <c r="P1241">
        <f>IFERROR(ROUND(E1241/L1241,2),0)</f>
        <v>0</v>
      </c>
      <c r="Q1241" s="10" t="s">
        <v>8316</v>
      </c>
      <c r="R1241" t="s">
        <v>8354</v>
      </c>
      <c r="S1241" s="15">
        <f t="shared" si="58"/>
        <v>40883.962581018517</v>
      </c>
      <c r="T1241" s="15">
        <f t="shared" si="59"/>
        <v>40913.962581018517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57"/>
        <v>3</v>
      </c>
      <c r="P1242">
        <f>IFERROR(ROUND(E1242/L1242,2),0)</f>
        <v>30.13</v>
      </c>
      <c r="Q1242" s="10" t="s">
        <v>8316</v>
      </c>
      <c r="R1242" t="s">
        <v>8354</v>
      </c>
      <c r="S1242" s="15">
        <f t="shared" si="58"/>
        <v>41409.040011574078</v>
      </c>
      <c r="T1242" s="15">
        <f t="shared" si="59"/>
        <v>41467.910416666666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57"/>
        <v>51</v>
      </c>
      <c r="P1243">
        <f>IFERROR(ROUND(E1243/L1243,2),0)</f>
        <v>74.62</v>
      </c>
      <c r="Q1243" s="10" t="s">
        <v>8316</v>
      </c>
      <c r="R1243" t="s">
        <v>8354</v>
      </c>
      <c r="S1243" s="15">
        <f t="shared" si="58"/>
        <v>41923.837731481479</v>
      </c>
      <c r="T1243" s="15">
        <f t="shared" si="59"/>
        <v>41946.249305555553</v>
      </c>
    </row>
    <row r="1244" spans="1:20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57"/>
        <v>1</v>
      </c>
      <c r="P1244">
        <f>IFERROR(ROUND(E1244/L1244,2),0)</f>
        <v>5</v>
      </c>
      <c r="Q1244" s="10" t="s">
        <v>8316</v>
      </c>
      <c r="R1244" t="s">
        <v>8354</v>
      </c>
      <c r="S1244" s="15">
        <f t="shared" si="58"/>
        <v>40782.165532407409</v>
      </c>
      <c r="T1244" s="15">
        <f t="shared" si="59"/>
        <v>40797.554166666669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57"/>
        <v>14</v>
      </c>
      <c r="P1245">
        <f>IFERROR(ROUND(E1245/L1245,2),0)</f>
        <v>44.5</v>
      </c>
      <c r="Q1245" s="10" t="s">
        <v>8316</v>
      </c>
      <c r="R1245" t="s">
        <v>8354</v>
      </c>
      <c r="S1245" s="15">
        <f t="shared" si="58"/>
        <v>40671.879293981481</v>
      </c>
      <c r="T1245" s="15">
        <f t="shared" si="59"/>
        <v>40732.875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57"/>
        <v>104</v>
      </c>
      <c r="P1246">
        <f>IFERROR(ROUND(E1246/L1246,2),0)</f>
        <v>46.13</v>
      </c>
      <c r="Q1246" s="10" t="s">
        <v>8316</v>
      </c>
      <c r="R1246" t="s">
        <v>8319</v>
      </c>
      <c r="S1246" s="15">
        <f t="shared" si="58"/>
        <v>41355.825497685182</v>
      </c>
      <c r="T1246" s="15">
        <f t="shared" si="59"/>
        <v>41386.875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57"/>
        <v>120</v>
      </c>
      <c r="P1247">
        <f>IFERROR(ROUND(E1247/L1247,2),0)</f>
        <v>141.47</v>
      </c>
      <c r="Q1247" s="10" t="s">
        <v>8316</v>
      </c>
      <c r="R1247" t="s">
        <v>8319</v>
      </c>
      <c r="S1247" s="15">
        <f t="shared" si="58"/>
        <v>41774.599930555552</v>
      </c>
      <c r="T1247" s="15">
        <f t="shared" si="59"/>
        <v>41804.599930555552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57"/>
        <v>117</v>
      </c>
      <c r="P1248">
        <f>IFERROR(ROUND(E1248/L1248,2),0)</f>
        <v>75.48</v>
      </c>
      <c r="Q1248" s="10" t="s">
        <v>8316</v>
      </c>
      <c r="R1248" t="s">
        <v>8319</v>
      </c>
      <c r="S1248" s="15">
        <f t="shared" si="58"/>
        <v>40838.043391203704</v>
      </c>
      <c r="T1248" s="15">
        <f t="shared" si="59"/>
        <v>40883.085057870368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57"/>
        <v>122</v>
      </c>
      <c r="P1249">
        <f>IFERROR(ROUND(E1249/L1249,2),0)</f>
        <v>85.5</v>
      </c>
      <c r="Q1249" s="10" t="s">
        <v>8316</v>
      </c>
      <c r="R1249" t="s">
        <v>8319</v>
      </c>
      <c r="S1249" s="15">
        <f t="shared" si="58"/>
        <v>41370.292303240742</v>
      </c>
      <c r="T1249" s="15">
        <f t="shared" si="59"/>
        <v>41400.292303240742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57"/>
        <v>152</v>
      </c>
      <c r="P1250">
        <f>IFERROR(ROUND(E1250/L1250,2),0)</f>
        <v>64.25</v>
      </c>
      <c r="Q1250" s="10" t="s">
        <v>8316</v>
      </c>
      <c r="R1250" t="s">
        <v>8319</v>
      </c>
      <c r="S1250" s="15">
        <f t="shared" si="58"/>
        <v>41767.656863425924</v>
      </c>
      <c r="T1250" s="15">
        <f t="shared" si="59"/>
        <v>41803.290972222225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57"/>
        <v>104</v>
      </c>
      <c r="P1251">
        <f>IFERROR(ROUND(E1251/L1251,2),0)</f>
        <v>64.47</v>
      </c>
      <c r="Q1251" s="10" t="s">
        <v>8316</v>
      </c>
      <c r="R1251" t="s">
        <v>8319</v>
      </c>
      <c r="S1251" s="15">
        <f t="shared" si="58"/>
        <v>41067.74086805556</v>
      </c>
      <c r="T1251" s="15">
        <f t="shared" si="59"/>
        <v>41097.74086805556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57"/>
        <v>200</v>
      </c>
      <c r="P1252">
        <f>IFERROR(ROUND(E1252/L1252,2),0)</f>
        <v>118.2</v>
      </c>
      <c r="Q1252" s="10" t="s">
        <v>8316</v>
      </c>
      <c r="R1252" t="s">
        <v>8319</v>
      </c>
      <c r="S1252" s="15">
        <f t="shared" si="58"/>
        <v>41843.64271990741</v>
      </c>
      <c r="T1252" s="15">
        <f t="shared" si="59"/>
        <v>41888.64271990741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57"/>
        <v>102</v>
      </c>
      <c r="P1253">
        <f>IFERROR(ROUND(E1253/L1253,2),0)</f>
        <v>82.54</v>
      </c>
      <c r="Q1253" s="10" t="s">
        <v>8316</v>
      </c>
      <c r="R1253" t="s">
        <v>8319</v>
      </c>
      <c r="S1253" s="15">
        <f t="shared" si="58"/>
        <v>40751.814432870371</v>
      </c>
      <c r="T1253" s="15">
        <f t="shared" si="59"/>
        <v>40811.814432870371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57"/>
        <v>138</v>
      </c>
      <c r="P1254">
        <f>IFERROR(ROUND(E1254/L1254,2),0)</f>
        <v>34.17</v>
      </c>
      <c r="Q1254" s="10" t="s">
        <v>8316</v>
      </c>
      <c r="R1254" t="s">
        <v>8319</v>
      </c>
      <c r="S1254" s="15">
        <f t="shared" si="58"/>
        <v>41543.988067129627</v>
      </c>
      <c r="T1254" s="15">
        <f t="shared" si="59"/>
        <v>41571.988067129627</v>
      </c>
    </row>
    <row r="1255" spans="1:20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57"/>
        <v>303833</v>
      </c>
      <c r="P1255">
        <f>IFERROR(ROUND(E1255/L1255,2),0)</f>
        <v>42.73</v>
      </c>
      <c r="Q1255" s="10" t="s">
        <v>8316</v>
      </c>
      <c r="R1255" t="s">
        <v>8319</v>
      </c>
      <c r="S1255" s="15">
        <f t="shared" si="58"/>
        <v>41855.783645833333</v>
      </c>
      <c r="T1255" s="15">
        <f t="shared" si="59"/>
        <v>41885.783645833333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57"/>
        <v>199</v>
      </c>
      <c r="P1256">
        <f>IFERROR(ROUND(E1256/L1256,2),0)</f>
        <v>94.49</v>
      </c>
      <c r="Q1256" s="10" t="s">
        <v>8316</v>
      </c>
      <c r="R1256" t="s">
        <v>8319</v>
      </c>
      <c r="S1256" s="15">
        <f t="shared" si="58"/>
        <v>40487.621365740742</v>
      </c>
      <c r="T1256" s="15">
        <f t="shared" si="59"/>
        <v>40544.207638888889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57"/>
        <v>202</v>
      </c>
      <c r="P1257">
        <f>IFERROR(ROUND(E1257/L1257,2),0)</f>
        <v>55.7</v>
      </c>
      <c r="Q1257" s="10" t="s">
        <v>8316</v>
      </c>
      <c r="R1257" t="s">
        <v>8319</v>
      </c>
      <c r="S1257" s="15">
        <f t="shared" si="58"/>
        <v>41579.845509259263</v>
      </c>
      <c r="T1257" s="15">
        <f t="shared" si="59"/>
        <v>41609.887175925927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57"/>
        <v>118</v>
      </c>
      <c r="P1258">
        <f>IFERROR(ROUND(E1258/L1258,2),0)</f>
        <v>98.03</v>
      </c>
      <c r="Q1258" s="10" t="s">
        <v>8316</v>
      </c>
      <c r="R1258" t="s">
        <v>8319</v>
      </c>
      <c r="S1258" s="15">
        <f t="shared" si="58"/>
        <v>40921.919340277782</v>
      </c>
      <c r="T1258" s="15">
        <f t="shared" si="59"/>
        <v>40951.919340277782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57"/>
        <v>295</v>
      </c>
      <c r="P1259">
        <f>IFERROR(ROUND(E1259/L1259,2),0)</f>
        <v>92.1</v>
      </c>
      <c r="Q1259" s="10" t="s">
        <v>8316</v>
      </c>
      <c r="R1259" t="s">
        <v>8319</v>
      </c>
      <c r="S1259" s="15">
        <f t="shared" si="58"/>
        <v>40587.085532407407</v>
      </c>
      <c r="T1259" s="15">
        <f t="shared" si="59"/>
        <v>40636.043865740743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57"/>
        <v>213</v>
      </c>
      <c r="P1260">
        <f>IFERROR(ROUND(E1260/L1260,2),0)</f>
        <v>38.18</v>
      </c>
      <c r="Q1260" s="10" t="s">
        <v>8316</v>
      </c>
      <c r="R1260" t="s">
        <v>8319</v>
      </c>
      <c r="S1260" s="15">
        <f t="shared" si="58"/>
        <v>41487.611250000002</v>
      </c>
      <c r="T1260" s="15">
        <f t="shared" si="59"/>
        <v>41517.611250000002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57"/>
        <v>104</v>
      </c>
      <c r="P1261">
        <f>IFERROR(ROUND(E1261/L1261,2),0)</f>
        <v>27.15</v>
      </c>
      <c r="Q1261" s="10" t="s">
        <v>8316</v>
      </c>
      <c r="R1261" t="s">
        <v>8319</v>
      </c>
      <c r="S1261" s="15">
        <f t="shared" si="58"/>
        <v>41766.970648148148</v>
      </c>
      <c r="T1261" s="15">
        <f t="shared" si="59"/>
        <v>41799.165972222225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57"/>
        <v>114</v>
      </c>
      <c r="P1262">
        <f>IFERROR(ROUND(E1262/L1262,2),0)</f>
        <v>50.69</v>
      </c>
      <c r="Q1262" s="10" t="s">
        <v>8316</v>
      </c>
      <c r="R1262" t="s">
        <v>8319</v>
      </c>
      <c r="S1262" s="15">
        <f t="shared" si="58"/>
        <v>41666.842824074076</v>
      </c>
      <c r="T1262" s="15">
        <f t="shared" si="59"/>
        <v>41696.842824074076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57"/>
        <v>101</v>
      </c>
      <c r="P1263">
        <f>IFERROR(ROUND(E1263/L1263,2),0)</f>
        <v>38.94</v>
      </c>
      <c r="Q1263" s="10" t="s">
        <v>8316</v>
      </c>
      <c r="R1263" t="s">
        <v>8319</v>
      </c>
      <c r="S1263" s="15">
        <f t="shared" si="58"/>
        <v>41638.342905092592</v>
      </c>
      <c r="T1263" s="15">
        <f t="shared" si="59"/>
        <v>41668.342905092592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57"/>
        <v>125</v>
      </c>
      <c r="P1264">
        <f>IFERROR(ROUND(E1264/L1264,2),0)</f>
        <v>77.64</v>
      </c>
      <c r="Q1264" s="10" t="s">
        <v>8316</v>
      </c>
      <c r="R1264" t="s">
        <v>8319</v>
      </c>
      <c r="S1264" s="15">
        <f t="shared" si="58"/>
        <v>41656.762638888889</v>
      </c>
      <c r="T1264" s="15">
        <f t="shared" si="59"/>
        <v>41686.762638888889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57"/>
        <v>119</v>
      </c>
      <c r="P1265">
        <f>IFERROR(ROUND(E1265/L1265,2),0)</f>
        <v>43.54</v>
      </c>
      <c r="Q1265" s="10" t="s">
        <v>8316</v>
      </c>
      <c r="R1265" t="s">
        <v>8319</v>
      </c>
      <c r="S1265" s="15">
        <f t="shared" si="58"/>
        <v>41692.084143518521</v>
      </c>
      <c r="T1265" s="15">
        <f t="shared" si="59"/>
        <v>41727.041666666664</v>
      </c>
    </row>
    <row r="1266" spans="1:20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57"/>
        <v>166</v>
      </c>
      <c r="P1266">
        <f>IFERROR(ROUND(E1266/L1266,2),0)</f>
        <v>31.82</v>
      </c>
      <c r="Q1266" s="10" t="s">
        <v>8316</v>
      </c>
      <c r="R1266" t="s">
        <v>8319</v>
      </c>
      <c r="S1266" s="15">
        <f t="shared" si="58"/>
        <v>41547.662997685184</v>
      </c>
      <c r="T1266" s="15">
        <f t="shared" si="59"/>
        <v>41576.662997685184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57"/>
        <v>119</v>
      </c>
      <c r="P1267">
        <f>IFERROR(ROUND(E1267/L1267,2),0)</f>
        <v>63.18</v>
      </c>
      <c r="Q1267" s="10" t="s">
        <v>8316</v>
      </c>
      <c r="R1267" t="s">
        <v>8319</v>
      </c>
      <c r="S1267" s="15">
        <f t="shared" si="58"/>
        <v>40465.655266203699</v>
      </c>
      <c r="T1267" s="15">
        <f t="shared" si="59"/>
        <v>40512.655266203699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57"/>
        <v>100</v>
      </c>
      <c r="P1268">
        <f>IFERROR(ROUND(E1268/L1268,2),0)</f>
        <v>190.9</v>
      </c>
      <c r="Q1268" s="10" t="s">
        <v>8316</v>
      </c>
      <c r="R1268" t="s">
        <v>8319</v>
      </c>
      <c r="S1268" s="15">
        <f t="shared" si="58"/>
        <v>41620.87667824074</v>
      </c>
      <c r="T1268" s="15">
        <f t="shared" si="59"/>
        <v>41650.87667824074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57"/>
        <v>102</v>
      </c>
      <c r="P1269">
        <f>IFERROR(ROUND(E1269/L1269,2),0)</f>
        <v>140.86000000000001</v>
      </c>
      <c r="Q1269" s="10" t="s">
        <v>8316</v>
      </c>
      <c r="R1269" t="s">
        <v>8319</v>
      </c>
      <c r="S1269" s="15">
        <f t="shared" si="58"/>
        <v>41449.585162037038</v>
      </c>
      <c r="T1269" s="15">
        <f t="shared" si="59"/>
        <v>41479.585162037038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57"/>
        <v>117</v>
      </c>
      <c r="P1270">
        <f>IFERROR(ROUND(E1270/L1270,2),0)</f>
        <v>76.92</v>
      </c>
      <c r="Q1270" s="10" t="s">
        <v>8316</v>
      </c>
      <c r="R1270" t="s">
        <v>8319</v>
      </c>
      <c r="S1270" s="15">
        <f t="shared" si="58"/>
        <v>41507.845451388886</v>
      </c>
      <c r="T1270" s="15">
        <f t="shared" si="59"/>
        <v>41537.845451388886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57"/>
        <v>109</v>
      </c>
      <c r="P1271">
        <f>IFERROR(ROUND(E1271/L1271,2),0)</f>
        <v>99.16</v>
      </c>
      <c r="Q1271" s="10" t="s">
        <v>8316</v>
      </c>
      <c r="R1271" t="s">
        <v>8319</v>
      </c>
      <c r="S1271" s="15">
        <f t="shared" si="58"/>
        <v>42445.823055555549</v>
      </c>
      <c r="T1271" s="15">
        <f t="shared" si="59"/>
        <v>42476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57"/>
        <v>115</v>
      </c>
      <c r="P1272">
        <f>IFERROR(ROUND(E1272/L1272,2),0)</f>
        <v>67.88</v>
      </c>
      <c r="Q1272" s="10" t="s">
        <v>8316</v>
      </c>
      <c r="R1272" t="s">
        <v>8319</v>
      </c>
      <c r="S1272" s="15">
        <f t="shared" si="58"/>
        <v>40933.856967592597</v>
      </c>
      <c r="T1272" s="15">
        <f t="shared" si="59"/>
        <v>40993.815300925926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57"/>
        <v>102</v>
      </c>
      <c r="P1273">
        <f>IFERROR(ROUND(E1273/L1273,2),0)</f>
        <v>246.29</v>
      </c>
      <c r="Q1273" s="10" t="s">
        <v>8316</v>
      </c>
      <c r="R1273" t="s">
        <v>8319</v>
      </c>
      <c r="S1273" s="15">
        <f t="shared" si="58"/>
        <v>41561.683553240742</v>
      </c>
      <c r="T1273" s="15">
        <f t="shared" si="59"/>
        <v>41591.725219907406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57"/>
        <v>106</v>
      </c>
      <c r="P1274">
        <f>IFERROR(ROUND(E1274/L1274,2),0)</f>
        <v>189.29</v>
      </c>
      <c r="Q1274" s="10" t="s">
        <v>8316</v>
      </c>
      <c r="R1274" t="s">
        <v>8319</v>
      </c>
      <c r="S1274" s="15">
        <f t="shared" si="58"/>
        <v>40274.745127314818</v>
      </c>
      <c r="T1274" s="15">
        <f t="shared" si="59"/>
        <v>40344.166666666664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57"/>
        <v>104</v>
      </c>
      <c r="P1275">
        <f>IFERROR(ROUND(E1275/L1275,2),0)</f>
        <v>76.67</v>
      </c>
      <c r="Q1275" s="10" t="s">
        <v>8316</v>
      </c>
      <c r="R1275" t="s">
        <v>8319</v>
      </c>
      <c r="S1275" s="15">
        <f t="shared" si="58"/>
        <v>41852.730219907404</v>
      </c>
      <c r="T1275" s="15">
        <f t="shared" si="59"/>
        <v>41882.730219907404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57"/>
        <v>155</v>
      </c>
      <c r="P1276">
        <f>IFERROR(ROUND(E1276/L1276,2),0)</f>
        <v>82.96</v>
      </c>
      <c r="Q1276" s="10" t="s">
        <v>8316</v>
      </c>
      <c r="R1276" t="s">
        <v>8319</v>
      </c>
      <c r="S1276" s="15">
        <f t="shared" si="58"/>
        <v>41116.690104166664</v>
      </c>
      <c r="T1276" s="15">
        <f t="shared" si="59"/>
        <v>41151.690104166664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57"/>
        <v>162</v>
      </c>
      <c r="P1277">
        <f>IFERROR(ROUND(E1277/L1277,2),0)</f>
        <v>62.52</v>
      </c>
      <c r="Q1277" s="10" t="s">
        <v>8316</v>
      </c>
      <c r="R1277" t="s">
        <v>8319</v>
      </c>
      <c r="S1277" s="15">
        <f t="shared" si="58"/>
        <v>41458.867905092593</v>
      </c>
      <c r="T1277" s="15">
        <f t="shared" si="59"/>
        <v>41493.867905092593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57"/>
        <v>104</v>
      </c>
      <c r="P1278">
        <f>IFERROR(ROUND(E1278/L1278,2),0)</f>
        <v>46.07</v>
      </c>
      <c r="Q1278" s="10" t="s">
        <v>8316</v>
      </c>
      <c r="R1278" t="s">
        <v>8319</v>
      </c>
      <c r="S1278" s="15">
        <f t="shared" si="58"/>
        <v>40007.704247685186</v>
      </c>
      <c r="T1278" s="15">
        <f t="shared" si="59"/>
        <v>40057.166666666664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57"/>
        <v>106</v>
      </c>
      <c r="P1279">
        <f>IFERROR(ROUND(E1279/L1279,2),0)</f>
        <v>38.54</v>
      </c>
      <c r="Q1279" s="10" t="s">
        <v>8316</v>
      </c>
      <c r="R1279" t="s">
        <v>8319</v>
      </c>
      <c r="S1279" s="15">
        <f t="shared" si="58"/>
        <v>41121.561886574076</v>
      </c>
      <c r="T1279" s="15">
        <f t="shared" si="59"/>
        <v>41156.561886574076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57"/>
        <v>155</v>
      </c>
      <c r="P1280">
        <f>IFERROR(ROUND(E1280/L1280,2),0)</f>
        <v>53.01</v>
      </c>
      <c r="Q1280" s="10" t="s">
        <v>8316</v>
      </c>
      <c r="R1280" t="s">
        <v>8319</v>
      </c>
      <c r="S1280" s="15">
        <f t="shared" si="58"/>
        <v>41786.555162037039</v>
      </c>
      <c r="T1280" s="15">
        <f t="shared" si="59"/>
        <v>41815.083333333336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57"/>
        <v>111</v>
      </c>
      <c r="P1281">
        <f>IFERROR(ROUND(E1281/L1281,2),0)</f>
        <v>73.36</v>
      </c>
      <c r="Q1281" s="10" t="s">
        <v>8316</v>
      </c>
      <c r="R1281" t="s">
        <v>8319</v>
      </c>
      <c r="S1281" s="15">
        <f t="shared" si="58"/>
        <v>41682.099189814813</v>
      </c>
      <c r="T1281" s="15">
        <f t="shared" si="59"/>
        <v>41722.057523148149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57"/>
        <v>111</v>
      </c>
      <c r="P1282">
        <f>IFERROR(ROUND(E1282/L1282,2),0)</f>
        <v>127.98</v>
      </c>
      <c r="Q1282" s="10" t="s">
        <v>8316</v>
      </c>
      <c r="R1282" t="s">
        <v>8319</v>
      </c>
      <c r="S1282" s="15">
        <f t="shared" si="58"/>
        <v>40513.757569444446</v>
      </c>
      <c r="T1282" s="15">
        <f t="shared" si="59"/>
        <v>40603.757569444446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60">ROUND(E1283/D1283*100,0)</f>
        <v>111</v>
      </c>
      <c r="P1283">
        <f>IFERROR(ROUND(E1283/L1283,2),0)</f>
        <v>104.73</v>
      </c>
      <c r="Q1283" s="10" t="s">
        <v>8316</v>
      </c>
      <c r="R1283" t="s">
        <v>8319</v>
      </c>
      <c r="S1283" s="15">
        <f t="shared" ref="S1283:S1346" si="61">(((J1283/60)/60)/24)+DATE(1970,1,1)</f>
        <v>41463.743472222224</v>
      </c>
      <c r="T1283" s="15">
        <f t="shared" ref="T1283:T1346" si="62">(((I1283/60)/60)/24)+DATE(1970,1,1)</f>
        <v>41483.743472222224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60"/>
        <v>124</v>
      </c>
      <c r="P1284">
        <f>IFERROR(ROUND(E1284/L1284,2),0)</f>
        <v>67.67</v>
      </c>
      <c r="Q1284" s="10" t="s">
        <v>8316</v>
      </c>
      <c r="R1284" t="s">
        <v>8319</v>
      </c>
      <c r="S1284" s="15">
        <f t="shared" si="61"/>
        <v>41586.475173611114</v>
      </c>
      <c r="T1284" s="15">
        <f t="shared" si="62"/>
        <v>41617.207638888889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60"/>
        <v>211</v>
      </c>
      <c r="P1285">
        <f>IFERROR(ROUND(E1285/L1285,2),0)</f>
        <v>95.93</v>
      </c>
      <c r="Q1285" s="10" t="s">
        <v>8316</v>
      </c>
      <c r="R1285" t="s">
        <v>8319</v>
      </c>
      <c r="S1285" s="15">
        <f t="shared" si="61"/>
        <v>41320.717465277776</v>
      </c>
      <c r="T1285" s="15">
        <f t="shared" si="62"/>
        <v>41344.166666666664</v>
      </c>
    </row>
    <row r="1286" spans="1:20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60"/>
        <v>101</v>
      </c>
      <c r="P1286">
        <f>IFERROR(ROUND(E1286/L1286,2),0)</f>
        <v>65.16</v>
      </c>
      <c r="Q1286" s="10" t="s">
        <v>8312</v>
      </c>
      <c r="R1286" t="s">
        <v>8313</v>
      </c>
      <c r="S1286" s="15">
        <f t="shared" si="61"/>
        <v>42712.23474537037</v>
      </c>
      <c r="T1286" s="15">
        <f t="shared" si="62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60"/>
        <v>102</v>
      </c>
      <c r="P1287">
        <f>IFERROR(ROUND(E1287/L1287,2),0)</f>
        <v>32.270000000000003</v>
      </c>
      <c r="Q1287" s="10" t="s">
        <v>8312</v>
      </c>
      <c r="R1287" t="s">
        <v>8313</v>
      </c>
      <c r="S1287" s="15">
        <f t="shared" si="61"/>
        <v>42160.583043981482</v>
      </c>
      <c r="T1287" s="15">
        <f t="shared" si="62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60"/>
        <v>108</v>
      </c>
      <c r="P1288">
        <f>IFERROR(ROUND(E1288/L1288,2),0)</f>
        <v>81.25</v>
      </c>
      <c r="Q1288" s="10" t="s">
        <v>8312</v>
      </c>
      <c r="R1288" t="s">
        <v>8313</v>
      </c>
      <c r="S1288" s="15">
        <f t="shared" si="61"/>
        <v>42039.384571759263</v>
      </c>
      <c r="T1288" s="15">
        <f t="shared" si="62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60"/>
        <v>242</v>
      </c>
      <c r="P1289">
        <f>IFERROR(ROUND(E1289/L1289,2),0)</f>
        <v>24.2</v>
      </c>
      <c r="Q1289" s="10" t="s">
        <v>8312</v>
      </c>
      <c r="R1289" t="s">
        <v>8313</v>
      </c>
      <c r="S1289" s="15">
        <f t="shared" si="61"/>
        <v>42107.621018518519</v>
      </c>
      <c r="T1289" s="15">
        <f t="shared" si="62"/>
        <v>42167.621018518519</v>
      </c>
    </row>
    <row r="1290" spans="1:20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60"/>
        <v>100</v>
      </c>
      <c r="P1290">
        <f>IFERROR(ROUND(E1290/L1290,2),0)</f>
        <v>65.87</v>
      </c>
      <c r="Q1290" s="10" t="s">
        <v>8312</v>
      </c>
      <c r="R1290" t="s">
        <v>8313</v>
      </c>
      <c r="S1290" s="15">
        <f t="shared" si="61"/>
        <v>42561.154664351852</v>
      </c>
      <c r="T1290" s="15">
        <f t="shared" si="62"/>
        <v>42592.166666666672</v>
      </c>
    </row>
    <row r="1291" spans="1:20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60"/>
        <v>125</v>
      </c>
      <c r="P1291">
        <f>IFERROR(ROUND(E1291/L1291,2),0)</f>
        <v>36.08</v>
      </c>
      <c r="Q1291" s="10" t="s">
        <v>8312</v>
      </c>
      <c r="R1291" t="s">
        <v>8313</v>
      </c>
      <c r="S1291" s="15">
        <f t="shared" si="61"/>
        <v>42709.134780092587</v>
      </c>
      <c r="T1291" s="15">
        <f t="shared" si="62"/>
        <v>42739.134780092587</v>
      </c>
    </row>
    <row r="1292" spans="1:20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60"/>
        <v>109</v>
      </c>
      <c r="P1292">
        <f>IFERROR(ROUND(E1292/L1292,2),0)</f>
        <v>44.19</v>
      </c>
      <c r="Q1292" s="10" t="s">
        <v>8312</v>
      </c>
      <c r="R1292" t="s">
        <v>8313</v>
      </c>
      <c r="S1292" s="15">
        <f t="shared" si="61"/>
        <v>42086.614942129629</v>
      </c>
      <c r="T1292" s="15">
        <f t="shared" si="62"/>
        <v>42117.290972222225</v>
      </c>
    </row>
    <row r="1293" spans="1:20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60"/>
        <v>146</v>
      </c>
      <c r="P1293">
        <f>IFERROR(ROUND(E1293/L1293,2),0)</f>
        <v>104.07</v>
      </c>
      <c r="Q1293" s="10" t="s">
        <v>8312</v>
      </c>
      <c r="R1293" t="s">
        <v>8313</v>
      </c>
      <c r="S1293" s="15">
        <f t="shared" si="61"/>
        <v>42064.652673611112</v>
      </c>
      <c r="T1293" s="15">
        <f t="shared" si="62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60"/>
        <v>110</v>
      </c>
      <c r="P1294">
        <f>IFERROR(ROUND(E1294/L1294,2),0)</f>
        <v>35.96</v>
      </c>
      <c r="Q1294" s="10" t="s">
        <v>8312</v>
      </c>
      <c r="R1294" t="s">
        <v>8313</v>
      </c>
      <c r="S1294" s="15">
        <f t="shared" si="61"/>
        <v>42256.764212962968</v>
      </c>
      <c r="T1294" s="15">
        <f t="shared" si="62"/>
        <v>42283.957638888889</v>
      </c>
    </row>
    <row r="1295" spans="1:20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60"/>
        <v>102</v>
      </c>
      <c r="P1295">
        <f>IFERROR(ROUND(E1295/L1295,2),0)</f>
        <v>127.79</v>
      </c>
      <c r="Q1295" s="10" t="s">
        <v>8312</v>
      </c>
      <c r="R1295" t="s">
        <v>8313</v>
      </c>
      <c r="S1295" s="15">
        <f t="shared" si="61"/>
        <v>42292.701053240744</v>
      </c>
      <c r="T1295" s="15">
        <f t="shared" si="62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60"/>
        <v>122</v>
      </c>
      <c r="P1296">
        <f>IFERROR(ROUND(E1296/L1296,2),0)</f>
        <v>27.73</v>
      </c>
      <c r="Q1296" s="10" t="s">
        <v>8312</v>
      </c>
      <c r="R1296" t="s">
        <v>8313</v>
      </c>
      <c r="S1296" s="15">
        <f t="shared" si="61"/>
        <v>42278.453668981485</v>
      </c>
      <c r="T1296" s="15">
        <f t="shared" si="62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60"/>
        <v>102</v>
      </c>
      <c r="P1297">
        <f>IFERROR(ROUND(E1297/L1297,2),0)</f>
        <v>39.83</v>
      </c>
      <c r="Q1297" s="10" t="s">
        <v>8312</v>
      </c>
      <c r="R1297" t="s">
        <v>8313</v>
      </c>
      <c r="S1297" s="15">
        <f t="shared" si="61"/>
        <v>42184.572881944448</v>
      </c>
      <c r="T1297" s="15">
        <f t="shared" si="62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60"/>
        <v>141</v>
      </c>
      <c r="P1298">
        <f>IFERROR(ROUND(E1298/L1298,2),0)</f>
        <v>52.17</v>
      </c>
      <c r="Q1298" s="10" t="s">
        <v>8312</v>
      </c>
      <c r="R1298" t="s">
        <v>8313</v>
      </c>
      <c r="S1298" s="15">
        <f t="shared" si="61"/>
        <v>42423.050613425927</v>
      </c>
      <c r="T1298" s="15">
        <f t="shared" si="62"/>
        <v>42443.008946759262</v>
      </c>
    </row>
    <row r="1299" spans="1:20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60"/>
        <v>110</v>
      </c>
      <c r="P1299">
        <f>IFERROR(ROUND(E1299/L1299,2),0)</f>
        <v>92.04</v>
      </c>
      <c r="Q1299" s="10" t="s">
        <v>8312</v>
      </c>
      <c r="R1299" t="s">
        <v>8313</v>
      </c>
      <c r="S1299" s="15">
        <f t="shared" si="61"/>
        <v>42461.747199074074</v>
      </c>
      <c r="T1299" s="15">
        <f t="shared" si="62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60"/>
        <v>105</v>
      </c>
      <c r="P1300">
        <f>IFERROR(ROUND(E1300/L1300,2),0)</f>
        <v>63.42</v>
      </c>
      <c r="Q1300" s="10" t="s">
        <v>8312</v>
      </c>
      <c r="R1300" t="s">
        <v>8313</v>
      </c>
      <c r="S1300" s="15">
        <f t="shared" si="61"/>
        <v>42458.680925925932</v>
      </c>
      <c r="T1300" s="15">
        <f t="shared" si="62"/>
        <v>42488.680925925932</v>
      </c>
    </row>
    <row r="1301" spans="1:20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60"/>
        <v>124</v>
      </c>
      <c r="P1301">
        <f>IFERROR(ROUND(E1301/L1301,2),0)</f>
        <v>135.63</v>
      </c>
      <c r="Q1301" s="10" t="s">
        <v>8312</v>
      </c>
      <c r="R1301" t="s">
        <v>8313</v>
      </c>
      <c r="S1301" s="15">
        <f t="shared" si="61"/>
        <v>42169.814340277779</v>
      </c>
      <c r="T1301" s="15">
        <f t="shared" si="62"/>
        <v>42199.814340277779</v>
      </c>
    </row>
    <row r="1302" spans="1:20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60"/>
        <v>135</v>
      </c>
      <c r="P1302">
        <f>IFERROR(ROUND(E1302/L1302,2),0)</f>
        <v>168.75</v>
      </c>
      <c r="Q1302" s="10" t="s">
        <v>8312</v>
      </c>
      <c r="R1302" t="s">
        <v>8313</v>
      </c>
      <c r="S1302" s="15">
        <f t="shared" si="61"/>
        <v>42483.675208333334</v>
      </c>
      <c r="T1302" s="15">
        <f t="shared" si="62"/>
        <v>42522.789583333331</v>
      </c>
    </row>
    <row r="1303" spans="1:20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60"/>
        <v>103</v>
      </c>
      <c r="P1303">
        <f>IFERROR(ROUND(E1303/L1303,2),0)</f>
        <v>70.86</v>
      </c>
      <c r="Q1303" s="10" t="s">
        <v>8312</v>
      </c>
      <c r="R1303" t="s">
        <v>8313</v>
      </c>
      <c r="S1303" s="15">
        <f t="shared" si="61"/>
        <v>42195.749745370369</v>
      </c>
      <c r="T1303" s="15">
        <f t="shared" si="62"/>
        <v>42206.125</v>
      </c>
    </row>
    <row r="1304" spans="1:20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60"/>
        <v>100</v>
      </c>
      <c r="P1304">
        <f>IFERROR(ROUND(E1304/L1304,2),0)</f>
        <v>50</v>
      </c>
      <c r="Q1304" s="10" t="s">
        <v>8312</v>
      </c>
      <c r="R1304" t="s">
        <v>8313</v>
      </c>
      <c r="S1304" s="15">
        <f t="shared" si="61"/>
        <v>42675.057997685188</v>
      </c>
      <c r="T1304" s="15">
        <f t="shared" si="62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60"/>
        <v>130</v>
      </c>
      <c r="P1305">
        <f>IFERROR(ROUND(E1305/L1305,2),0)</f>
        <v>42.21</v>
      </c>
      <c r="Q1305" s="10" t="s">
        <v>8312</v>
      </c>
      <c r="R1305" t="s">
        <v>8313</v>
      </c>
      <c r="S1305" s="15">
        <f t="shared" si="61"/>
        <v>42566.441203703704</v>
      </c>
      <c r="T1305" s="15">
        <f t="shared" si="62"/>
        <v>42582.458333333328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60"/>
        <v>40</v>
      </c>
      <c r="P1306">
        <f>IFERROR(ROUND(E1306/L1306,2),0)</f>
        <v>152.41</v>
      </c>
      <c r="Q1306" s="10" t="s">
        <v>8310</v>
      </c>
      <c r="R1306" t="s">
        <v>8333</v>
      </c>
      <c r="S1306" s="15">
        <f t="shared" si="61"/>
        <v>42747.194502314815</v>
      </c>
      <c r="T1306" s="15">
        <f t="shared" si="62"/>
        <v>42807.152835648143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60"/>
        <v>26</v>
      </c>
      <c r="P1307">
        <f>IFERROR(ROUND(E1307/L1307,2),0)</f>
        <v>90.62</v>
      </c>
      <c r="Q1307" s="10" t="s">
        <v>8310</v>
      </c>
      <c r="R1307" t="s">
        <v>8333</v>
      </c>
      <c r="S1307" s="15">
        <f t="shared" si="61"/>
        <v>42543.665601851855</v>
      </c>
      <c r="T1307" s="15">
        <f t="shared" si="62"/>
        <v>42572.729166666672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60"/>
        <v>65</v>
      </c>
      <c r="P1308">
        <f>IFERROR(ROUND(E1308/L1308,2),0)</f>
        <v>201.6</v>
      </c>
      <c r="Q1308" s="10" t="s">
        <v>8310</v>
      </c>
      <c r="R1308" t="s">
        <v>8333</v>
      </c>
      <c r="S1308" s="15">
        <f t="shared" si="61"/>
        <v>41947.457569444443</v>
      </c>
      <c r="T1308" s="15">
        <f t="shared" si="62"/>
        <v>41977.457569444443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60"/>
        <v>12</v>
      </c>
      <c r="P1309">
        <f>IFERROR(ROUND(E1309/L1309,2),0)</f>
        <v>127.93</v>
      </c>
      <c r="Q1309" s="10" t="s">
        <v>8310</v>
      </c>
      <c r="R1309" t="s">
        <v>8333</v>
      </c>
      <c r="S1309" s="15">
        <f t="shared" si="61"/>
        <v>42387.503229166665</v>
      </c>
      <c r="T1309" s="15">
        <f t="shared" si="62"/>
        <v>42417.503229166665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60"/>
        <v>11</v>
      </c>
      <c r="P1310">
        <f>IFERROR(ROUND(E1310/L1310,2),0)</f>
        <v>29.89</v>
      </c>
      <c r="Q1310" s="10" t="s">
        <v>8310</v>
      </c>
      <c r="R1310" t="s">
        <v>8333</v>
      </c>
      <c r="S1310" s="15">
        <f t="shared" si="61"/>
        <v>42611.613564814819</v>
      </c>
      <c r="T1310" s="15">
        <f t="shared" si="62"/>
        <v>42651.613564814819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60"/>
        <v>112</v>
      </c>
      <c r="P1311">
        <f>IFERROR(ROUND(E1311/L1311,2),0)</f>
        <v>367.97</v>
      </c>
      <c r="Q1311" s="10" t="s">
        <v>8310</v>
      </c>
      <c r="R1311" t="s">
        <v>8333</v>
      </c>
      <c r="S1311" s="15">
        <f t="shared" si="61"/>
        <v>42257.882731481484</v>
      </c>
      <c r="T1311" s="15">
        <f t="shared" si="62"/>
        <v>42292.882731481484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60"/>
        <v>16</v>
      </c>
      <c r="P1312">
        <f>IFERROR(ROUND(E1312/L1312,2),0)</f>
        <v>129.16999999999999</v>
      </c>
      <c r="Q1312" s="10" t="s">
        <v>8310</v>
      </c>
      <c r="R1312" t="s">
        <v>8333</v>
      </c>
      <c r="S1312" s="15">
        <f t="shared" si="61"/>
        <v>42556.667245370365</v>
      </c>
      <c r="T1312" s="15">
        <f t="shared" si="62"/>
        <v>42601.667245370365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60"/>
        <v>32</v>
      </c>
      <c r="P1313">
        <f>IFERROR(ROUND(E1313/L1313,2),0)</f>
        <v>800.7</v>
      </c>
      <c r="Q1313" s="10" t="s">
        <v>8310</v>
      </c>
      <c r="R1313" t="s">
        <v>8333</v>
      </c>
      <c r="S1313" s="15">
        <f t="shared" si="61"/>
        <v>42669.802303240736</v>
      </c>
      <c r="T1313" s="15">
        <f t="shared" si="62"/>
        <v>42704.843969907408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60"/>
        <v>1</v>
      </c>
      <c r="P1314">
        <f>IFERROR(ROUND(E1314/L1314,2),0)</f>
        <v>28</v>
      </c>
      <c r="Q1314" s="10" t="s">
        <v>8310</v>
      </c>
      <c r="R1314" t="s">
        <v>8333</v>
      </c>
      <c r="S1314" s="15">
        <f t="shared" si="61"/>
        <v>42082.702800925923</v>
      </c>
      <c r="T1314" s="15">
        <f t="shared" si="62"/>
        <v>42112.702800925923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60"/>
        <v>31</v>
      </c>
      <c r="P1315">
        <f>IFERROR(ROUND(E1315/L1315,2),0)</f>
        <v>102.02</v>
      </c>
      <c r="Q1315" s="10" t="s">
        <v>8310</v>
      </c>
      <c r="R1315" t="s">
        <v>8333</v>
      </c>
      <c r="S1315" s="15">
        <f t="shared" si="61"/>
        <v>42402.709652777776</v>
      </c>
      <c r="T1315" s="15">
        <f t="shared" si="62"/>
        <v>42432.709652777776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60"/>
        <v>1</v>
      </c>
      <c r="P1316">
        <f>IFERROR(ROUND(E1316/L1316,2),0)</f>
        <v>184.36</v>
      </c>
      <c r="Q1316" s="10" t="s">
        <v>8310</v>
      </c>
      <c r="R1316" t="s">
        <v>8333</v>
      </c>
      <c r="S1316" s="15">
        <f t="shared" si="61"/>
        <v>42604.669675925921</v>
      </c>
      <c r="T1316" s="15">
        <f t="shared" si="62"/>
        <v>42664.669675925921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60"/>
        <v>40</v>
      </c>
      <c r="P1317">
        <f>IFERROR(ROUND(E1317/L1317,2),0)</f>
        <v>162.91999999999999</v>
      </c>
      <c r="Q1317" s="10" t="s">
        <v>8310</v>
      </c>
      <c r="R1317" t="s">
        <v>8333</v>
      </c>
      <c r="S1317" s="15">
        <f t="shared" si="61"/>
        <v>42278.498240740737</v>
      </c>
      <c r="T1317" s="15">
        <f t="shared" si="62"/>
        <v>42314.041666666672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60"/>
        <v>0</v>
      </c>
      <c r="P1318">
        <f>IFERROR(ROUND(E1318/L1318,2),0)</f>
        <v>1</v>
      </c>
      <c r="Q1318" s="10" t="s">
        <v>8310</v>
      </c>
      <c r="R1318" t="s">
        <v>8333</v>
      </c>
      <c r="S1318" s="15">
        <f t="shared" si="61"/>
        <v>42393.961909722217</v>
      </c>
      <c r="T1318" s="15">
        <f t="shared" si="62"/>
        <v>42428.961909722217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60"/>
        <v>6</v>
      </c>
      <c r="P1319">
        <f>IFERROR(ROUND(E1319/L1319,2),0)</f>
        <v>603.53</v>
      </c>
      <c r="Q1319" s="10" t="s">
        <v>8310</v>
      </c>
      <c r="R1319" t="s">
        <v>8333</v>
      </c>
      <c r="S1319" s="15">
        <f t="shared" si="61"/>
        <v>42520.235486111109</v>
      </c>
      <c r="T1319" s="15">
        <f t="shared" si="62"/>
        <v>42572.583333333328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60"/>
        <v>15</v>
      </c>
      <c r="P1320">
        <f>IFERROR(ROUND(E1320/L1320,2),0)</f>
        <v>45.41</v>
      </c>
      <c r="Q1320" s="10" t="s">
        <v>8310</v>
      </c>
      <c r="R1320" t="s">
        <v>8333</v>
      </c>
      <c r="S1320" s="15">
        <f t="shared" si="61"/>
        <v>41985.043657407412</v>
      </c>
      <c r="T1320" s="15">
        <f t="shared" si="62"/>
        <v>42015.043657407412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60"/>
        <v>15</v>
      </c>
      <c r="P1321">
        <f>IFERROR(ROUND(E1321/L1321,2),0)</f>
        <v>97.33</v>
      </c>
      <c r="Q1321" s="10" t="s">
        <v>8310</v>
      </c>
      <c r="R1321" t="s">
        <v>8333</v>
      </c>
      <c r="S1321" s="15">
        <f t="shared" si="61"/>
        <v>41816.812094907407</v>
      </c>
      <c r="T1321" s="15">
        <f t="shared" si="62"/>
        <v>41831.666666666664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60"/>
        <v>1</v>
      </c>
      <c r="P1322">
        <f>IFERROR(ROUND(E1322/L1322,2),0)</f>
        <v>167.67</v>
      </c>
      <c r="Q1322" s="10" t="s">
        <v>8310</v>
      </c>
      <c r="R1322" t="s">
        <v>8333</v>
      </c>
      <c r="S1322" s="15">
        <f t="shared" si="61"/>
        <v>42705.690347222218</v>
      </c>
      <c r="T1322" s="15">
        <f t="shared" si="62"/>
        <v>42734.958333333328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60"/>
        <v>1</v>
      </c>
      <c r="P1323">
        <f>IFERROR(ROUND(E1323/L1323,2),0)</f>
        <v>859.86</v>
      </c>
      <c r="Q1323" s="10" t="s">
        <v>8310</v>
      </c>
      <c r="R1323" t="s">
        <v>8333</v>
      </c>
      <c r="S1323" s="15">
        <f t="shared" si="61"/>
        <v>42697.74927083333</v>
      </c>
      <c r="T1323" s="15">
        <f t="shared" si="62"/>
        <v>42727.74927083333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60"/>
        <v>0</v>
      </c>
      <c r="P1324">
        <f>IFERROR(ROUND(E1324/L1324,2),0)</f>
        <v>26.5</v>
      </c>
      <c r="Q1324" s="10" t="s">
        <v>8310</v>
      </c>
      <c r="R1324" t="s">
        <v>8333</v>
      </c>
      <c r="S1324" s="15">
        <f t="shared" si="61"/>
        <v>42115.656539351854</v>
      </c>
      <c r="T1324" s="15">
        <f t="shared" si="62"/>
        <v>42145.656539351854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60"/>
        <v>9</v>
      </c>
      <c r="P1325">
        <f>IFERROR(ROUND(E1325/L1325,2),0)</f>
        <v>30.27</v>
      </c>
      <c r="Q1325" s="10" t="s">
        <v>8310</v>
      </c>
      <c r="R1325" t="s">
        <v>8333</v>
      </c>
      <c r="S1325" s="15">
        <f t="shared" si="61"/>
        <v>42451.698449074072</v>
      </c>
      <c r="T1325" s="15">
        <f t="shared" si="62"/>
        <v>42486.288194444445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60"/>
        <v>10</v>
      </c>
      <c r="P1326">
        <f>IFERROR(ROUND(E1326/L1326,2),0)</f>
        <v>54.67</v>
      </c>
      <c r="Q1326" s="10" t="s">
        <v>8310</v>
      </c>
      <c r="R1326" t="s">
        <v>8333</v>
      </c>
      <c r="S1326" s="15">
        <f t="shared" si="61"/>
        <v>42626.633703703701</v>
      </c>
      <c r="T1326" s="15">
        <f t="shared" si="62"/>
        <v>42656.633703703701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60"/>
        <v>2</v>
      </c>
      <c r="P1327">
        <f>IFERROR(ROUND(E1327/L1327,2),0)</f>
        <v>60.75</v>
      </c>
      <c r="Q1327" s="10" t="s">
        <v>8310</v>
      </c>
      <c r="R1327" t="s">
        <v>8333</v>
      </c>
      <c r="S1327" s="15">
        <f t="shared" si="61"/>
        <v>42704.086053240739</v>
      </c>
      <c r="T1327" s="15">
        <f t="shared" si="62"/>
        <v>42734.086053240739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60"/>
        <v>1</v>
      </c>
      <c r="P1328">
        <f>IFERROR(ROUND(E1328/L1328,2),0)</f>
        <v>102.73</v>
      </c>
      <c r="Q1328" s="10" t="s">
        <v>8310</v>
      </c>
      <c r="R1328" t="s">
        <v>8333</v>
      </c>
      <c r="S1328" s="15">
        <f t="shared" si="61"/>
        <v>41974.791990740734</v>
      </c>
      <c r="T1328" s="15">
        <f t="shared" si="62"/>
        <v>42019.791990740734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60"/>
        <v>4</v>
      </c>
      <c r="P1329">
        <f>IFERROR(ROUND(E1329/L1329,2),0)</f>
        <v>41.59</v>
      </c>
      <c r="Q1329" s="10" t="s">
        <v>8310</v>
      </c>
      <c r="R1329" t="s">
        <v>8333</v>
      </c>
      <c r="S1329" s="15">
        <f t="shared" si="61"/>
        <v>42123.678645833337</v>
      </c>
      <c r="T1329" s="15">
        <f t="shared" si="62"/>
        <v>42153.678645833337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60"/>
        <v>2</v>
      </c>
      <c r="P1330">
        <f>IFERROR(ROUND(E1330/L1330,2),0)</f>
        <v>116.53</v>
      </c>
      <c r="Q1330" s="10" t="s">
        <v>8310</v>
      </c>
      <c r="R1330" t="s">
        <v>8333</v>
      </c>
      <c r="S1330" s="15">
        <f t="shared" si="61"/>
        <v>42612.642754629633</v>
      </c>
      <c r="T1330" s="15">
        <f t="shared" si="62"/>
        <v>42657.642754629633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60"/>
        <v>1</v>
      </c>
      <c r="P1331">
        <f>IFERROR(ROUND(E1331/L1331,2),0)</f>
        <v>45.33</v>
      </c>
      <c r="Q1331" s="10" t="s">
        <v>8310</v>
      </c>
      <c r="R1331" t="s">
        <v>8333</v>
      </c>
      <c r="S1331" s="15">
        <f t="shared" si="61"/>
        <v>41935.221585648149</v>
      </c>
      <c r="T1331" s="15">
        <f t="shared" si="62"/>
        <v>41975.263252314813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60"/>
        <v>22</v>
      </c>
      <c r="P1332">
        <f>IFERROR(ROUND(E1332/L1332,2),0)</f>
        <v>157.46</v>
      </c>
      <c r="Q1332" s="10" t="s">
        <v>8310</v>
      </c>
      <c r="R1332" t="s">
        <v>8333</v>
      </c>
      <c r="S1332" s="15">
        <f t="shared" si="61"/>
        <v>42522.276724537034</v>
      </c>
      <c r="T1332" s="15">
        <f t="shared" si="62"/>
        <v>42553.166666666672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60"/>
        <v>1</v>
      </c>
      <c r="P1333">
        <f>IFERROR(ROUND(E1333/L1333,2),0)</f>
        <v>100.5</v>
      </c>
      <c r="Q1333" s="10" t="s">
        <v>8310</v>
      </c>
      <c r="R1333" t="s">
        <v>8333</v>
      </c>
      <c r="S1333" s="15">
        <f t="shared" si="61"/>
        <v>42569.50409722222</v>
      </c>
      <c r="T1333" s="15">
        <f t="shared" si="62"/>
        <v>42599.50409722222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60"/>
        <v>0</v>
      </c>
      <c r="P1334">
        <f>IFERROR(ROUND(E1334/L1334,2),0)</f>
        <v>0</v>
      </c>
      <c r="Q1334" s="10" t="s">
        <v>8310</v>
      </c>
      <c r="R1334" t="s">
        <v>8333</v>
      </c>
      <c r="S1334" s="15">
        <f t="shared" si="61"/>
        <v>42732.060277777782</v>
      </c>
      <c r="T1334" s="15">
        <f t="shared" si="62"/>
        <v>42762.060277777782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60"/>
        <v>0</v>
      </c>
      <c r="P1335">
        <f>IFERROR(ROUND(E1335/L1335,2),0)</f>
        <v>0</v>
      </c>
      <c r="Q1335" s="10" t="s">
        <v>8310</v>
      </c>
      <c r="R1335" t="s">
        <v>8333</v>
      </c>
      <c r="S1335" s="15">
        <f t="shared" si="61"/>
        <v>41806.106770833336</v>
      </c>
      <c r="T1335" s="15">
        <f t="shared" si="62"/>
        <v>41836.106770833336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60"/>
        <v>11</v>
      </c>
      <c r="P1336">
        <f>IFERROR(ROUND(E1336/L1336,2),0)</f>
        <v>51.82</v>
      </c>
      <c r="Q1336" s="10" t="s">
        <v>8310</v>
      </c>
      <c r="R1336" t="s">
        <v>8333</v>
      </c>
      <c r="S1336" s="15">
        <f t="shared" si="61"/>
        <v>42410.774155092593</v>
      </c>
      <c r="T1336" s="15">
        <f t="shared" si="62"/>
        <v>42440.774155092593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60"/>
        <v>20</v>
      </c>
      <c r="P1337">
        <f>IFERROR(ROUND(E1337/L1337,2),0)</f>
        <v>308.75</v>
      </c>
      <c r="Q1337" s="10" t="s">
        <v>8310</v>
      </c>
      <c r="R1337" t="s">
        <v>8333</v>
      </c>
      <c r="S1337" s="15">
        <f t="shared" si="61"/>
        <v>42313.936365740738</v>
      </c>
      <c r="T1337" s="15">
        <f t="shared" si="62"/>
        <v>42343.936365740738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60"/>
        <v>85</v>
      </c>
      <c r="P1338">
        <f>IFERROR(ROUND(E1338/L1338,2),0)</f>
        <v>379.23</v>
      </c>
      <c r="Q1338" s="10" t="s">
        <v>8310</v>
      </c>
      <c r="R1338" t="s">
        <v>8333</v>
      </c>
      <c r="S1338" s="15">
        <f t="shared" si="61"/>
        <v>41955.863750000004</v>
      </c>
      <c r="T1338" s="15">
        <f t="shared" si="62"/>
        <v>41990.863750000004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60"/>
        <v>49</v>
      </c>
      <c r="P1339">
        <f>IFERROR(ROUND(E1339/L1339,2),0)</f>
        <v>176.36</v>
      </c>
      <c r="Q1339" s="10" t="s">
        <v>8310</v>
      </c>
      <c r="R1339" t="s">
        <v>8333</v>
      </c>
      <c r="S1339" s="15">
        <f t="shared" si="61"/>
        <v>42767.577303240745</v>
      </c>
      <c r="T1339" s="15">
        <f t="shared" si="62"/>
        <v>42797.577303240745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60"/>
        <v>3</v>
      </c>
      <c r="P1340">
        <f>IFERROR(ROUND(E1340/L1340,2),0)</f>
        <v>66.069999999999993</v>
      </c>
      <c r="Q1340" s="10" t="s">
        <v>8310</v>
      </c>
      <c r="R1340" t="s">
        <v>8333</v>
      </c>
      <c r="S1340" s="15">
        <f t="shared" si="61"/>
        <v>42188.803622685184</v>
      </c>
      <c r="T1340" s="15">
        <f t="shared" si="62"/>
        <v>42218.803622685184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60"/>
        <v>7</v>
      </c>
      <c r="P1341">
        <f>IFERROR(ROUND(E1341/L1341,2),0)</f>
        <v>89.65</v>
      </c>
      <c r="Q1341" s="10" t="s">
        <v>8310</v>
      </c>
      <c r="R1341" t="s">
        <v>8333</v>
      </c>
      <c r="S1341" s="15">
        <f t="shared" si="61"/>
        <v>41936.647164351853</v>
      </c>
      <c r="T1341" s="15">
        <f t="shared" si="62"/>
        <v>41981.688831018517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60"/>
        <v>0</v>
      </c>
      <c r="P1342">
        <f>IFERROR(ROUND(E1342/L1342,2),0)</f>
        <v>0</v>
      </c>
      <c r="Q1342" s="10" t="s">
        <v>8310</v>
      </c>
      <c r="R1342" t="s">
        <v>8333</v>
      </c>
      <c r="S1342" s="15">
        <f t="shared" si="61"/>
        <v>41836.595520833333</v>
      </c>
      <c r="T1342" s="15">
        <f t="shared" si="62"/>
        <v>41866.595520833333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60"/>
        <v>70</v>
      </c>
      <c r="P1343">
        <f>IFERROR(ROUND(E1343/L1343,2),0)</f>
        <v>382.39</v>
      </c>
      <c r="Q1343" s="10" t="s">
        <v>8310</v>
      </c>
      <c r="R1343" t="s">
        <v>8333</v>
      </c>
      <c r="S1343" s="15">
        <f t="shared" si="61"/>
        <v>42612.624039351853</v>
      </c>
      <c r="T1343" s="15">
        <f t="shared" si="62"/>
        <v>42644.624039351853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60"/>
        <v>0</v>
      </c>
      <c r="P1344">
        <f>IFERROR(ROUND(E1344/L1344,2),0)</f>
        <v>100</v>
      </c>
      <c r="Q1344" s="10" t="s">
        <v>8310</v>
      </c>
      <c r="R1344" t="s">
        <v>8333</v>
      </c>
      <c r="S1344" s="15">
        <f t="shared" si="61"/>
        <v>42172.816423611104</v>
      </c>
      <c r="T1344" s="15">
        <f t="shared" si="62"/>
        <v>42202.816423611104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60"/>
        <v>102</v>
      </c>
      <c r="P1345">
        <f>IFERROR(ROUND(E1345/L1345,2),0)</f>
        <v>158.36000000000001</v>
      </c>
      <c r="Q1345" s="10" t="s">
        <v>8310</v>
      </c>
      <c r="R1345" t="s">
        <v>8333</v>
      </c>
      <c r="S1345" s="15">
        <f t="shared" si="61"/>
        <v>42542.526423611111</v>
      </c>
      <c r="T1345" s="15">
        <f t="shared" si="62"/>
        <v>42601.165972222225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60"/>
        <v>378</v>
      </c>
      <c r="P1346">
        <f>IFERROR(ROUND(E1346/L1346,2),0)</f>
        <v>40.76</v>
      </c>
      <c r="Q1346" s="10" t="s">
        <v>8327</v>
      </c>
      <c r="R1346" t="s">
        <v>8328</v>
      </c>
      <c r="S1346" s="15">
        <f t="shared" si="61"/>
        <v>42522.789803240739</v>
      </c>
      <c r="T1346" s="15">
        <f t="shared" si="62"/>
        <v>42551.789803240739</v>
      </c>
    </row>
    <row r="1347" spans="1:20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63">ROUND(E1347/D1347*100,0)</f>
        <v>125</v>
      </c>
      <c r="P1347">
        <f>IFERROR(ROUND(E1347/L1347,2),0)</f>
        <v>53.57</v>
      </c>
      <c r="Q1347" s="10" t="s">
        <v>8327</v>
      </c>
      <c r="R1347" t="s">
        <v>8328</v>
      </c>
      <c r="S1347" s="15">
        <f t="shared" ref="S1347:S1410" si="64">(((J1347/60)/60)/24)+DATE(1970,1,1)</f>
        <v>41799.814340277779</v>
      </c>
      <c r="T1347" s="15">
        <f t="shared" ref="T1347:T1410" si="65">(((I1347/60)/60)/24)+DATE(1970,1,1)</f>
        <v>41834.814340277779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63"/>
        <v>147</v>
      </c>
      <c r="P1348">
        <f>IFERROR(ROUND(E1348/L1348,2),0)</f>
        <v>48.45</v>
      </c>
      <c r="Q1348" s="10" t="s">
        <v>8327</v>
      </c>
      <c r="R1348" t="s">
        <v>8328</v>
      </c>
      <c r="S1348" s="15">
        <f t="shared" si="64"/>
        <v>41422.075821759259</v>
      </c>
      <c r="T1348" s="15">
        <f t="shared" si="65"/>
        <v>41452.075821759259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63"/>
        <v>102</v>
      </c>
      <c r="P1349">
        <f>IFERROR(ROUND(E1349/L1349,2),0)</f>
        <v>82.42</v>
      </c>
      <c r="Q1349" s="10" t="s">
        <v>8327</v>
      </c>
      <c r="R1349" t="s">
        <v>8328</v>
      </c>
      <c r="S1349" s="15">
        <f t="shared" si="64"/>
        <v>42040.638020833328</v>
      </c>
      <c r="T1349" s="15">
        <f t="shared" si="65"/>
        <v>42070.638020833328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63"/>
        <v>102</v>
      </c>
      <c r="P1350">
        <f>IFERROR(ROUND(E1350/L1350,2),0)</f>
        <v>230.19</v>
      </c>
      <c r="Q1350" s="10" t="s">
        <v>8327</v>
      </c>
      <c r="R1350" t="s">
        <v>8328</v>
      </c>
      <c r="S1350" s="15">
        <f t="shared" si="64"/>
        <v>41963.506168981476</v>
      </c>
      <c r="T1350" s="15">
        <f t="shared" si="65"/>
        <v>41991.506168981476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63"/>
        <v>204</v>
      </c>
      <c r="P1351">
        <f>IFERROR(ROUND(E1351/L1351,2),0)</f>
        <v>59.36</v>
      </c>
      <c r="Q1351" s="10" t="s">
        <v>8327</v>
      </c>
      <c r="R1351" t="s">
        <v>8328</v>
      </c>
      <c r="S1351" s="15">
        <f t="shared" si="64"/>
        <v>42317.33258101852</v>
      </c>
      <c r="T1351" s="15">
        <f t="shared" si="65"/>
        <v>42354.290972222225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63"/>
        <v>104</v>
      </c>
      <c r="P1352">
        <f>IFERROR(ROUND(E1352/L1352,2),0)</f>
        <v>66.7</v>
      </c>
      <c r="Q1352" s="10" t="s">
        <v>8327</v>
      </c>
      <c r="R1352" t="s">
        <v>8328</v>
      </c>
      <c r="S1352" s="15">
        <f t="shared" si="64"/>
        <v>42334.013124999998</v>
      </c>
      <c r="T1352" s="15">
        <f t="shared" si="65"/>
        <v>42364.013124999998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63"/>
        <v>101</v>
      </c>
      <c r="P1353">
        <f>IFERROR(ROUND(E1353/L1353,2),0)</f>
        <v>168.78</v>
      </c>
      <c r="Q1353" s="10" t="s">
        <v>8327</v>
      </c>
      <c r="R1353" t="s">
        <v>8328</v>
      </c>
      <c r="S1353" s="15">
        <f t="shared" si="64"/>
        <v>42382.74009259259</v>
      </c>
      <c r="T1353" s="15">
        <f t="shared" si="65"/>
        <v>42412.74009259259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63"/>
        <v>136</v>
      </c>
      <c r="P1354">
        <f>IFERROR(ROUND(E1354/L1354,2),0)</f>
        <v>59.97</v>
      </c>
      <c r="Q1354" s="10" t="s">
        <v>8327</v>
      </c>
      <c r="R1354" t="s">
        <v>8328</v>
      </c>
      <c r="S1354" s="15">
        <f t="shared" si="64"/>
        <v>42200.578310185185</v>
      </c>
      <c r="T1354" s="15">
        <f t="shared" si="65"/>
        <v>42252.165972222225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63"/>
        <v>134</v>
      </c>
      <c r="P1355">
        <f>IFERROR(ROUND(E1355/L1355,2),0)</f>
        <v>31.81</v>
      </c>
      <c r="Q1355" s="10" t="s">
        <v>8327</v>
      </c>
      <c r="R1355" t="s">
        <v>8328</v>
      </c>
      <c r="S1355" s="15">
        <f t="shared" si="64"/>
        <v>41309.11791666667</v>
      </c>
      <c r="T1355" s="15">
        <f t="shared" si="65"/>
        <v>41344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63"/>
        <v>130</v>
      </c>
      <c r="P1356">
        <f>IFERROR(ROUND(E1356/L1356,2),0)</f>
        <v>24.42</v>
      </c>
      <c r="Q1356" s="10" t="s">
        <v>8327</v>
      </c>
      <c r="R1356" t="s">
        <v>8328</v>
      </c>
      <c r="S1356" s="15">
        <f t="shared" si="64"/>
        <v>42502.807627314818</v>
      </c>
      <c r="T1356" s="15">
        <f t="shared" si="65"/>
        <v>42532.807627314818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63"/>
        <v>123</v>
      </c>
      <c r="P1357">
        <f>IFERROR(ROUND(E1357/L1357,2),0)</f>
        <v>25.35</v>
      </c>
      <c r="Q1357" s="10" t="s">
        <v>8327</v>
      </c>
      <c r="R1357" t="s">
        <v>8328</v>
      </c>
      <c r="S1357" s="15">
        <f t="shared" si="64"/>
        <v>41213.254687499997</v>
      </c>
      <c r="T1357" s="15">
        <f t="shared" si="65"/>
        <v>41243.416666666664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63"/>
        <v>183</v>
      </c>
      <c r="P1358">
        <f>IFERROR(ROUND(E1358/L1358,2),0)</f>
        <v>71.44</v>
      </c>
      <c r="Q1358" s="10" t="s">
        <v>8327</v>
      </c>
      <c r="R1358" t="s">
        <v>8328</v>
      </c>
      <c r="S1358" s="15">
        <f t="shared" si="64"/>
        <v>41430.038888888892</v>
      </c>
      <c r="T1358" s="15">
        <f t="shared" si="65"/>
        <v>41460.038888888892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63"/>
        <v>125</v>
      </c>
      <c r="P1359">
        <f>IFERROR(ROUND(E1359/L1359,2),0)</f>
        <v>38.549999999999997</v>
      </c>
      <c r="Q1359" s="10" t="s">
        <v>8327</v>
      </c>
      <c r="R1359" t="s">
        <v>8328</v>
      </c>
      <c r="S1359" s="15">
        <f t="shared" si="64"/>
        <v>41304.962233796294</v>
      </c>
      <c r="T1359" s="15">
        <f t="shared" si="65"/>
        <v>41334.249305555553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63"/>
        <v>112</v>
      </c>
      <c r="P1360">
        <f>IFERROR(ROUND(E1360/L1360,2),0)</f>
        <v>68.37</v>
      </c>
      <c r="Q1360" s="10" t="s">
        <v>8327</v>
      </c>
      <c r="R1360" t="s">
        <v>8328</v>
      </c>
      <c r="S1360" s="15">
        <f t="shared" si="64"/>
        <v>40689.570868055554</v>
      </c>
      <c r="T1360" s="15">
        <f t="shared" si="65"/>
        <v>40719.570868055554</v>
      </c>
    </row>
    <row r="1361" spans="1:20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63"/>
        <v>116</v>
      </c>
      <c r="P1361">
        <f>IFERROR(ROUND(E1361/L1361,2),0)</f>
        <v>40.21</v>
      </c>
      <c r="Q1361" s="10" t="s">
        <v>8327</v>
      </c>
      <c r="R1361" t="s">
        <v>8328</v>
      </c>
      <c r="S1361" s="15">
        <f t="shared" si="64"/>
        <v>40668.814699074072</v>
      </c>
      <c r="T1361" s="15">
        <f t="shared" si="65"/>
        <v>40730.814699074072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63"/>
        <v>173</v>
      </c>
      <c r="P1362">
        <f>IFERROR(ROUND(E1362/L1362,2),0)</f>
        <v>32.07</v>
      </c>
      <c r="Q1362" s="10" t="s">
        <v>8327</v>
      </c>
      <c r="R1362" t="s">
        <v>8328</v>
      </c>
      <c r="S1362" s="15">
        <f t="shared" si="64"/>
        <v>41095.900694444441</v>
      </c>
      <c r="T1362" s="15">
        <f t="shared" si="65"/>
        <v>41123.900694444441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63"/>
        <v>126</v>
      </c>
      <c r="P1363">
        <f>IFERROR(ROUND(E1363/L1363,2),0)</f>
        <v>28.63</v>
      </c>
      <c r="Q1363" s="10" t="s">
        <v>8327</v>
      </c>
      <c r="R1363" t="s">
        <v>8328</v>
      </c>
      <c r="S1363" s="15">
        <f t="shared" si="64"/>
        <v>41781.717268518521</v>
      </c>
      <c r="T1363" s="15">
        <f t="shared" si="65"/>
        <v>41811.717268518521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63"/>
        <v>109</v>
      </c>
      <c r="P1364">
        <f>IFERROR(ROUND(E1364/L1364,2),0)</f>
        <v>43.64</v>
      </c>
      <c r="Q1364" s="10" t="s">
        <v>8327</v>
      </c>
      <c r="R1364" t="s">
        <v>8328</v>
      </c>
      <c r="S1364" s="15">
        <f t="shared" si="64"/>
        <v>41464.934386574074</v>
      </c>
      <c r="T1364" s="15">
        <f t="shared" si="65"/>
        <v>41524.934386574074</v>
      </c>
    </row>
    <row r="1365" spans="1:20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63"/>
        <v>100</v>
      </c>
      <c r="P1365">
        <f>IFERROR(ROUND(E1365/L1365,2),0)</f>
        <v>40</v>
      </c>
      <c r="Q1365" s="10" t="s">
        <v>8327</v>
      </c>
      <c r="R1365" t="s">
        <v>8328</v>
      </c>
      <c r="S1365" s="15">
        <f t="shared" si="64"/>
        <v>42396.8440625</v>
      </c>
      <c r="T1365" s="15">
        <f t="shared" si="65"/>
        <v>42415.332638888889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63"/>
        <v>119</v>
      </c>
      <c r="P1366">
        <f>IFERROR(ROUND(E1366/L1366,2),0)</f>
        <v>346.04</v>
      </c>
      <c r="Q1366" s="10" t="s">
        <v>8316</v>
      </c>
      <c r="R1366" t="s">
        <v>8319</v>
      </c>
      <c r="S1366" s="15">
        <f t="shared" si="64"/>
        <v>41951.695671296293</v>
      </c>
      <c r="T1366" s="15">
        <f t="shared" si="65"/>
        <v>42011.6956712963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63"/>
        <v>100</v>
      </c>
      <c r="P1367">
        <f>IFERROR(ROUND(E1367/L1367,2),0)</f>
        <v>81.739999999999995</v>
      </c>
      <c r="Q1367" s="10" t="s">
        <v>8316</v>
      </c>
      <c r="R1367" t="s">
        <v>8319</v>
      </c>
      <c r="S1367" s="15">
        <f t="shared" si="64"/>
        <v>42049.733240740738</v>
      </c>
      <c r="T1367" s="15">
        <f t="shared" si="65"/>
        <v>42079.691574074073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63"/>
        <v>126</v>
      </c>
      <c r="P1368">
        <f>IFERROR(ROUND(E1368/L1368,2),0)</f>
        <v>64.540000000000006</v>
      </c>
      <c r="Q1368" s="10" t="s">
        <v>8316</v>
      </c>
      <c r="R1368" t="s">
        <v>8319</v>
      </c>
      <c r="S1368" s="15">
        <f t="shared" si="64"/>
        <v>41924.996099537035</v>
      </c>
      <c r="T1368" s="15">
        <f t="shared" si="65"/>
        <v>41970.037766203706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63"/>
        <v>114</v>
      </c>
      <c r="P1369">
        <f>IFERROR(ROUND(E1369/L1369,2),0)</f>
        <v>63.48</v>
      </c>
      <c r="Q1369" s="10" t="s">
        <v>8316</v>
      </c>
      <c r="R1369" t="s">
        <v>8319</v>
      </c>
      <c r="S1369" s="15">
        <f t="shared" si="64"/>
        <v>42292.002893518518</v>
      </c>
      <c r="T1369" s="15">
        <f t="shared" si="65"/>
        <v>42322.044560185182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63"/>
        <v>111</v>
      </c>
      <c r="P1370">
        <f>IFERROR(ROUND(E1370/L1370,2),0)</f>
        <v>63.62</v>
      </c>
      <c r="Q1370" s="10" t="s">
        <v>8316</v>
      </c>
      <c r="R1370" t="s">
        <v>8319</v>
      </c>
      <c r="S1370" s="15">
        <f t="shared" si="64"/>
        <v>42146.190902777773</v>
      </c>
      <c r="T1370" s="15">
        <f t="shared" si="65"/>
        <v>42170.190902777773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63"/>
        <v>105</v>
      </c>
      <c r="P1371">
        <f>IFERROR(ROUND(E1371/L1371,2),0)</f>
        <v>83.97</v>
      </c>
      <c r="Q1371" s="10" t="s">
        <v>8316</v>
      </c>
      <c r="R1371" t="s">
        <v>8319</v>
      </c>
      <c r="S1371" s="15">
        <f t="shared" si="64"/>
        <v>41710.594282407408</v>
      </c>
      <c r="T1371" s="15">
        <f t="shared" si="65"/>
        <v>41740.594282407408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63"/>
        <v>104</v>
      </c>
      <c r="P1372">
        <f>IFERROR(ROUND(E1372/L1372,2),0)</f>
        <v>77.75</v>
      </c>
      <c r="Q1372" s="10" t="s">
        <v>8316</v>
      </c>
      <c r="R1372" t="s">
        <v>8319</v>
      </c>
      <c r="S1372" s="15">
        <f t="shared" si="64"/>
        <v>41548.00335648148</v>
      </c>
      <c r="T1372" s="15">
        <f t="shared" si="65"/>
        <v>41563.00335648148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63"/>
        <v>107</v>
      </c>
      <c r="P1373">
        <f>IFERROR(ROUND(E1373/L1373,2),0)</f>
        <v>107.07</v>
      </c>
      <c r="Q1373" s="10" t="s">
        <v>8316</v>
      </c>
      <c r="R1373" t="s">
        <v>8319</v>
      </c>
      <c r="S1373" s="15">
        <f t="shared" si="64"/>
        <v>42101.758587962962</v>
      </c>
      <c r="T1373" s="15">
        <f t="shared" si="65"/>
        <v>42131.758587962962</v>
      </c>
    </row>
    <row r="1374" spans="1:20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63"/>
        <v>124</v>
      </c>
      <c r="P1374">
        <f>IFERROR(ROUND(E1374/L1374,2),0)</f>
        <v>38.75</v>
      </c>
      <c r="Q1374" s="10" t="s">
        <v>8316</v>
      </c>
      <c r="R1374" t="s">
        <v>8319</v>
      </c>
      <c r="S1374" s="15">
        <f t="shared" si="64"/>
        <v>41072.739953703705</v>
      </c>
      <c r="T1374" s="15">
        <f t="shared" si="65"/>
        <v>41102.739953703705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63"/>
        <v>105</v>
      </c>
      <c r="P1375">
        <f>IFERROR(ROUND(E1375/L1375,2),0)</f>
        <v>201.94</v>
      </c>
      <c r="Q1375" s="10" t="s">
        <v>8316</v>
      </c>
      <c r="R1375" t="s">
        <v>8319</v>
      </c>
      <c r="S1375" s="15">
        <f t="shared" si="64"/>
        <v>42704.95177083333</v>
      </c>
      <c r="T1375" s="15">
        <f t="shared" si="65"/>
        <v>42734.95177083333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63"/>
        <v>189</v>
      </c>
      <c r="P1376">
        <f>IFERROR(ROUND(E1376/L1376,2),0)</f>
        <v>43.06</v>
      </c>
      <c r="Q1376" s="10" t="s">
        <v>8316</v>
      </c>
      <c r="R1376" t="s">
        <v>8319</v>
      </c>
      <c r="S1376" s="15">
        <f t="shared" si="64"/>
        <v>42424.161898148144</v>
      </c>
      <c r="T1376" s="15">
        <f t="shared" si="65"/>
        <v>42454.12023148148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63"/>
        <v>171</v>
      </c>
      <c r="P1377">
        <f>IFERROR(ROUND(E1377/L1377,2),0)</f>
        <v>62.87</v>
      </c>
      <c r="Q1377" s="10" t="s">
        <v>8316</v>
      </c>
      <c r="R1377" t="s">
        <v>8319</v>
      </c>
      <c r="S1377" s="15">
        <f t="shared" si="64"/>
        <v>42720.066192129627</v>
      </c>
      <c r="T1377" s="15">
        <f t="shared" si="65"/>
        <v>42750.066192129627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63"/>
        <v>252</v>
      </c>
      <c r="P1378">
        <f>IFERROR(ROUND(E1378/L1378,2),0)</f>
        <v>55.61</v>
      </c>
      <c r="Q1378" s="10" t="s">
        <v>8316</v>
      </c>
      <c r="R1378" t="s">
        <v>8319</v>
      </c>
      <c r="S1378" s="15">
        <f t="shared" si="64"/>
        <v>42677.669050925921</v>
      </c>
      <c r="T1378" s="15">
        <f t="shared" si="65"/>
        <v>42707.710717592592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63"/>
        <v>116</v>
      </c>
      <c r="P1379">
        <f>IFERROR(ROUND(E1379/L1379,2),0)</f>
        <v>48.71</v>
      </c>
      <c r="Q1379" s="10" t="s">
        <v>8316</v>
      </c>
      <c r="R1379" t="s">
        <v>8319</v>
      </c>
      <c r="S1379" s="15">
        <f t="shared" si="64"/>
        <v>42747.219560185185</v>
      </c>
      <c r="T1379" s="15">
        <f t="shared" si="65"/>
        <v>42769.174305555556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63"/>
        <v>203</v>
      </c>
      <c r="P1380">
        <f>IFERROR(ROUND(E1380/L1380,2),0)</f>
        <v>30.58</v>
      </c>
      <c r="Q1380" s="10" t="s">
        <v>8316</v>
      </c>
      <c r="R1380" t="s">
        <v>8319</v>
      </c>
      <c r="S1380" s="15">
        <f t="shared" si="64"/>
        <v>42568.759374999994</v>
      </c>
      <c r="T1380" s="15">
        <f t="shared" si="65"/>
        <v>42583.759374999994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63"/>
        <v>112</v>
      </c>
      <c r="P1381">
        <f>IFERROR(ROUND(E1381/L1381,2),0)</f>
        <v>73.91</v>
      </c>
      <c r="Q1381" s="10" t="s">
        <v>8316</v>
      </c>
      <c r="R1381" t="s">
        <v>8319</v>
      </c>
      <c r="S1381" s="15">
        <f t="shared" si="64"/>
        <v>42130.491620370376</v>
      </c>
      <c r="T1381" s="15">
        <f t="shared" si="65"/>
        <v>42160.491620370376</v>
      </c>
    </row>
    <row r="1382" spans="1:20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63"/>
        <v>424</v>
      </c>
      <c r="P1382">
        <f>IFERROR(ROUND(E1382/L1382,2),0)</f>
        <v>21.2</v>
      </c>
      <c r="Q1382" s="10" t="s">
        <v>8316</v>
      </c>
      <c r="R1382" t="s">
        <v>8319</v>
      </c>
      <c r="S1382" s="15">
        <f t="shared" si="64"/>
        <v>42141.762800925921</v>
      </c>
      <c r="T1382" s="15">
        <f t="shared" si="65"/>
        <v>42164.083333333328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63"/>
        <v>107</v>
      </c>
      <c r="P1383">
        <f>IFERROR(ROUND(E1383/L1383,2),0)</f>
        <v>73.36</v>
      </c>
      <c r="Q1383" s="10" t="s">
        <v>8316</v>
      </c>
      <c r="R1383" t="s">
        <v>8319</v>
      </c>
      <c r="S1383" s="15">
        <f t="shared" si="64"/>
        <v>42703.214409722219</v>
      </c>
      <c r="T1383" s="15">
        <f t="shared" si="65"/>
        <v>42733.214409722219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63"/>
        <v>104</v>
      </c>
      <c r="P1384">
        <f>IFERROR(ROUND(E1384/L1384,2),0)</f>
        <v>56.41</v>
      </c>
      <c r="Q1384" s="10" t="s">
        <v>8316</v>
      </c>
      <c r="R1384" t="s">
        <v>8319</v>
      </c>
      <c r="S1384" s="15">
        <f t="shared" si="64"/>
        <v>41370.800185185188</v>
      </c>
      <c r="T1384" s="15">
        <f t="shared" si="65"/>
        <v>41400.800185185188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63"/>
        <v>212</v>
      </c>
      <c r="P1385">
        <f>IFERROR(ROUND(E1385/L1385,2),0)</f>
        <v>50.25</v>
      </c>
      <c r="Q1385" s="10" t="s">
        <v>8316</v>
      </c>
      <c r="R1385" t="s">
        <v>8319</v>
      </c>
      <c r="S1385" s="15">
        <f t="shared" si="64"/>
        <v>42707.074976851851</v>
      </c>
      <c r="T1385" s="15">
        <f t="shared" si="65"/>
        <v>42727.074976851851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63"/>
        <v>124</v>
      </c>
      <c r="P1386">
        <f>IFERROR(ROUND(E1386/L1386,2),0)</f>
        <v>68.94</v>
      </c>
      <c r="Q1386" s="10" t="s">
        <v>8316</v>
      </c>
      <c r="R1386" t="s">
        <v>8319</v>
      </c>
      <c r="S1386" s="15">
        <f t="shared" si="64"/>
        <v>42160.735208333332</v>
      </c>
      <c r="T1386" s="15">
        <f t="shared" si="65"/>
        <v>42190.735208333332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63"/>
        <v>110</v>
      </c>
      <c r="P1387">
        <f>IFERROR(ROUND(E1387/L1387,2),0)</f>
        <v>65.91</v>
      </c>
      <c r="Q1387" s="10" t="s">
        <v>8316</v>
      </c>
      <c r="R1387" t="s">
        <v>8319</v>
      </c>
      <c r="S1387" s="15">
        <f t="shared" si="64"/>
        <v>42433.688900462963</v>
      </c>
      <c r="T1387" s="15">
        <f t="shared" si="65"/>
        <v>42489.507638888885</v>
      </c>
    </row>
    <row r="1388" spans="1:20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63"/>
        <v>219</v>
      </c>
      <c r="P1388">
        <f>IFERROR(ROUND(E1388/L1388,2),0)</f>
        <v>62.5</v>
      </c>
      <c r="Q1388" s="10" t="s">
        <v>8316</v>
      </c>
      <c r="R1388" t="s">
        <v>8319</v>
      </c>
      <c r="S1388" s="15">
        <f t="shared" si="64"/>
        <v>42184.646863425922</v>
      </c>
      <c r="T1388" s="15">
        <f t="shared" si="65"/>
        <v>42214.646863425922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63"/>
        <v>137</v>
      </c>
      <c r="P1389">
        <f>IFERROR(ROUND(E1389/L1389,2),0)</f>
        <v>70.06</v>
      </c>
      <c r="Q1389" s="10" t="s">
        <v>8316</v>
      </c>
      <c r="R1389" t="s">
        <v>8319</v>
      </c>
      <c r="S1389" s="15">
        <f t="shared" si="64"/>
        <v>42126.92123842593</v>
      </c>
      <c r="T1389" s="15">
        <f t="shared" si="65"/>
        <v>42158.1875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63"/>
        <v>135</v>
      </c>
      <c r="P1390">
        <f>IFERROR(ROUND(E1390/L1390,2),0)</f>
        <v>60.18</v>
      </c>
      <c r="Q1390" s="10" t="s">
        <v>8316</v>
      </c>
      <c r="R1390" t="s">
        <v>8319</v>
      </c>
      <c r="S1390" s="15">
        <f t="shared" si="64"/>
        <v>42634.614780092597</v>
      </c>
      <c r="T1390" s="15">
        <f t="shared" si="65"/>
        <v>42660.676388888889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63"/>
        <v>145</v>
      </c>
      <c r="P1391">
        <f>IFERROR(ROUND(E1391/L1391,2),0)</f>
        <v>21.38</v>
      </c>
      <c r="Q1391" s="10" t="s">
        <v>8316</v>
      </c>
      <c r="R1391" t="s">
        <v>8319</v>
      </c>
      <c r="S1391" s="15">
        <f t="shared" si="64"/>
        <v>42565.480983796297</v>
      </c>
      <c r="T1391" s="15">
        <f t="shared" si="65"/>
        <v>42595.480983796297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63"/>
        <v>109</v>
      </c>
      <c r="P1392">
        <f>IFERROR(ROUND(E1392/L1392,2),0)</f>
        <v>160.79</v>
      </c>
      <c r="Q1392" s="10" t="s">
        <v>8316</v>
      </c>
      <c r="R1392" t="s">
        <v>8319</v>
      </c>
      <c r="S1392" s="15">
        <f t="shared" si="64"/>
        <v>42087.803310185183</v>
      </c>
      <c r="T1392" s="15">
        <f t="shared" si="65"/>
        <v>42121.716666666667</v>
      </c>
    </row>
    <row r="1393" spans="1:20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63"/>
        <v>110</v>
      </c>
      <c r="P1393">
        <f>IFERROR(ROUND(E1393/L1393,2),0)</f>
        <v>42.38</v>
      </c>
      <c r="Q1393" s="10" t="s">
        <v>8316</v>
      </c>
      <c r="R1393" t="s">
        <v>8319</v>
      </c>
      <c r="S1393" s="15">
        <f t="shared" si="64"/>
        <v>42193.650671296295</v>
      </c>
      <c r="T1393" s="15">
        <f t="shared" si="65"/>
        <v>42238.207638888889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63"/>
        <v>114</v>
      </c>
      <c r="P1394">
        <f>IFERROR(ROUND(E1394/L1394,2),0)</f>
        <v>27.32</v>
      </c>
      <c r="Q1394" s="10" t="s">
        <v>8316</v>
      </c>
      <c r="R1394" t="s">
        <v>8319</v>
      </c>
      <c r="S1394" s="15">
        <f t="shared" si="64"/>
        <v>42401.154930555553</v>
      </c>
      <c r="T1394" s="15">
        <f t="shared" si="65"/>
        <v>42432.154930555553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63"/>
        <v>102</v>
      </c>
      <c r="P1395">
        <f>IFERROR(ROUND(E1395/L1395,2),0)</f>
        <v>196.83</v>
      </c>
      <c r="Q1395" s="10" t="s">
        <v>8316</v>
      </c>
      <c r="R1395" t="s">
        <v>8319</v>
      </c>
      <c r="S1395" s="15">
        <f t="shared" si="64"/>
        <v>42553.681979166664</v>
      </c>
      <c r="T1395" s="15">
        <f t="shared" si="65"/>
        <v>42583.681979166664</v>
      </c>
    </row>
    <row r="1396" spans="1:20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63"/>
        <v>122</v>
      </c>
      <c r="P1396">
        <f>IFERROR(ROUND(E1396/L1396,2),0)</f>
        <v>53.88</v>
      </c>
      <c r="Q1396" s="10" t="s">
        <v>8316</v>
      </c>
      <c r="R1396" t="s">
        <v>8319</v>
      </c>
      <c r="S1396" s="15">
        <f t="shared" si="64"/>
        <v>42752.144976851851</v>
      </c>
      <c r="T1396" s="15">
        <f t="shared" si="65"/>
        <v>42795.125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63"/>
        <v>112</v>
      </c>
      <c r="P1397">
        <f>IFERROR(ROUND(E1397/L1397,2),0)</f>
        <v>47.76</v>
      </c>
      <c r="Q1397" s="10" t="s">
        <v>8316</v>
      </c>
      <c r="R1397" t="s">
        <v>8319</v>
      </c>
      <c r="S1397" s="15">
        <f t="shared" si="64"/>
        <v>42719.90834490741</v>
      </c>
      <c r="T1397" s="15">
        <f t="shared" si="65"/>
        <v>42749.90834490741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63"/>
        <v>107</v>
      </c>
      <c r="P1398">
        <f>IFERROR(ROUND(E1398/L1398,2),0)</f>
        <v>88.19</v>
      </c>
      <c r="Q1398" s="10" t="s">
        <v>8316</v>
      </c>
      <c r="R1398" t="s">
        <v>8319</v>
      </c>
      <c r="S1398" s="15">
        <f t="shared" si="64"/>
        <v>42018.99863425926</v>
      </c>
      <c r="T1398" s="15">
        <f t="shared" si="65"/>
        <v>42048.99863425926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63"/>
        <v>114</v>
      </c>
      <c r="P1399">
        <f>IFERROR(ROUND(E1399/L1399,2),0)</f>
        <v>72.06</v>
      </c>
      <c r="Q1399" s="10" t="s">
        <v>8316</v>
      </c>
      <c r="R1399" t="s">
        <v>8319</v>
      </c>
      <c r="S1399" s="15">
        <f t="shared" si="64"/>
        <v>42640.917939814812</v>
      </c>
      <c r="T1399" s="15">
        <f t="shared" si="65"/>
        <v>42670.888194444444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63"/>
        <v>110</v>
      </c>
      <c r="P1400">
        <f>IFERROR(ROUND(E1400/L1400,2),0)</f>
        <v>74.25</v>
      </c>
      <c r="Q1400" s="10" t="s">
        <v>8316</v>
      </c>
      <c r="R1400" t="s">
        <v>8319</v>
      </c>
      <c r="S1400" s="15">
        <f t="shared" si="64"/>
        <v>42526.874236111107</v>
      </c>
      <c r="T1400" s="15">
        <f t="shared" si="65"/>
        <v>42556.874236111107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63"/>
        <v>126</v>
      </c>
      <c r="P1401">
        <f>IFERROR(ROUND(E1401/L1401,2),0)</f>
        <v>61.7</v>
      </c>
      <c r="Q1401" s="10" t="s">
        <v>8316</v>
      </c>
      <c r="R1401" t="s">
        <v>8319</v>
      </c>
      <c r="S1401" s="15">
        <f t="shared" si="64"/>
        <v>41889.004317129627</v>
      </c>
      <c r="T1401" s="15">
        <f t="shared" si="65"/>
        <v>41919.004317129627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63"/>
        <v>167</v>
      </c>
      <c r="P1402">
        <f>IFERROR(ROUND(E1402/L1402,2),0)</f>
        <v>17.239999999999998</v>
      </c>
      <c r="Q1402" s="10" t="s">
        <v>8316</v>
      </c>
      <c r="R1402" t="s">
        <v>8319</v>
      </c>
      <c r="S1402" s="15">
        <f t="shared" si="64"/>
        <v>42498.341122685189</v>
      </c>
      <c r="T1402" s="15">
        <f t="shared" si="65"/>
        <v>42533.229166666672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63"/>
        <v>497</v>
      </c>
      <c r="P1403">
        <f>IFERROR(ROUND(E1403/L1403,2),0)</f>
        <v>51.72</v>
      </c>
      <c r="Q1403" s="10" t="s">
        <v>8316</v>
      </c>
      <c r="R1403" t="s">
        <v>8319</v>
      </c>
      <c r="S1403" s="15">
        <f t="shared" si="64"/>
        <v>41399.99622685185</v>
      </c>
      <c r="T1403" s="15">
        <f t="shared" si="65"/>
        <v>41420.99622685185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63"/>
        <v>109</v>
      </c>
      <c r="P1404">
        <f>IFERROR(ROUND(E1404/L1404,2),0)</f>
        <v>24.15</v>
      </c>
      <c r="Q1404" s="10" t="s">
        <v>8316</v>
      </c>
      <c r="R1404" t="s">
        <v>8319</v>
      </c>
      <c r="S1404" s="15">
        <f t="shared" si="64"/>
        <v>42065.053368055553</v>
      </c>
      <c r="T1404" s="15">
        <f t="shared" si="65"/>
        <v>42125.011701388896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63"/>
        <v>103</v>
      </c>
      <c r="P1405">
        <f>IFERROR(ROUND(E1405/L1405,2),0)</f>
        <v>62.17</v>
      </c>
      <c r="Q1405" s="10" t="s">
        <v>8316</v>
      </c>
      <c r="R1405" t="s">
        <v>8319</v>
      </c>
      <c r="S1405" s="15">
        <f t="shared" si="64"/>
        <v>41451.062905092593</v>
      </c>
      <c r="T1405" s="15">
        <f t="shared" si="65"/>
        <v>41481.062905092593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63"/>
        <v>2</v>
      </c>
      <c r="P1406">
        <f>IFERROR(ROUND(E1406/L1406,2),0)</f>
        <v>48.2</v>
      </c>
      <c r="Q1406" s="10" t="s">
        <v>8327</v>
      </c>
      <c r="R1406" t="s">
        <v>8337</v>
      </c>
      <c r="S1406" s="15">
        <f t="shared" si="64"/>
        <v>42032.510243055556</v>
      </c>
      <c r="T1406" s="15">
        <f t="shared" si="65"/>
        <v>42057.510243055556</v>
      </c>
    </row>
    <row r="1407" spans="1:20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63"/>
        <v>0</v>
      </c>
      <c r="P1407">
        <f>IFERROR(ROUND(E1407/L1407,2),0)</f>
        <v>6.18</v>
      </c>
      <c r="Q1407" s="10" t="s">
        <v>8327</v>
      </c>
      <c r="R1407" t="s">
        <v>8337</v>
      </c>
      <c r="S1407" s="15">
        <f t="shared" si="64"/>
        <v>41941.680567129632</v>
      </c>
      <c r="T1407" s="15">
        <f t="shared" si="65"/>
        <v>41971.722233796296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63"/>
        <v>0</v>
      </c>
      <c r="P1408">
        <f>IFERROR(ROUND(E1408/L1408,2),0)</f>
        <v>5</v>
      </c>
      <c r="Q1408" s="10" t="s">
        <v>8327</v>
      </c>
      <c r="R1408" t="s">
        <v>8337</v>
      </c>
      <c r="S1408" s="15">
        <f t="shared" si="64"/>
        <v>42297.432951388888</v>
      </c>
      <c r="T1408" s="15">
        <f t="shared" si="65"/>
        <v>42350.416666666672</v>
      </c>
    </row>
    <row r="1409" spans="1:20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63"/>
        <v>1</v>
      </c>
      <c r="P1409">
        <f>IFERROR(ROUND(E1409/L1409,2),0)</f>
        <v>7.5</v>
      </c>
      <c r="Q1409" s="10" t="s">
        <v>8327</v>
      </c>
      <c r="R1409" t="s">
        <v>8337</v>
      </c>
      <c r="S1409" s="15">
        <f t="shared" si="64"/>
        <v>41838.536782407406</v>
      </c>
      <c r="T1409" s="15">
        <f t="shared" si="65"/>
        <v>41863.536782407406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63"/>
        <v>7</v>
      </c>
      <c r="P1410">
        <f>IFERROR(ROUND(E1410/L1410,2),0)</f>
        <v>12</v>
      </c>
      <c r="Q1410" s="10" t="s">
        <v>8327</v>
      </c>
      <c r="R1410" t="s">
        <v>8337</v>
      </c>
      <c r="S1410" s="15">
        <f t="shared" si="64"/>
        <v>42291.872175925921</v>
      </c>
      <c r="T1410" s="15">
        <f t="shared" si="65"/>
        <v>42321.913842592592</v>
      </c>
    </row>
    <row r="1411" spans="1:20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66">ROUND(E1411/D1411*100,0)</f>
        <v>0</v>
      </c>
      <c r="P1411">
        <f>IFERROR(ROUND(E1411/L1411,2),0)</f>
        <v>0</v>
      </c>
      <c r="Q1411" s="10" t="s">
        <v>8327</v>
      </c>
      <c r="R1411" t="s">
        <v>8337</v>
      </c>
      <c r="S1411" s="15">
        <f t="shared" ref="S1411:S1474" si="67">(((J1411/60)/60)/24)+DATE(1970,1,1)</f>
        <v>41945.133506944447</v>
      </c>
      <c r="T1411" s="15">
        <f t="shared" ref="T1411:T1474" si="68">(((I1411/60)/60)/24)+DATE(1970,1,1)</f>
        <v>42005.175173611111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66"/>
        <v>0</v>
      </c>
      <c r="P1412">
        <f>IFERROR(ROUND(E1412/L1412,2),0)</f>
        <v>1</v>
      </c>
      <c r="Q1412" s="10" t="s">
        <v>8327</v>
      </c>
      <c r="R1412" t="s">
        <v>8337</v>
      </c>
      <c r="S1412" s="15">
        <f t="shared" si="67"/>
        <v>42479.318518518514</v>
      </c>
      <c r="T1412" s="15">
        <f t="shared" si="68"/>
        <v>42524.318518518514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66"/>
        <v>0</v>
      </c>
      <c r="P1413">
        <f>IFERROR(ROUND(E1413/L1413,2),0)</f>
        <v>2.33</v>
      </c>
      <c r="Q1413" s="10" t="s">
        <v>8327</v>
      </c>
      <c r="R1413" t="s">
        <v>8337</v>
      </c>
      <c r="S1413" s="15">
        <f t="shared" si="67"/>
        <v>42013.059027777781</v>
      </c>
      <c r="T1413" s="15">
        <f t="shared" si="68"/>
        <v>42041.059027777781</v>
      </c>
    </row>
    <row r="1414" spans="1:20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66"/>
        <v>5</v>
      </c>
      <c r="P1414">
        <f>IFERROR(ROUND(E1414/L1414,2),0)</f>
        <v>24.62</v>
      </c>
      <c r="Q1414" s="10" t="s">
        <v>8327</v>
      </c>
      <c r="R1414" t="s">
        <v>8337</v>
      </c>
      <c r="S1414" s="15">
        <f t="shared" si="67"/>
        <v>41947.063645833332</v>
      </c>
      <c r="T1414" s="15">
        <f t="shared" si="68"/>
        <v>41977.063645833332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66"/>
        <v>5</v>
      </c>
      <c r="P1415">
        <f>IFERROR(ROUND(E1415/L1415,2),0)</f>
        <v>100</v>
      </c>
      <c r="Q1415" s="10" t="s">
        <v>8327</v>
      </c>
      <c r="R1415" t="s">
        <v>8337</v>
      </c>
      <c r="S1415" s="15">
        <f t="shared" si="67"/>
        <v>42360.437152777777</v>
      </c>
      <c r="T1415" s="15">
        <f t="shared" si="68"/>
        <v>42420.437152777777</v>
      </c>
    </row>
    <row r="1416" spans="1:20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66"/>
        <v>0</v>
      </c>
      <c r="P1416">
        <f>IFERROR(ROUND(E1416/L1416,2),0)</f>
        <v>1</v>
      </c>
      <c r="Q1416" s="10" t="s">
        <v>8327</v>
      </c>
      <c r="R1416" t="s">
        <v>8337</v>
      </c>
      <c r="S1416" s="15">
        <f t="shared" si="67"/>
        <v>42708.25309027778</v>
      </c>
      <c r="T1416" s="15">
        <f t="shared" si="68"/>
        <v>42738.25309027778</v>
      </c>
    </row>
    <row r="1417" spans="1:20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66"/>
        <v>18</v>
      </c>
      <c r="P1417">
        <f>IFERROR(ROUND(E1417/L1417,2),0)</f>
        <v>88.89</v>
      </c>
      <c r="Q1417" s="10" t="s">
        <v>8327</v>
      </c>
      <c r="R1417" t="s">
        <v>8337</v>
      </c>
      <c r="S1417" s="15">
        <f t="shared" si="67"/>
        <v>42192.675821759258</v>
      </c>
      <c r="T1417" s="15">
        <f t="shared" si="68"/>
        <v>42232.675821759258</v>
      </c>
    </row>
    <row r="1418" spans="1:20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66"/>
        <v>0</v>
      </c>
      <c r="P1418">
        <f>IFERROR(ROUND(E1418/L1418,2),0)</f>
        <v>0</v>
      </c>
      <c r="Q1418" s="10" t="s">
        <v>8327</v>
      </c>
      <c r="R1418" t="s">
        <v>8337</v>
      </c>
      <c r="S1418" s="15">
        <f t="shared" si="67"/>
        <v>42299.926145833335</v>
      </c>
      <c r="T1418" s="15">
        <f t="shared" si="68"/>
        <v>42329.967812499999</v>
      </c>
    </row>
    <row r="1419" spans="1:20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66"/>
        <v>1</v>
      </c>
      <c r="P1419">
        <f>IFERROR(ROUND(E1419/L1419,2),0)</f>
        <v>27.5</v>
      </c>
      <c r="Q1419" s="10" t="s">
        <v>8327</v>
      </c>
      <c r="R1419" t="s">
        <v>8337</v>
      </c>
      <c r="S1419" s="15">
        <f t="shared" si="67"/>
        <v>42232.15016203704</v>
      </c>
      <c r="T1419" s="15">
        <f t="shared" si="68"/>
        <v>42262.465972222228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66"/>
        <v>0</v>
      </c>
      <c r="P1420">
        <f>IFERROR(ROUND(E1420/L1420,2),0)</f>
        <v>6</v>
      </c>
      <c r="Q1420" s="10" t="s">
        <v>8327</v>
      </c>
      <c r="R1420" t="s">
        <v>8337</v>
      </c>
      <c r="S1420" s="15">
        <f t="shared" si="67"/>
        <v>42395.456412037034</v>
      </c>
      <c r="T1420" s="15">
        <f t="shared" si="68"/>
        <v>42425.456412037034</v>
      </c>
    </row>
    <row r="1421" spans="1:20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66"/>
        <v>7</v>
      </c>
      <c r="P1421">
        <f>IFERROR(ROUND(E1421/L1421,2),0)</f>
        <v>44.5</v>
      </c>
      <c r="Q1421" s="10" t="s">
        <v>8327</v>
      </c>
      <c r="R1421" t="s">
        <v>8337</v>
      </c>
      <c r="S1421" s="15">
        <f t="shared" si="67"/>
        <v>42622.456238425926</v>
      </c>
      <c r="T1421" s="15">
        <f t="shared" si="68"/>
        <v>42652.456238425926</v>
      </c>
    </row>
    <row r="1422" spans="1:20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66"/>
        <v>3</v>
      </c>
      <c r="P1422">
        <f>IFERROR(ROUND(E1422/L1422,2),0)</f>
        <v>1</v>
      </c>
      <c r="Q1422" s="10" t="s">
        <v>8327</v>
      </c>
      <c r="R1422" t="s">
        <v>8337</v>
      </c>
      <c r="S1422" s="15">
        <f t="shared" si="67"/>
        <v>42524.667662037042</v>
      </c>
      <c r="T1422" s="15">
        <f t="shared" si="68"/>
        <v>42549.667662037042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66"/>
        <v>0</v>
      </c>
      <c r="P1423">
        <f>IFERROR(ROUND(E1423/L1423,2),0)</f>
        <v>100</v>
      </c>
      <c r="Q1423" s="10" t="s">
        <v>8327</v>
      </c>
      <c r="R1423" t="s">
        <v>8337</v>
      </c>
      <c r="S1423" s="15">
        <f t="shared" si="67"/>
        <v>42013.915613425925</v>
      </c>
      <c r="T1423" s="15">
        <f t="shared" si="68"/>
        <v>42043.915613425925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66"/>
        <v>0</v>
      </c>
      <c r="P1424">
        <f>IFERROR(ROUND(E1424/L1424,2),0)</f>
        <v>13</v>
      </c>
      <c r="Q1424" s="10" t="s">
        <v>8327</v>
      </c>
      <c r="R1424" t="s">
        <v>8337</v>
      </c>
      <c r="S1424" s="15">
        <f t="shared" si="67"/>
        <v>42604.239629629628</v>
      </c>
      <c r="T1424" s="15">
        <f t="shared" si="68"/>
        <v>42634.239629629628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66"/>
        <v>0</v>
      </c>
      <c r="P1425">
        <f>IFERROR(ROUND(E1425/L1425,2),0)</f>
        <v>100</v>
      </c>
      <c r="Q1425" s="10" t="s">
        <v>8327</v>
      </c>
      <c r="R1425" t="s">
        <v>8337</v>
      </c>
      <c r="S1425" s="15">
        <f t="shared" si="67"/>
        <v>42340.360312500001</v>
      </c>
      <c r="T1425" s="15">
        <f t="shared" si="68"/>
        <v>42370.360312500001</v>
      </c>
    </row>
    <row r="1426" spans="1:20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66"/>
        <v>20</v>
      </c>
      <c r="P1426">
        <f>IFERROR(ROUND(E1426/L1426,2),0)</f>
        <v>109.07</v>
      </c>
      <c r="Q1426" s="10" t="s">
        <v>8327</v>
      </c>
      <c r="R1426" t="s">
        <v>8337</v>
      </c>
      <c r="S1426" s="15">
        <f t="shared" si="67"/>
        <v>42676.717615740738</v>
      </c>
      <c r="T1426" s="15">
        <f t="shared" si="68"/>
        <v>42689.759282407409</v>
      </c>
    </row>
    <row r="1427" spans="1:20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66"/>
        <v>0</v>
      </c>
      <c r="P1427">
        <f>IFERROR(ROUND(E1427/L1427,2),0)</f>
        <v>0</v>
      </c>
      <c r="Q1427" s="10" t="s">
        <v>8327</v>
      </c>
      <c r="R1427" t="s">
        <v>8337</v>
      </c>
      <c r="S1427" s="15">
        <f t="shared" si="67"/>
        <v>42093.131469907406</v>
      </c>
      <c r="T1427" s="15">
        <f t="shared" si="68"/>
        <v>42123.131469907406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66"/>
        <v>0</v>
      </c>
      <c r="P1428">
        <f>IFERROR(ROUND(E1428/L1428,2),0)</f>
        <v>0</v>
      </c>
      <c r="Q1428" s="10" t="s">
        <v>8327</v>
      </c>
      <c r="R1428" t="s">
        <v>8337</v>
      </c>
      <c r="S1428" s="15">
        <f t="shared" si="67"/>
        <v>42180.390277777777</v>
      </c>
      <c r="T1428" s="15">
        <f t="shared" si="68"/>
        <v>42240.390277777777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66"/>
        <v>8</v>
      </c>
      <c r="P1429">
        <f>IFERROR(ROUND(E1429/L1429,2),0)</f>
        <v>104.75</v>
      </c>
      <c r="Q1429" s="10" t="s">
        <v>8327</v>
      </c>
      <c r="R1429" t="s">
        <v>8337</v>
      </c>
      <c r="S1429" s="15">
        <f t="shared" si="67"/>
        <v>42601.851678240739</v>
      </c>
      <c r="T1429" s="15">
        <f t="shared" si="68"/>
        <v>42631.851678240739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66"/>
        <v>5</v>
      </c>
      <c r="P1430">
        <f>IFERROR(ROUND(E1430/L1430,2),0)</f>
        <v>15</v>
      </c>
      <c r="Q1430" s="10" t="s">
        <v>8327</v>
      </c>
      <c r="R1430" t="s">
        <v>8337</v>
      </c>
      <c r="S1430" s="15">
        <f t="shared" si="67"/>
        <v>42432.379826388889</v>
      </c>
      <c r="T1430" s="15">
        <f t="shared" si="68"/>
        <v>42462.338159722218</v>
      </c>
    </row>
    <row r="1431" spans="1:20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66"/>
        <v>0</v>
      </c>
      <c r="P1431">
        <f>IFERROR(ROUND(E1431/L1431,2),0)</f>
        <v>0</v>
      </c>
      <c r="Q1431" s="10" t="s">
        <v>8327</v>
      </c>
      <c r="R1431" t="s">
        <v>8337</v>
      </c>
      <c r="S1431" s="15">
        <f t="shared" si="67"/>
        <v>42074.060671296291</v>
      </c>
      <c r="T1431" s="15">
        <f t="shared" si="68"/>
        <v>42104.060671296291</v>
      </c>
    </row>
    <row r="1432" spans="1:20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66"/>
        <v>8</v>
      </c>
      <c r="P1432">
        <f>IFERROR(ROUND(E1432/L1432,2),0)</f>
        <v>80.599999999999994</v>
      </c>
      <c r="Q1432" s="10" t="s">
        <v>8327</v>
      </c>
      <c r="R1432" t="s">
        <v>8337</v>
      </c>
      <c r="S1432" s="15">
        <f t="shared" si="67"/>
        <v>41961.813518518517</v>
      </c>
      <c r="T1432" s="15">
        <f t="shared" si="68"/>
        <v>41992.813518518517</v>
      </c>
    </row>
    <row r="1433" spans="1:20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66"/>
        <v>32</v>
      </c>
      <c r="P1433">
        <f>IFERROR(ROUND(E1433/L1433,2),0)</f>
        <v>115.55</v>
      </c>
      <c r="Q1433" s="10" t="s">
        <v>8327</v>
      </c>
      <c r="R1433" t="s">
        <v>8337</v>
      </c>
      <c r="S1433" s="15">
        <f t="shared" si="67"/>
        <v>42304.210833333331</v>
      </c>
      <c r="T1433" s="15">
        <f t="shared" si="68"/>
        <v>42334.252500000002</v>
      </c>
    </row>
    <row r="1434" spans="1:20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66"/>
        <v>0</v>
      </c>
      <c r="P1434">
        <f>IFERROR(ROUND(E1434/L1434,2),0)</f>
        <v>0</v>
      </c>
      <c r="Q1434" s="10" t="s">
        <v>8327</v>
      </c>
      <c r="R1434" t="s">
        <v>8337</v>
      </c>
      <c r="S1434" s="15">
        <f t="shared" si="67"/>
        <v>42175.780416666668</v>
      </c>
      <c r="T1434" s="15">
        <f t="shared" si="68"/>
        <v>42205.780416666668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66"/>
        <v>7</v>
      </c>
      <c r="P1435">
        <f>IFERROR(ROUND(E1435/L1435,2),0)</f>
        <v>80.5</v>
      </c>
      <c r="Q1435" s="10" t="s">
        <v>8327</v>
      </c>
      <c r="R1435" t="s">
        <v>8337</v>
      </c>
      <c r="S1435" s="15">
        <f t="shared" si="67"/>
        <v>42673.625868055555</v>
      </c>
      <c r="T1435" s="15">
        <f t="shared" si="68"/>
        <v>42714.458333333328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66"/>
        <v>10</v>
      </c>
      <c r="P1436">
        <f>IFERROR(ROUND(E1436/L1436,2),0)</f>
        <v>744.55</v>
      </c>
      <c r="Q1436" s="10" t="s">
        <v>8327</v>
      </c>
      <c r="R1436" t="s">
        <v>8337</v>
      </c>
      <c r="S1436" s="15">
        <f t="shared" si="67"/>
        <v>42142.767106481479</v>
      </c>
      <c r="T1436" s="15">
        <f t="shared" si="68"/>
        <v>42163.625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66"/>
        <v>0</v>
      </c>
      <c r="P1437">
        <f>IFERROR(ROUND(E1437/L1437,2),0)</f>
        <v>7.5</v>
      </c>
      <c r="Q1437" s="10" t="s">
        <v>8327</v>
      </c>
      <c r="R1437" t="s">
        <v>8337</v>
      </c>
      <c r="S1437" s="15">
        <f t="shared" si="67"/>
        <v>42258.780324074076</v>
      </c>
      <c r="T1437" s="15">
        <f t="shared" si="68"/>
        <v>42288.780324074076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66"/>
        <v>1</v>
      </c>
      <c r="P1438">
        <f>IFERROR(ROUND(E1438/L1438,2),0)</f>
        <v>38.5</v>
      </c>
      <c r="Q1438" s="10" t="s">
        <v>8327</v>
      </c>
      <c r="R1438" t="s">
        <v>8337</v>
      </c>
      <c r="S1438" s="15">
        <f t="shared" si="67"/>
        <v>42391.35019675926</v>
      </c>
      <c r="T1438" s="15">
        <f t="shared" si="68"/>
        <v>42421.35019675926</v>
      </c>
    </row>
    <row r="1439" spans="1:20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66"/>
        <v>27</v>
      </c>
      <c r="P1439">
        <f>IFERROR(ROUND(E1439/L1439,2),0)</f>
        <v>36.68</v>
      </c>
      <c r="Q1439" s="10" t="s">
        <v>8327</v>
      </c>
      <c r="R1439" t="s">
        <v>8337</v>
      </c>
      <c r="S1439" s="15">
        <f t="shared" si="67"/>
        <v>41796.531701388885</v>
      </c>
      <c r="T1439" s="15">
        <f t="shared" si="68"/>
        <v>41833.207638888889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66"/>
        <v>3</v>
      </c>
      <c r="P1440">
        <f>IFERROR(ROUND(E1440/L1440,2),0)</f>
        <v>75</v>
      </c>
      <c r="Q1440" s="10" t="s">
        <v>8327</v>
      </c>
      <c r="R1440" t="s">
        <v>8337</v>
      </c>
      <c r="S1440" s="15">
        <f t="shared" si="67"/>
        <v>42457.871516203704</v>
      </c>
      <c r="T1440" s="15">
        <f t="shared" si="68"/>
        <v>42487.579861111109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66"/>
        <v>7</v>
      </c>
      <c r="P1441">
        <f>IFERROR(ROUND(E1441/L1441,2),0)</f>
        <v>30</v>
      </c>
      <c r="Q1441" s="10" t="s">
        <v>8327</v>
      </c>
      <c r="R1441" t="s">
        <v>8337</v>
      </c>
      <c r="S1441" s="15">
        <f t="shared" si="67"/>
        <v>42040.829872685179</v>
      </c>
      <c r="T1441" s="15">
        <f t="shared" si="68"/>
        <v>42070.829872685179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66"/>
        <v>0</v>
      </c>
      <c r="P1442">
        <f>IFERROR(ROUND(E1442/L1442,2),0)</f>
        <v>1</v>
      </c>
      <c r="Q1442" s="10" t="s">
        <v>8327</v>
      </c>
      <c r="R1442" t="s">
        <v>8337</v>
      </c>
      <c r="S1442" s="15">
        <f t="shared" si="67"/>
        <v>42486.748414351852</v>
      </c>
      <c r="T1442" s="15">
        <f t="shared" si="68"/>
        <v>42516.748414351852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66"/>
        <v>1</v>
      </c>
      <c r="P1443">
        <f>IFERROR(ROUND(E1443/L1443,2),0)</f>
        <v>673.33</v>
      </c>
      <c r="Q1443" s="10" t="s">
        <v>8327</v>
      </c>
      <c r="R1443" t="s">
        <v>8337</v>
      </c>
      <c r="S1443" s="15">
        <f t="shared" si="67"/>
        <v>42198.765844907408</v>
      </c>
      <c r="T1443" s="15">
        <f t="shared" si="68"/>
        <v>42258.765844907408</v>
      </c>
    </row>
    <row r="1444" spans="1:20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66"/>
        <v>0</v>
      </c>
      <c r="P1444">
        <f>IFERROR(ROUND(E1444/L1444,2),0)</f>
        <v>0</v>
      </c>
      <c r="Q1444" s="10" t="s">
        <v>8327</v>
      </c>
      <c r="R1444" t="s">
        <v>8337</v>
      </c>
      <c r="S1444" s="15">
        <f t="shared" si="67"/>
        <v>42485.64534722222</v>
      </c>
      <c r="T1444" s="15">
        <f t="shared" si="68"/>
        <v>42515.64534722222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66"/>
        <v>0</v>
      </c>
      <c r="P1445">
        <f>IFERROR(ROUND(E1445/L1445,2),0)</f>
        <v>0</v>
      </c>
      <c r="Q1445" s="10" t="s">
        <v>8327</v>
      </c>
      <c r="R1445" t="s">
        <v>8337</v>
      </c>
      <c r="S1445" s="15">
        <f t="shared" si="67"/>
        <v>42707.926030092596</v>
      </c>
      <c r="T1445" s="15">
        <f t="shared" si="68"/>
        <v>42737.926030092596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66"/>
        <v>0</v>
      </c>
      <c r="P1446">
        <f>IFERROR(ROUND(E1446/L1446,2),0)</f>
        <v>0</v>
      </c>
      <c r="Q1446" s="10" t="s">
        <v>8327</v>
      </c>
      <c r="R1446" t="s">
        <v>8337</v>
      </c>
      <c r="S1446" s="15">
        <f t="shared" si="67"/>
        <v>42199.873402777783</v>
      </c>
      <c r="T1446" s="15">
        <f t="shared" si="68"/>
        <v>42259.873402777783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66"/>
        <v>0</v>
      </c>
      <c r="P1447">
        <f>IFERROR(ROUND(E1447/L1447,2),0)</f>
        <v>0</v>
      </c>
      <c r="Q1447" s="10" t="s">
        <v>8327</v>
      </c>
      <c r="R1447" t="s">
        <v>8337</v>
      </c>
      <c r="S1447" s="15">
        <f t="shared" si="67"/>
        <v>42139.542303240742</v>
      </c>
      <c r="T1447" s="15">
        <f t="shared" si="68"/>
        <v>42169.542303240742</v>
      </c>
    </row>
    <row r="1448" spans="1:20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66"/>
        <v>0</v>
      </c>
      <c r="P1448">
        <f>IFERROR(ROUND(E1448/L1448,2),0)</f>
        <v>0</v>
      </c>
      <c r="Q1448" s="10" t="s">
        <v>8327</v>
      </c>
      <c r="R1448" t="s">
        <v>8337</v>
      </c>
      <c r="S1448" s="15">
        <f t="shared" si="67"/>
        <v>42461.447662037041</v>
      </c>
      <c r="T1448" s="15">
        <f t="shared" si="68"/>
        <v>42481.447662037041</v>
      </c>
    </row>
    <row r="1449" spans="1:20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66"/>
        <v>0</v>
      </c>
      <c r="P1449">
        <f>IFERROR(ROUND(E1449/L1449,2),0)</f>
        <v>25</v>
      </c>
      <c r="Q1449" s="10" t="s">
        <v>8327</v>
      </c>
      <c r="R1449" t="s">
        <v>8337</v>
      </c>
      <c r="S1449" s="15">
        <f t="shared" si="67"/>
        <v>42529.730717592596</v>
      </c>
      <c r="T1449" s="15">
        <f t="shared" si="68"/>
        <v>42559.730717592596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66"/>
        <v>0</v>
      </c>
      <c r="P1450">
        <f>IFERROR(ROUND(E1450/L1450,2),0)</f>
        <v>0</v>
      </c>
      <c r="Q1450" s="10" t="s">
        <v>8327</v>
      </c>
      <c r="R1450" t="s">
        <v>8337</v>
      </c>
      <c r="S1450" s="15">
        <f t="shared" si="67"/>
        <v>42115.936550925922</v>
      </c>
      <c r="T1450" s="15">
        <f t="shared" si="68"/>
        <v>42146.225694444445</v>
      </c>
    </row>
    <row r="1451" spans="1:20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66"/>
        <v>0</v>
      </c>
      <c r="P1451">
        <f>IFERROR(ROUND(E1451/L1451,2),0)</f>
        <v>0</v>
      </c>
      <c r="Q1451" s="10" t="s">
        <v>8327</v>
      </c>
      <c r="R1451" t="s">
        <v>8337</v>
      </c>
      <c r="S1451" s="15">
        <f t="shared" si="67"/>
        <v>42086.811400462961</v>
      </c>
      <c r="T1451" s="15">
        <f t="shared" si="68"/>
        <v>42134.811400462961</v>
      </c>
    </row>
    <row r="1452" spans="1:20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66"/>
        <v>0</v>
      </c>
      <c r="P1452">
        <f>IFERROR(ROUND(E1452/L1452,2),0)</f>
        <v>1</v>
      </c>
      <c r="Q1452" s="10" t="s">
        <v>8327</v>
      </c>
      <c r="R1452" t="s">
        <v>8337</v>
      </c>
      <c r="S1452" s="15">
        <f t="shared" si="67"/>
        <v>42390.171261574069</v>
      </c>
      <c r="T1452" s="15">
        <f t="shared" si="68"/>
        <v>42420.171261574069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66"/>
        <v>0</v>
      </c>
      <c r="P1453">
        <f>IFERROR(ROUND(E1453/L1453,2),0)</f>
        <v>1</v>
      </c>
      <c r="Q1453" s="10" t="s">
        <v>8327</v>
      </c>
      <c r="R1453" t="s">
        <v>8337</v>
      </c>
      <c r="S1453" s="15">
        <f t="shared" si="67"/>
        <v>41931.959016203706</v>
      </c>
      <c r="T1453" s="15">
        <f t="shared" si="68"/>
        <v>41962.00068287037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66"/>
        <v>0</v>
      </c>
      <c r="P1454">
        <f>IFERROR(ROUND(E1454/L1454,2),0)</f>
        <v>0</v>
      </c>
      <c r="Q1454" s="10" t="s">
        <v>8327</v>
      </c>
      <c r="R1454" t="s">
        <v>8337</v>
      </c>
      <c r="S1454" s="15">
        <f t="shared" si="67"/>
        <v>41818.703275462962</v>
      </c>
      <c r="T1454" s="15">
        <f t="shared" si="68"/>
        <v>41848.703275462962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66"/>
        <v>0</v>
      </c>
      <c r="P1455">
        <f>IFERROR(ROUND(E1455/L1455,2),0)</f>
        <v>0</v>
      </c>
      <c r="Q1455" s="10" t="s">
        <v>8327</v>
      </c>
      <c r="R1455" t="s">
        <v>8337</v>
      </c>
      <c r="S1455" s="15">
        <f t="shared" si="67"/>
        <v>42795.696145833332</v>
      </c>
      <c r="T1455" s="15">
        <f t="shared" si="68"/>
        <v>42840.654479166667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66"/>
        <v>1</v>
      </c>
      <c r="P1456">
        <f>IFERROR(ROUND(E1456/L1456,2),0)</f>
        <v>15</v>
      </c>
      <c r="Q1456" s="10" t="s">
        <v>8327</v>
      </c>
      <c r="R1456" t="s">
        <v>8337</v>
      </c>
      <c r="S1456" s="15">
        <f t="shared" si="67"/>
        <v>42463.866666666669</v>
      </c>
      <c r="T1456" s="15">
        <f t="shared" si="68"/>
        <v>42484.915972222225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66"/>
        <v>11</v>
      </c>
      <c r="P1457">
        <f>IFERROR(ROUND(E1457/L1457,2),0)</f>
        <v>225</v>
      </c>
      <c r="Q1457" s="10" t="s">
        <v>8327</v>
      </c>
      <c r="R1457" t="s">
        <v>8337</v>
      </c>
      <c r="S1457" s="15">
        <f t="shared" si="67"/>
        <v>41832.672685185185</v>
      </c>
      <c r="T1457" s="15">
        <f t="shared" si="68"/>
        <v>41887.568749999999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66"/>
        <v>3</v>
      </c>
      <c r="P1458">
        <f>IFERROR(ROUND(E1458/L1458,2),0)</f>
        <v>48.33</v>
      </c>
      <c r="Q1458" s="10" t="s">
        <v>8327</v>
      </c>
      <c r="R1458" t="s">
        <v>8337</v>
      </c>
      <c r="S1458" s="15">
        <f t="shared" si="67"/>
        <v>42708.668576388889</v>
      </c>
      <c r="T1458" s="15">
        <f t="shared" si="68"/>
        <v>42738.668576388889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66"/>
        <v>0</v>
      </c>
      <c r="P1459">
        <f>IFERROR(ROUND(E1459/L1459,2),0)</f>
        <v>0</v>
      </c>
      <c r="Q1459" s="10" t="s">
        <v>8327</v>
      </c>
      <c r="R1459" t="s">
        <v>8337</v>
      </c>
      <c r="S1459" s="15">
        <f t="shared" si="67"/>
        <v>42289.89634259259</v>
      </c>
      <c r="T1459" s="15">
        <f t="shared" si="68"/>
        <v>42319.938009259262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66"/>
        <v>0</v>
      </c>
      <c r="P1460">
        <f>IFERROR(ROUND(E1460/L1460,2),0)</f>
        <v>0</v>
      </c>
      <c r="Q1460" s="10" t="s">
        <v>8327</v>
      </c>
      <c r="R1460" t="s">
        <v>8337</v>
      </c>
      <c r="S1460" s="15">
        <f t="shared" si="67"/>
        <v>41831.705555555556</v>
      </c>
      <c r="T1460" s="15">
        <f t="shared" si="68"/>
        <v>41862.166666666664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66"/>
        <v>0</v>
      </c>
      <c r="P1461">
        <f>IFERROR(ROUND(E1461/L1461,2),0)</f>
        <v>0</v>
      </c>
      <c r="Q1461" s="10" t="s">
        <v>8327</v>
      </c>
      <c r="R1461" t="s">
        <v>8337</v>
      </c>
      <c r="S1461" s="15">
        <f t="shared" si="67"/>
        <v>42312.204814814817</v>
      </c>
      <c r="T1461" s="15">
        <f t="shared" si="68"/>
        <v>42340.725694444445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66"/>
        <v>0</v>
      </c>
      <c r="P1462">
        <f>IFERROR(ROUND(E1462/L1462,2),0)</f>
        <v>0</v>
      </c>
      <c r="Q1462" s="10" t="s">
        <v>8327</v>
      </c>
      <c r="R1462" t="s">
        <v>8337</v>
      </c>
      <c r="S1462" s="15">
        <f t="shared" si="67"/>
        <v>41915.896967592591</v>
      </c>
      <c r="T1462" s="15">
        <f t="shared" si="68"/>
        <v>41973.989583333328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66"/>
        <v>101</v>
      </c>
      <c r="P1463">
        <f>IFERROR(ROUND(E1463/L1463,2),0)</f>
        <v>44.67</v>
      </c>
      <c r="Q1463" s="10" t="s">
        <v>8327</v>
      </c>
      <c r="R1463" t="s">
        <v>8352</v>
      </c>
      <c r="S1463" s="15">
        <f t="shared" si="67"/>
        <v>41899.645300925928</v>
      </c>
      <c r="T1463" s="15">
        <f t="shared" si="68"/>
        <v>41933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66"/>
        <v>109</v>
      </c>
      <c r="P1464">
        <f>IFERROR(ROUND(E1464/L1464,2),0)</f>
        <v>28.94</v>
      </c>
      <c r="Q1464" s="10" t="s">
        <v>8327</v>
      </c>
      <c r="R1464" t="s">
        <v>8352</v>
      </c>
      <c r="S1464" s="15">
        <f t="shared" si="67"/>
        <v>41344.662858796299</v>
      </c>
      <c r="T1464" s="15">
        <f t="shared" si="68"/>
        <v>41374.662858796299</v>
      </c>
    </row>
    <row r="1465" spans="1:20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66"/>
        <v>148</v>
      </c>
      <c r="P1465">
        <f>IFERROR(ROUND(E1465/L1465,2),0)</f>
        <v>35.44</v>
      </c>
      <c r="Q1465" s="10" t="s">
        <v>8327</v>
      </c>
      <c r="R1465" t="s">
        <v>8352</v>
      </c>
      <c r="S1465" s="15">
        <f t="shared" si="67"/>
        <v>41326.911319444444</v>
      </c>
      <c r="T1465" s="15">
        <f t="shared" si="68"/>
        <v>41371.869652777779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66"/>
        <v>163</v>
      </c>
      <c r="P1466">
        <f>IFERROR(ROUND(E1466/L1466,2),0)</f>
        <v>34.869999999999997</v>
      </c>
      <c r="Q1466" s="10" t="s">
        <v>8327</v>
      </c>
      <c r="R1466" t="s">
        <v>8352</v>
      </c>
      <c r="S1466" s="15">
        <f t="shared" si="67"/>
        <v>41291.661550925928</v>
      </c>
      <c r="T1466" s="15">
        <f t="shared" si="68"/>
        <v>41321.661550925928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66"/>
        <v>456</v>
      </c>
      <c r="P1467">
        <f>IFERROR(ROUND(E1467/L1467,2),0)</f>
        <v>52.62</v>
      </c>
      <c r="Q1467" s="10" t="s">
        <v>8327</v>
      </c>
      <c r="R1467" t="s">
        <v>8352</v>
      </c>
      <c r="S1467" s="15">
        <f t="shared" si="67"/>
        <v>40959.734398148146</v>
      </c>
      <c r="T1467" s="15">
        <f t="shared" si="68"/>
        <v>40990.125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66"/>
        <v>108</v>
      </c>
      <c r="P1468">
        <f>IFERROR(ROUND(E1468/L1468,2),0)</f>
        <v>69.599999999999994</v>
      </c>
      <c r="Q1468" s="10" t="s">
        <v>8327</v>
      </c>
      <c r="R1468" t="s">
        <v>8352</v>
      </c>
      <c r="S1468" s="15">
        <f t="shared" si="67"/>
        <v>42340.172060185185</v>
      </c>
      <c r="T1468" s="15">
        <f t="shared" si="68"/>
        <v>42381.208333333328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66"/>
        <v>115</v>
      </c>
      <c r="P1469">
        <f>IFERROR(ROUND(E1469/L1469,2),0)</f>
        <v>76.72</v>
      </c>
      <c r="Q1469" s="10" t="s">
        <v>8327</v>
      </c>
      <c r="R1469" t="s">
        <v>8352</v>
      </c>
      <c r="S1469" s="15">
        <f t="shared" si="67"/>
        <v>40933.80190972222</v>
      </c>
      <c r="T1469" s="15">
        <f t="shared" si="68"/>
        <v>40993.760243055556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66"/>
        <v>102</v>
      </c>
      <c r="P1470">
        <f>IFERROR(ROUND(E1470/L1470,2),0)</f>
        <v>33.19</v>
      </c>
      <c r="Q1470" s="10" t="s">
        <v>8327</v>
      </c>
      <c r="R1470" t="s">
        <v>8352</v>
      </c>
      <c r="S1470" s="15">
        <f t="shared" si="67"/>
        <v>40646.014456018522</v>
      </c>
      <c r="T1470" s="15">
        <f t="shared" si="68"/>
        <v>40706.014456018522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66"/>
        <v>108</v>
      </c>
      <c r="P1471">
        <f>IFERROR(ROUND(E1471/L1471,2),0)</f>
        <v>149.46</v>
      </c>
      <c r="Q1471" s="10" t="s">
        <v>8327</v>
      </c>
      <c r="R1471" t="s">
        <v>8352</v>
      </c>
      <c r="S1471" s="15">
        <f t="shared" si="67"/>
        <v>41290.598483796297</v>
      </c>
      <c r="T1471" s="15">
        <f t="shared" si="68"/>
        <v>41320.598483796297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66"/>
        <v>125</v>
      </c>
      <c r="P1472">
        <f>IFERROR(ROUND(E1472/L1472,2),0)</f>
        <v>23.17</v>
      </c>
      <c r="Q1472" s="10" t="s">
        <v>8327</v>
      </c>
      <c r="R1472" t="s">
        <v>8352</v>
      </c>
      <c r="S1472" s="15">
        <f t="shared" si="67"/>
        <v>41250.827118055553</v>
      </c>
      <c r="T1472" s="15">
        <f t="shared" si="68"/>
        <v>41271.827118055553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66"/>
        <v>104</v>
      </c>
      <c r="P1473">
        <f>IFERROR(ROUND(E1473/L1473,2),0)</f>
        <v>96.88</v>
      </c>
      <c r="Q1473" s="10" t="s">
        <v>8327</v>
      </c>
      <c r="R1473" t="s">
        <v>8352</v>
      </c>
      <c r="S1473" s="15">
        <f t="shared" si="67"/>
        <v>42073.957569444443</v>
      </c>
      <c r="T1473" s="15">
        <f t="shared" si="68"/>
        <v>42103.957569444443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66"/>
        <v>139</v>
      </c>
      <c r="P1474">
        <f>IFERROR(ROUND(E1474/L1474,2),0)</f>
        <v>103.2</v>
      </c>
      <c r="Q1474" s="10" t="s">
        <v>8327</v>
      </c>
      <c r="R1474" t="s">
        <v>8352</v>
      </c>
      <c r="S1474" s="15">
        <f t="shared" si="67"/>
        <v>41533.542858796296</v>
      </c>
      <c r="T1474" s="15">
        <f t="shared" si="68"/>
        <v>41563.542858796296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69">ROUND(E1475/D1475*100,0)</f>
        <v>121</v>
      </c>
      <c r="P1475">
        <f>IFERROR(ROUND(E1475/L1475,2),0)</f>
        <v>38.46</v>
      </c>
      <c r="Q1475" s="10" t="s">
        <v>8327</v>
      </c>
      <c r="R1475" t="s">
        <v>8352</v>
      </c>
      <c r="S1475" s="15">
        <f t="shared" ref="S1475:S1538" si="70">(((J1475/60)/60)/24)+DATE(1970,1,1)</f>
        <v>40939.979618055557</v>
      </c>
      <c r="T1475" s="15">
        <f t="shared" ref="T1475:T1538" si="71">(((I1475/60)/60)/24)+DATE(1970,1,1)</f>
        <v>40969.979618055557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69"/>
        <v>112</v>
      </c>
      <c r="P1476">
        <f>IFERROR(ROUND(E1476/L1476,2),0)</f>
        <v>44.32</v>
      </c>
      <c r="Q1476" s="10" t="s">
        <v>8327</v>
      </c>
      <c r="R1476" t="s">
        <v>8352</v>
      </c>
      <c r="S1476" s="15">
        <f t="shared" si="70"/>
        <v>41500.727916666663</v>
      </c>
      <c r="T1476" s="15">
        <f t="shared" si="71"/>
        <v>41530.727916666663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69"/>
        <v>189</v>
      </c>
      <c r="P1477">
        <f>IFERROR(ROUND(E1477/L1477,2),0)</f>
        <v>64.17</v>
      </c>
      <c r="Q1477" s="10" t="s">
        <v>8327</v>
      </c>
      <c r="R1477" t="s">
        <v>8352</v>
      </c>
      <c r="S1477" s="15">
        <f t="shared" si="70"/>
        <v>41960.722951388889</v>
      </c>
      <c r="T1477" s="15">
        <f t="shared" si="71"/>
        <v>41993.207638888889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69"/>
        <v>662</v>
      </c>
      <c r="P1478">
        <f>IFERROR(ROUND(E1478/L1478,2),0)</f>
        <v>43.33</v>
      </c>
      <c r="Q1478" s="10" t="s">
        <v>8327</v>
      </c>
      <c r="R1478" t="s">
        <v>8352</v>
      </c>
      <c r="S1478" s="15">
        <f t="shared" si="70"/>
        <v>40766.041921296295</v>
      </c>
      <c r="T1478" s="15">
        <f t="shared" si="71"/>
        <v>40796.041921296295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69"/>
        <v>111</v>
      </c>
      <c r="P1479">
        <f>IFERROR(ROUND(E1479/L1479,2),0)</f>
        <v>90.5</v>
      </c>
      <c r="Q1479" s="10" t="s">
        <v>8327</v>
      </c>
      <c r="R1479" t="s">
        <v>8352</v>
      </c>
      <c r="S1479" s="15">
        <f t="shared" si="70"/>
        <v>40840.615787037037</v>
      </c>
      <c r="T1479" s="15">
        <f t="shared" si="71"/>
        <v>40900.125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69"/>
        <v>1182</v>
      </c>
      <c r="P1480">
        <f>IFERROR(ROUND(E1480/L1480,2),0)</f>
        <v>29.19</v>
      </c>
      <c r="Q1480" s="10" t="s">
        <v>8327</v>
      </c>
      <c r="R1480" t="s">
        <v>8352</v>
      </c>
      <c r="S1480" s="15">
        <f t="shared" si="70"/>
        <v>41394.871678240743</v>
      </c>
      <c r="T1480" s="15">
        <f t="shared" si="71"/>
        <v>41408.871678240743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69"/>
        <v>137</v>
      </c>
      <c r="P1481">
        <f>IFERROR(ROUND(E1481/L1481,2),0)</f>
        <v>30.96</v>
      </c>
      <c r="Q1481" s="10" t="s">
        <v>8327</v>
      </c>
      <c r="R1481" t="s">
        <v>8352</v>
      </c>
      <c r="S1481" s="15">
        <f t="shared" si="70"/>
        <v>41754.745243055557</v>
      </c>
      <c r="T1481" s="15">
        <f t="shared" si="71"/>
        <v>41769.165972222225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69"/>
        <v>117</v>
      </c>
      <c r="P1482">
        <f>IFERROR(ROUND(E1482/L1482,2),0)</f>
        <v>92.16</v>
      </c>
      <c r="Q1482" s="10" t="s">
        <v>8327</v>
      </c>
      <c r="R1482" t="s">
        <v>8352</v>
      </c>
      <c r="S1482" s="15">
        <f t="shared" si="70"/>
        <v>41464.934016203704</v>
      </c>
      <c r="T1482" s="15">
        <f t="shared" si="71"/>
        <v>41481.708333333336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69"/>
        <v>2</v>
      </c>
      <c r="P1483">
        <f>IFERROR(ROUND(E1483/L1483,2),0)</f>
        <v>17.5</v>
      </c>
      <c r="Q1483" s="10" t="s">
        <v>8327</v>
      </c>
      <c r="R1483" t="s">
        <v>8348</v>
      </c>
      <c r="S1483" s="15">
        <f t="shared" si="70"/>
        <v>41550.922974537039</v>
      </c>
      <c r="T1483" s="15">
        <f t="shared" si="71"/>
        <v>41580.922974537039</v>
      </c>
    </row>
    <row r="1484" spans="1:20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69"/>
        <v>0</v>
      </c>
      <c r="P1484">
        <f>IFERROR(ROUND(E1484/L1484,2),0)</f>
        <v>5</v>
      </c>
      <c r="Q1484" s="10" t="s">
        <v>8327</v>
      </c>
      <c r="R1484" t="s">
        <v>8348</v>
      </c>
      <c r="S1484" s="15">
        <f t="shared" si="70"/>
        <v>41136.85805555556</v>
      </c>
      <c r="T1484" s="15">
        <f t="shared" si="71"/>
        <v>41159.32708333333</v>
      </c>
    </row>
    <row r="1485" spans="1:20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69"/>
        <v>1</v>
      </c>
      <c r="P1485">
        <f>IFERROR(ROUND(E1485/L1485,2),0)</f>
        <v>25</v>
      </c>
      <c r="Q1485" s="10" t="s">
        <v>8327</v>
      </c>
      <c r="R1485" t="s">
        <v>8348</v>
      </c>
      <c r="S1485" s="15">
        <f t="shared" si="70"/>
        <v>42548.192997685182</v>
      </c>
      <c r="T1485" s="15">
        <f t="shared" si="71"/>
        <v>42573.192997685182</v>
      </c>
    </row>
    <row r="1486" spans="1:20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69"/>
        <v>0</v>
      </c>
      <c r="P1486">
        <f>IFERROR(ROUND(E1486/L1486,2),0)</f>
        <v>0</v>
      </c>
      <c r="Q1486" s="10" t="s">
        <v>8327</v>
      </c>
      <c r="R1486" t="s">
        <v>8348</v>
      </c>
      <c r="S1486" s="15">
        <f t="shared" si="70"/>
        <v>41053.200960648144</v>
      </c>
      <c r="T1486" s="15">
        <f t="shared" si="71"/>
        <v>41111.618750000001</v>
      </c>
    </row>
    <row r="1487" spans="1:20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69"/>
        <v>2</v>
      </c>
      <c r="P1487">
        <f>IFERROR(ROUND(E1487/L1487,2),0)</f>
        <v>50</v>
      </c>
      <c r="Q1487" s="10" t="s">
        <v>8327</v>
      </c>
      <c r="R1487" t="s">
        <v>8348</v>
      </c>
      <c r="S1487" s="15">
        <f t="shared" si="70"/>
        <v>42130.795983796299</v>
      </c>
      <c r="T1487" s="15">
        <f t="shared" si="71"/>
        <v>42175.795983796299</v>
      </c>
    </row>
    <row r="1488" spans="1:20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69"/>
        <v>0</v>
      </c>
      <c r="P1488">
        <f>IFERROR(ROUND(E1488/L1488,2),0)</f>
        <v>16</v>
      </c>
      <c r="Q1488" s="10" t="s">
        <v>8327</v>
      </c>
      <c r="R1488" t="s">
        <v>8348</v>
      </c>
      <c r="S1488" s="15">
        <f t="shared" si="70"/>
        <v>42032.168530092589</v>
      </c>
      <c r="T1488" s="15">
        <f t="shared" si="71"/>
        <v>42062.168530092589</v>
      </c>
    </row>
    <row r="1489" spans="1:20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69"/>
        <v>0</v>
      </c>
      <c r="P1489">
        <f>IFERROR(ROUND(E1489/L1489,2),0)</f>
        <v>0</v>
      </c>
      <c r="Q1489" s="10" t="s">
        <v>8327</v>
      </c>
      <c r="R1489" t="s">
        <v>8348</v>
      </c>
      <c r="S1489" s="15">
        <f t="shared" si="70"/>
        <v>42554.917488425926</v>
      </c>
      <c r="T1489" s="15">
        <f t="shared" si="71"/>
        <v>42584.917488425926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69"/>
        <v>2</v>
      </c>
      <c r="P1490">
        <f>IFERROR(ROUND(E1490/L1490,2),0)</f>
        <v>60</v>
      </c>
      <c r="Q1490" s="10" t="s">
        <v>8327</v>
      </c>
      <c r="R1490" t="s">
        <v>8348</v>
      </c>
      <c r="S1490" s="15">
        <f t="shared" si="70"/>
        <v>41614.563194444447</v>
      </c>
      <c r="T1490" s="15">
        <f t="shared" si="71"/>
        <v>41644.563194444447</v>
      </c>
    </row>
    <row r="1491" spans="1:20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69"/>
        <v>0</v>
      </c>
      <c r="P1491">
        <f>IFERROR(ROUND(E1491/L1491,2),0)</f>
        <v>0</v>
      </c>
      <c r="Q1491" s="10" t="s">
        <v>8327</v>
      </c>
      <c r="R1491" t="s">
        <v>8348</v>
      </c>
      <c r="S1491" s="15">
        <f t="shared" si="70"/>
        <v>41198.611712962964</v>
      </c>
      <c r="T1491" s="15">
        <f t="shared" si="71"/>
        <v>41228.653379629628</v>
      </c>
    </row>
    <row r="1492" spans="1:20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69"/>
        <v>31</v>
      </c>
      <c r="P1492">
        <f>IFERROR(ROUND(E1492/L1492,2),0)</f>
        <v>47.11</v>
      </c>
      <c r="Q1492" s="10" t="s">
        <v>8327</v>
      </c>
      <c r="R1492" t="s">
        <v>8348</v>
      </c>
      <c r="S1492" s="15">
        <f t="shared" si="70"/>
        <v>41520.561041666668</v>
      </c>
      <c r="T1492" s="15">
        <f t="shared" si="71"/>
        <v>41549.561041666668</v>
      </c>
    </row>
    <row r="1493" spans="1:20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69"/>
        <v>8</v>
      </c>
      <c r="P1493">
        <f>IFERROR(ROUND(E1493/L1493,2),0)</f>
        <v>100</v>
      </c>
      <c r="Q1493" s="10" t="s">
        <v>8327</v>
      </c>
      <c r="R1493" t="s">
        <v>8348</v>
      </c>
      <c r="S1493" s="15">
        <f t="shared" si="70"/>
        <v>41991.713460648149</v>
      </c>
      <c r="T1493" s="15">
        <f t="shared" si="71"/>
        <v>42050.651388888888</v>
      </c>
    </row>
    <row r="1494" spans="1:20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69"/>
        <v>1</v>
      </c>
      <c r="P1494">
        <f>IFERROR(ROUND(E1494/L1494,2),0)</f>
        <v>15</v>
      </c>
      <c r="Q1494" s="10" t="s">
        <v>8327</v>
      </c>
      <c r="R1494" t="s">
        <v>8348</v>
      </c>
      <c r="S1494" s="15">
        <f t="shared" si="70"/>
        <v>40682.884791666671</v>
      </c>
      <c r="T1494" s="15">
        <f t="shared" si="71"/>
        <v>40712.884791666671</v>
      </c>
    </row>
    <row r="1495" spans="1:20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69"/>
        <v>0</v>
      </c>
      <c r="P1495">
        <f>IFERROR(ROUND(E1495/L1495,2),0)</f>
        <v>0</v>
      </c>
      <c r="Q1495" s="10" t="s">
        <v>8327</v>
      </c>
      <c r="R1495" t="s">
        <v>8348</v>
      </c>
      <c r="S1495" s="15">
        <f t="shared" si="70"/>
        <v>41411.866608796299</v>
      </c>
      <c r="T1495" s="15">
        <f t="shared" si="71"/>
        <v>41441.866608796299</v>
      </c>
    </row>
    <row r="1496" spans="1:20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69"/>
        <v>9</v>
      </c>
      <c r="P1496">
        <f>IFERROR(ROUND(E1496/L1496,2),0)</f>
        <v>40.450000000000003</v>
      </c>
      <c r="Q1496" s="10" t="s">
        <v>8327</v>
      </c>
      <c r="R1496" t="s">
        <v>8348</v>
      </c>
      <c r="S1496" s="15">
        <f t="shared" si="70"/>
        <v>42067.722372685181</v>
      </c>
      <c r="T1496" s="15">
        <f t="shared" si="71"/>
        <v>42097.651388888888</v>
      </c>
    </row>
    <row r="1497" spans="1:20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69"/>
        <v>0</v>
      </c>
      <c r="P1497">
        <f>IFERROR(ROUND(E1497/L1497,2),0)</f>
        <v>0</v>
      </c>
      <c r="Q1497" s="10" t="s">
        <v>8327</v>
      </c>
      <c r="R1497" t="s">
        <v>8348</v>
      </c>
      <c r="S1497" s="15">
        <f t="shared" si="70"/>
        <v>40752.789710648147</v>
      </c>
      <c r="T1497" s="15">
        <f t="shared" si="71"/>
        <v>40782.789710648147</v>
      </c>
    </row>
    <row r="1498" spans="1:20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69"/>
        <v>0</v>
      </c>
      <c r="P1498">
        <f>IFERROR(ROUND(E1498/L1498,2),0)</f>
        <v>0</v>
      </c>
      <c r="Q1498" s="10" t="s">
        <v>8327</v>
      </c>
      <c r="R1498" t="s">
        <v>8348</v>
      </c>
      <c r="S1498" s="15">
        <f t="shared" si="70"/>
        <v>41838.475219907406</v>
      </c>
      <c r="T1498" s="15">
        <f t="shared" si="71"/>
        <v>41898.475219907406</v>
      </c>
    </row>
    <row r="1499" spans="1:20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69"/>
        <v>0</v>
      </c>
      <c r="P1499">
        <f>IFERROR(ROUND(E1499/L1499,2),0)</f>
        <v>1</v>
      </c>
      <c r="Q1499" s="10" t="s">
        <v>8327</v>
      </c>
      <c r="R1499" t="s">
        <v>8348</v>
      </c>
      <c r="S1499" s="15">
        <f t="shared" si="70"/>
        <v>41444.64261574074</v>
      </c>
      <c r="T1499" s="15">
        <f t="shared" si="71"/>
        <v>41486.821527777778</v>
      </c>
    </row>
    <row r="1500" spans="1:20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69"/>
        <v>2</v>
      </c>
      <c r="P1500">
        <f>IFERROR(ROUND(E1500/L1500,2),0)</f>
        <v>19</v>
      </c>
      <c r="Q1500" s="10" t="s">
        <v>8327</v>
      </c>
      <c r="R1500" t="s">
        <v>8348</v>
      </c>
      <c r="S1500" s="15">
        <f t="shared" si="70"/>
        <v>41840.983541666668</v>
      </c>
      <c r="T1500" s="15">
        <f t="shared" si="71"/>
        <v>41885.983541666668</v>
      </c>
    </row>
    <row r="1501" spans="1:20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69"/>
        <v>0</v>
      </c>
      <c r="P1501">
        <f>IFERROR(ROUND(E1501/L1501,2),0)</f>
        <v>5</v>
      </c>
      <c r="Q1501" s="10" t="s">
        <v>8327</v>
      </c>
      <c r="R1501" t="s">
        <v>8348</v>
      </c>
      <c r="S1501" s="15">
        <f t="shared" si="70"/>
        <v>42527.007326388892</v>
      </c>
      <c r="T1501" s="15">
        <f t="shared" si="71"/>
        <v>42587.007326388892</v>
      </c>
    </row>
    <row r="1502" spans="1:20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69"/>
        <v>25</v>
      </c>
      <c r="P1502">
        <f>IFERROR(ROUND(E1502/L1502,2),0)</f>
        <v>46.73</v>
      </c>
      <c r="Q1502" s="10" t="s">
        <v>8327</v>
      </c>
      <c r="R1502" t="s">
        <v>8348</v>
      </c>
      <c r="S1502" s="15">
        <f t="shared" si="70"/>
        <v>41365.904594907406</v>
      </c>
      <c r="T1502" s="15">
        <f t="shared" si="71"/>
        <v>41395.904594907406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69"/>
        <v>166</v>
      </c>
      <c r="P1503">
        <f>IFERROR(ROUND(E1503/L1503,2),0)</f>
        <v>97.73</v>
      </c>
      <c r="Q1503" s="10" t="s">
        <v>8322</v>
      </c>
      <c r="R1503" t="s">
        <v>8325</v>
      </c>
      <c r="S1503" s="15">
        <f t="shared" si="70"/>
        <v>42163.583599537036</v>
      </c>
      <c r="T1503" s="15">
        <f t="shared" si="71"/>
        <v>42193.583599537036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69"/>
        <v>101</v>
      </c>
      <c r="P1504">
        <f>IFERROR(ROUND(E1504/L1504,2),0)</f>
        <v>67.84</v>
      </c>
      <c r="Q1504" s="10" t="s">
        <v>8322</v>
      </c>
      <c r="R1504" t="s">
        <v>8325</v>
      </c>
      <c r="S1504" s="15">
        <f t="shared" si="70"/>
        <v>42426.542592592596</v>
      </c>
      <c r="T1504" s="15">
        <f t="shared" si="71"/>
        <v>42454.916666666672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69"/>
        <v>108</v>
      </c>
      <c r="P1505">
        <f>IFERROR(ROUND(E1505/L1505,2),0)</f>
        <v>56.98</v>
      </c>
      <c r="Q1505" s="10" t="s">
        <v>8322</v>
      </c>
      <c r="R1505" t="s">
        <v>8325</v>
      </c>
      <c r="S1505" s="15">
        <f t="shared" si="70"/>
        <v>42606.347233796296</v>
      </c>
      <c r="T1505" s="15">
        <f t="shared" si="71"/>
        <v>42666.347233796296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69"/>
        <v>278</v>
      </c>
      <c r="P1506">
        <f>IFERROR(ROUND(E1506/L1506,2),0)</f>
        <v>67.16</v>
      </c>
      <c r="Q1506" s="10" t="s">
        <v>8322</v>
      </c>
      <c r="R1506" t="s">
        <v>8325</v>
      </c>
      <c r="S1506" s="15">
        <f t="shared" si="70"/>
        <v>41772.657685185186</v>
      </c>
      <c r="T1506" s="15">
        <f t="shared" si="71"/>
        <v>41800.356249999997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69"/>
        <v>104</v>
      </c>
      <c r="P1507">
        <f>IFERROR(ROUND(E1507/L1507,2),0)</f>
        <v>48.04</v>
      </c>
      <c r="Q1507" s="10" t="s">
        <v>8322</v>
      </c>
      <c r="R1507" t="s">
        <v>8325</v>
      </c>
      <c r="S1507" s="15">
        <f t="shared" si="70"/>
        <v>42414.44332175926</v>
      </c>
      <c r="T1507" s="15">
        <f t="shared" si="71"/>
        <v>42451.834027777775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69"/>
        <v>111</v>
      </c>
      <c r="P1508">
        <f>IFERROR(ROUND(E1508/L1508,2),0)</f>
        <v>38.86</v>
      </c>
      <c r="Q1508" s="10" t="s">
        <v>8322</v>
      </c>
      <c r="R1508" t="s">
        <v>8325</v>
      </c>
      <c r="S1508" s="15">
        <f t="shared" si="70"/>
        <v>41814.785925925928</v>
      </c>
      <c r="T1508" s="15">
        <f t="shared" si="71"/>
        <v>41844.785925925928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69"/>
        <v>215</v>
      </c>
      <c r="P1509">
        <f>IFERROR(ROUND(E1509/L1509,2),0)</f>
        <v>78.180000000000007</v>
      </c>
      <c r="Q1509" s="10" t="s">
        <v>8322</v>
      </c>
      <c r="R1509" t="s">
        <v>8325</v>
      </c>
      <c r="S1509" s="15">
        <f t="shared" si="70"/>
        <v>40254.450335648151</v>
      </c>
      <c r="T1509" s="15">
        <f t="shared" si="71"/>
        <v>40313.340277777781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69"/>
        <v>111</v>
      </c>
      <c r="P1510">
        <f>IFERROR(ROUND(E1510/L1510,2),0)</f>
        <v>97.11</v>
      </c>
      <c r="Q1510" s="10" t="s">
        <v>8322</v>
      </c>
      <c r="R1510" t="s">
        <v>8325</v>
      </c>
      <c r="S1510" s="15">
        <f t="shared" si="70"/>
        <v>41786.614363425928</v>
      </c>
      <c r="T1510" s="15">
        <f t="shared" si="71"/>
        <v>41817.614363425928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69"/>
        <v>124</v>
      </c>
      <c r="P1511">
        <f>IFERROR(ROUND(E1511/L1511,2),0)</f>
        <v>110.39</v>
      </c>
      <c r="Q1511" s="10" t="s">
        <v>8322</v>
      </c>
      <c r="R1511" t="s">
        <v>8325</v>
      </c>
      <c r="S1511" s="15">
        <f t="shared" si="70"/>
        <v>42751.533391203702</v>
      </c>
      <c r="T1511" s="15">
        <f t="shared" si="71"/>
        <v>42780.957638888889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69"/>
        <v>101</v>
      </c>
      <c r="P1512">
        <f>IFERROR(ROUND(E1512/L1512,2),0)</f>
        <v>39.92</v>
      </c>
      <c r="Q1512" s="10" t="s">
        <v>8322</v>
      </c>
      <c r="R1512" t="s">
        <v>8325</v>
      </c>
      <c r="S1512" s="15">
        <f t="shared" si="70"/>
        <v>41809.385162037033</v>
      </c>
      <c r="T1512" s="15">
        <f t="shared" si="71"/>
        <v>41839.385162037033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69"/>
        <v>112</v>
      </c>
      <c r="P1513">
        <f>IFERROR(ROUND(E1513/L1513,2),0)</f>
        <v>75.98</v>
      </c>
      <c r="Q1513" s="10" t="s">
        <v>8322</v>
      </c>
      <c r="R1513" t="s">
        <v>8325</v>
      </c>
      <c r="S1513" s="15">
        <f t="shared" si="70"/>
        <v>42296.583379629628</v>
      </c>
      <c r="T1513" s="15">
        <f t="shared" si="71"/>
        <v>42326.625046296293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69"/>
        <v>559</v>
      </c>
      <c r="P1514">
        <f>IFERROR(ROUND(E1514/L1514,2),0)</f>
        <v>58.38</v>
      </c>
      <c r="Q1514" s="10" t="s">
        <v>8322</v>
      </c>
      <c r="R1514" t="s">
        <v>8325</v>
      </c>
      <c r="S1514" s="15">
        <f t="shared" si="70"/>
        <v>42741.684479166666</v>
      </c>
      <c r="T1514" s="15">
        <f t="shared" si="71"/>
        <v>42771.684479166666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69"/>
        <v>150</v>
      </c>
      <c r="P1515">
        <f>IFERROR(ROUND(E1515/L1515,2),0)</f>
        <v>55.82</v>
      </c>
      <c r="Q1515" s="10" t="s">
        <v>8322</v>
      </c>
      <c r="R1515" t="s">
        <v>8325</v>
      </c>
      <c r="S1515" s="15">
        <f t="shared" si="70"/>
        <v>41806.637337962966</v>
      </c>
      <c r="T1515" s="15">
        <f t="shared" si="71"/>
        <v>41836.637337962966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69"/>
        <v>106</v>
      </c>
      <c r="P1516">
        <f>IFERROR(ROUND(E1516/L1516,2),0)</f>
        <v>151.24</v>
      </c>
      <c r="Q1516" s="10" t="s">
        <v>8322</v>
      </c>
      <c r="R1516" t="s">
        <v>8325</v>
      </c>
      <c r="S1516" s="15">
        <f t="shared" si="70"/>
        <v>42234.597685185188</v>
      </c>
      <c r="T1516" s="15">
        <f t="shared" si="71"/>
        <v>42274.597685185188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69"/>
        <v>157</v>
      </c>
      <c r="P1517">
        <f>IFERROR(ROUND(E1517/L1517,2),0)</f>
        <v>849.67</v>
      </c>
      <c r="Q1517" s="10" t="s">
        <v>8322</v>
      </c>
      <c r="R1517" t="s">
        <v>8325</v>
      </c>
      <c r="S1517" s="15">
        <f t="shared" si="70"/>
        <v>42415.253437499996</v>
      </c>
      <c r="T1517" s="15">
        <f t="shared" si="71"/>
        <v>42445.211770833332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69"/>
        <v>109</v>
      </c>
      <c r="P1518">
        <f>IFERROR(ROUND(E1518/L1518,2),0)</f>
        <v>159.24</v>
      </c>
      <c r="Q1518" s="10" t="s">
        <v>8322</v>
      </c>
      <c r="R1518" t="s">
        <v>8325</v>
      </c>
      <c r="S1518" s="15">
        <f t="shared" si="70"/>
        <v>42619.466342592597</v>
      </c>
      <c r="T1518" s="15">
        <f t="shared" si="71"/>
        <v>42649.583333333328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69"/>
        <v>162</v>
      </c>
      <c r="P1519">
        <f>IFERROR(ROUND(E1519/L1519,2),0)</f>
        <v>39.51</v>
      </c>
      <c r="Q1519" s="10" t="s">
        <v>8322</v>
      </c>
      <c r="R1519" t="s">
        <v>8325</v>
      </c>
      <c r="S1519" s="15">
        <f t="shared" si="70"/>
        <v>41948.56658564815</v>
      </c>
      <c r="T1519" s="15">
        <f t="shared" si="71"/>
        <v>41979.25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69"/>
        <v>205</v>
      </c>
      <c r="P1520">
        <f>IFERROR(ROUND(E1520/L1520,2),0)</f>
        <v>130.53</v>
      </c>
      <c r="Q1520" s="10" t="s">
        <v>8322</v>
      </c>
      <c r="R1520" t="s">
        <v>8325</v>
      </c>
      <c r="S1520" s="15">
        <f t="shared" si="70"/>
        <v>41760.8200462963</v>
      </c>
      <c r="T1520" s="15">
        <f t="shared" si="71"/>
        <v>41790.8200462963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69"/>
        <v>103</v>
      </c>
      <c r="P1521">
        <f>IFERROR(ROUND(E1521/L1521,2),0)</f>
        <v>64.16</v>
      </c>
      <c r="Q1521" s="10" t="s">
        <v>8322</v>
      </c>
      <c r="R1521" t="s">
        <v>8325</v>
      </c>
      <c r="S1521" s="15">
        <f t="shared" si="70"/>
        <v>41782.741701388892</v>
      </c>
      <c r="T1521" s="15">
        <f t="shared" si="71"/>
        <v>41810.915972222225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69"/>
        <v>103</v>
      </c>
      <c r="P1522">
        <f>IFERROR(ROUND(E1522/L1522,2),0)</f>
        <v>111.53</v>
      </c>
      <c r="Q1522" s="10" t="s">
        <v>8322</v>
      </c>
      <c r="R1522" t="s">
        <v>8325</v>
      </c>
      <c r="S1522" s="15">
        <f t="shared" si="70"/>
        <v>41955.857789351852</v>
      </c>
      <c r="T1522" s="15">
        <f t="shared" si="71"/>
        <v>41992.166666666672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69"/>
        <v>107</v>
      </c>
      <c r="P1523">
        <f>IFERROR(ROUND(E1523/L1523,2),0)</f>
        <v>170.45</v>
      </c>
      <c r="Q1523" s="10" t="s">
        <v>8322</v>
      </c>
      <c r="R1523" t="s">
        <v>8325</v>
      </c>
      <c r="S1523" s="15">
        <f t="shared" si="70"/>
        <v>42493.167719907404</v>
      </c>
      <c r="T1523" s="15">
        <f t="shared" si="71"/>
        <v>42528.167719907404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69"/>
        <v>139</v>
      </c>
      <c r="P1524">
        <f>IFERROR(ROUND(E1524/L1524,2),0)</f>
        <v>133.74</v>
      </c>
      <c r="Q1524" s="10" t="s">
        <v>8322</v>
      </c>
      <c r="R1524" t="s">
        <v>8325</v>
      </c>
      <c r="S1524" s="15">
        <f t="shared" si="70"/>
        <v>41899.830312500002</v>
      </c>
      <c r="T1524" s="15">
        <f t="shared" si="71"/>
        <v>41929.830312500002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69"/>
        <v>125</v>
      </c>
      <c r="P1525">
        <f>IFERROR(ROUND(E1525/L1525,2),0)</f>
        <v>95.83</v>
      </c>
      <c r="Q1525" s="10" t="s">
        <v>8322</v>
      </c>
      <c r="R1525" t="s">
        <v>8325</v>
      </c>
      <c r="S1525" s="15">
        <f t="shared" si="70"/>
        <v>41964.751342592594</v>
      </c>
      <c r="T1525" s="15">
        <f t="shared" si="71"/>
        <v>41996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69"/>
        <v>207</v>
      </c>
      <c r="P1526">
        <f>IFERROR(ROUND(E1526/L1526,2),0)</f>
        <v>221.79</v>
      </c>
      <c r="Q1526" s="10" t="s">
        <v>8322</v>
      </c>
      <c r="R1526" t="s">
        <v>8325</v>
      </c>
      <c r="S1526" s="15">
        <f t="shared" si="70"/>
        <v>42756.501041666663</v>
      </c>
      <c r="T1526" s="15">
        <f t="shared" si="71"/>
        <v>42786.501041666663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69"/>
        <v>174</v>
      </c>
      <c r="P1527">
        <f>IFERROR(ROUND(E1527/L1527,2),0)</f>
        <v>32.32</v>
      </c>
      <c r="Q1527" s="10" t="s">
        <v>8322</v>
      </c>
      <c r="R1527" t="s">
        <v>8325</v>
      </c>
      <c r="S1527" s="15">
        <f t="shared" si="70"/>
        <v>42570.702986111108</v>
      </c>
      <c r="T1527" s="15">
        <f t="shared" si="71"/>
        <v>42600.702986111108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69"/>
        <v>120</v>
      </c>
      <c r="P1528">
        <f>IFERROR(ROUND(E1528/L1528,2),0)</f>
        <v>98.84</v>
      </c>
      <c r="Q1528" s="10" t="s">
        <v>8322</v>
      </c>
      <c r="R1528" t="s">
        <v>8325</v>
      </c>
      <c r="S1528" s="15">
        <f t="shared" si="70"/>
        <v>42339.276006944448</v>
      </c>
      <c r="T1528" s="15">
        <f t="shared" si="71"/>
        <v>42388.276006944448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69"/>
        <v>110</v>
      </c>
      <c r="P1529">
        <f>IFERROR(ROUND(E1529/L1529,2),0)</f>
        <v>55.22</v>
      </c>
      <c r="Q1529" s="10" t="s">
        <v>8322</v>
      </c>
      <c r="R1529" t="s">
        <v>8325</v>
      </c>
      <c r="S1529" s="15">
        <f t="shared" si="70"/>
        <v>42780.600532407407</v>
      </c>
      <c r="T1529" s="15">
        <f t="shared" si="71"/>
        <v>42808.558865740735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69"/>
        <v>282</v>
      </c>
      <c r="P1530">
        <f>IFERROR(ROUND(E1530/L1530,2),0)</f>
        <v>52.79</v>
      </c>
      <c r="Q1530" s="10" t="s">
        <v>8322</v>
      </c>
      <c r="R1530" t="s">
        <v>8325</v>
      </c>
      <c r="S1530" s="15">
        <f t="shared" si="70"/>
        <v>42736.732893518521</v>
      </c>
      <c r="T1530" s="15">
        <f t="shared" si="71"/>
        <v>42767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69"/>
        <v>101</v>
      </c>
      <c r="P1531">
        <f>IFERROR(ROUND(E1531/L1531,2),0)</f>
        <v>135.66999999999999</v>
      </c>
      <c r="Q1531" s="10" t="s">
        <v>8322</v>
      </c>
      <c r="R1531" t="s">
        <v>8325</v>
      </c>
      <c r="S1531" s="15">
        <f t="shared" si="70"/>
        <v>42052.628703703704</v>
      </c>
      <c r="T1531" s="15">
        <f t="shared" si="71"/>
        <v>42082.587037037039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69"/>
        <v>135</v>
      </c>
      <c r="P1532">
        <f>IFERROR(ROUND(E1532/L1532,2),0)</f>
        <v>53.99</v>
      </c>
      <c r="Q1532" s="10" t="s">
        <v>8322</v>
      </c>
      <c r="R1532" t="s">
        <v>8325</v>
      </c>
      <c r="S1532" s="15">
        <f t="shared" si="70"/>
        <v>42275.767303240747</v>
      </c>
      <c r="T1532" s="15">
        <f t="shared" si="71"/>
        <v>42300.767303240747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69"/>
        <v>176</v>
      </c>
      <c r="P1533">
        <f>IFERROR(ROUND(E1533/L1533,2),0)</f>
        <v>56.64</v>
      </c>
      <c r="Q1533" s="10" t="s">
        <v>8322</v>
      </c>
      <c r="R1533" t="s">
        <v>8325</v>
      </c>
      <c r="S1533" s="15">
        <f t="shared" si="70"/>
        <v>41941.802384259259</v>
      </c>
      <c r="T1533" s="15">
        <f t="shared" si="71"/>
        <v>41974.125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69"/>
        <v>484</v>
      </c>
      <c r="P1534">
        <f>IFERROR(ROUND(E1534/L1534,2),0)</f>
        <v>82.32</v>
      </c>
      <c r="Q1534" s="10" t="s">
        <v>8322</v>
      </c>
      <c r="R1534" t="s">
        <v>8325</v>
      </c>
      <c r="S1534" s="15">
        <f t="shared" si="70"/>
        <v>42391.475289351853</v>
      </c>
      <c r="T1534" s="15">
        <f t="shared" si="71"/>
        <v>42415.625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69"/>
        <v>145</v>
      </c>
      <c r="P1535">
        <f>IFERROR(ROUND(E1535/L1535,2),0)</f>
        <v>88.26</v>
      </c>
      <c r="Q1535" s="10" t="s">
        <v>8322</v>
      </c>
      <c r="R1535" t="s">
        <v>8325</v>
      </c>
      <c r="S1535" s="15">
        <f t="shared" si="70"/>
        <v>42443.00204861111</v>
      </c>
      <c r="T1535" s="15">
        <f t="shared" si="71"/>
        <v>42492.165972222225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69"/>
        <v>418</v>
      </c>
      <c r="P1536">
        <f>IFERROR(ROUND(E1536/L1536,2),0)</f>
        <v>84.91</v>
      </c>
      <c r="Q1536" s="10" t="s">
        <v>8322</v>
      </c>
      <c r="R1536" t="s">
        <v>8325</v>
      </c>
      <c r="S1536" s="15">
        <f t="shared" si="70"/>
        <v>42221.67432870371</v>
      </c>
      <c r="T1536" s="15">
        <f t="shared" si="71"/>
        <v>42251.67432870371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69"/>
        <v>132</v>
      </c>
      <c r="P1537">
        <f>IFERROR(ROUND(E1537/L1537,2),0)</f>
        <v>48.15</v>
      </c>
      <c r="Q1537" s="10" t="s">
        <v>8322</v>
      </c>
      <c r="R1537" t="s">
        <v>8325</v>
      </c>
      <c r="S1537" s="15">
        <f t="shared" si="70"/>
        <v>42484.829062500001</v>
      </c>
      <c r="T1537" s="15">
        <f t="shared" si="71"/>
        <v>42513.916666666672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69"/>
        <v>250</v>
      </c>
      <c r="P1538">
        <f>IFERROR(ROUND(E1538/L1538,2),0)</f>
        <v>66.02</v>
      </c>
      <c r="Q1538" s="10" t="s">
        <v>8322</v>
      </c>
      <c r="R1538" t="s">
        <v>8325</v>
      </c>
      <c r="S1538" s="15">
        <f t="shared" si="70"/>
        <v>42213.802199074074</v>
      </c>
      <c r="T1538" s="15">
        <f t="shared" si="71"/>
        <v>42243.802199074074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72">ROUND(E1539/D1539*100,0)</f>
        <v>180</v>
      </c>
      <c r="P1539">
        <f>IFERROR(ROUND(E1539/L1539,2),0)</f>
        <v>96.38</v>
      </c>
      <c r="Q1539" s="10" t="s">
        <v>8322</v>
      </c>
      <c r="R1539" t="s">
        <v>8325</v>
      </c>
      <c r="S1539" s="15">
        <f t="shared" ref="S1539:S1602" si="73">(((J1539/60)/60)/24)+DATE(1970,1,1)</f>
        <v>42552.315127314811</v>
      </c>
      <c r="T1539" s="15">
        <f t="shared" ref="T1539:T1602" si="74">(((I1539/60)/60)/24)+DATE(1970,1,1)</f>
        <v>42588.75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72"/>
        <v>103</v>
      </c>
      <c r="P1540">
        <f>IFERROR(ROUND(E1540/L1540,2),0)</f>
        <v>156.16999999999999</v>
      </c>
      <c r="Q1540" s="10" t="s">
        <v>8322</v>
      </c>
      <c r="R1540" t="s">
        <v>8325</v>
      </c>
      <c r="S1540" s="15">
        <f t="shared" si="73"/>
        <v>41981.782060185185</v>
      </c>
      <c r="T1540" s="15">
        <f t="shared" si="74"/>
        <v>42026.782060185185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72"/>
        <v>136</v>
      </c>
      <c r="P1541">
        <f>IFERROR(ROUND(E1541/L1541,2),0)</f>
        <v>95.76</v>
      </c>
      <c r="Q1541" s="10" t="s">
        <v>8322</v>
      </c>
      <c r="R1541" t="s">
        <v>8325</v>
      </c>
      <c r="S1541" s="15">
        <f t="shared" si="73"/>
        <v>42705.919201388882</v>
      </c>
      <c r="T1541" s="15">
        <f t="shared" si="74"/>
        <v>42738.919201388882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72"/>
        <v>118</v>
      </c>
      <c r="P1542">
        <f>IFERROR(ROUND(E1542/L1542,2),0)</f>
        <v>180.41</v>
      </c>
      <c r="Q1542" s="10" t="s">
        <v>8322</v>
      </c>
      <c r="R1542" t="s">
        <v>8325</v>
      </c>
      <c r="S1542" s="15">
        <f t="shared" si="73"/>
        <v>41939.00712962963</v>
      </c>
      <c r="T1542" s="15">
        <f t="shared" si="74"/>
        <v>41969.052083333328</v>
      </c>
    </row>
    <row r="1543" spans="1:20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72"/>
        <v>0</v>
      </c>
      <c r="P1543">
        <f>IFERROR(ROUND(E1543/L1543,2),0)</f>
        <v>3</v>
      </c>
      <c r="Q1543" s="10" t="s">
        <v>8322</v>
      </c>
      <c r="R1543" t="s">
        <v>8323</v>
      </c>
      <c r="S1543" s="15">
        <f t="shared" si="73"/>
        <v>41974.712245370371</v>
      </c>
      <c r="T1543" s="15">
        <f t="shared" si="74"/>
        <v>42004.712245370371</v>
      </c>
    </row>
    <row r="1544" spans="1:20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72"/>
        <v>4</v>
      </c>
      <c r="P1544">
        <f>IFERROR(ROUND(E1544/L1544,2),0)</f>
        <v>20</v>
      </c>
      <c r="Q1544" s="10" t="s">
        <v>8322</v>
      </c>
      <c r="R1544" t="s">
        <v>8323</v>
      </c>
      <c r="S1544" s="15">
        <f t="shared" si="73"/>
        <v>42170.996527777781</v>
      </c>
      <c r="T1544" s="15">
        <f t="shared" si="74"/>
        <v>42185.996527777781</v>
      </c>
    </row>
    <row r="1545" spans="1:20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72"/>
        <v>0</v>
      </c>
      <c r="P1545">
        <f>IFERROR(ROUND(E1545/L1545,2),0)</f>
        <v>10</v>
      </c>
      <c r="Q1545" s="10" t="s">
        <v>8322</v>
      </c>
      <c r="R1545" t="s">
        <v>8323</v>
      </c>
      <c r="S1545" s="15">
        <f t="shared" si="73"/>
        <v>41935.509652777779</v>
      </c>
      <c r="T1545" s="15">
        <f t="shared" si="74"/>
        <v>41965.551319444443</v>
      </c>
    </row>
    <row r="1546" spans="1:20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72"/>
        <v>0</v>
      </c>
      <c r="P1546">
        <f>IFERROR(ROUND(E1546/L1546,2),0)</f>
        <v>0</v>
      </c>
      <c r="Q1546" s="10" t="s">
        <v>8322</v>
      </c>
      <c r="R1546" t="s">
        <v>8323</v>
      </c>
      <c r="S1546" s="15">
        <f t="shared" si="73"/>
        <v>42053.051203703704</v>
      </c>
      <c r="T1546" s="15">
        <f t="shared" si="74"/>
        <v>42095.012499999997</v>
      </c>
    </row>
    <row r="1547" spans="1:20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72"/>
        <v>0</v>
      </c>
      <c r="P1547">
        <f>IFERROR(ROUND(E1547/L1547,2),0)</f>
        <v>1</v>
      </c>
      <c r="Q1547" s="10" t="s">
        <v>8322</v>
      </c>
      <c r="R1547" t="s">
        <v>8323</v>
      </c>
      <c r="S1547" s="15">
        <f t="shared" si="73"/>
        <v>42031.884652777779</v>
      </c>
      <c r="T1547" s="15">
        <f t="shared" si="74"/>
        <v>42065.886111111111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72"/>
        <v>29</v>
      </c>
      <c r="P1548">
        <f>IFERROR(ROUND(E1548/L1548,2),0)</f>
        <v>26.27</v>
      </c>
      <c r="Q1548" s="10" t="s">
        <v>8322</v>
      </c>
      <c r="R1548" t="s">
        <v>8323</v>
      </c>
      <c r="S1548" s="15">
        <f t="shared" si="73"/>
        <v>41839.212951388887</v>
      </c>
      <c r="T1548" s="15">
        <f t="shared" si="74"/>
        <v>41899.212951388887</v>
      </c>
    </row>
    <row r="1549" spans="1:20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72"/>
        <v>0</v>
      </c>
      <c r="P1549">
        <f>IFERROR(ROUND(E1549/L1549,2),0)</f>
        <v>0</v>
      </c>
      <c r="Q1549" s="10" t="s">
        <v>8322</v>
      </c>
      <c r="R1549" t="s">
        <v>8323</v>
      </c>
      <c r="S1549" s="15">
        <f t="shared" si="73"/>
        <v>42782.426875000005</v>
      </c>
      <c r="T1549" s="15">
        <f t="shared" si="74"/>
        <v>42789.426875000005</v>
      </c>
    </row>
    <row r="1550" spans="1:20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72"/>
        <v>9</v>
      </c>
      <c r="P1550">
        <f>IFERROR(ROUND(E1550/L1550,2),0)</f>
        <v>60</v>
      </c>
      <c r="Q1550" s="10" t="s">
        <v>8322</v>
      </c>
      <c r="R1550" t="s">
        <v>8323</v>
      </c>
      <c r="S1550" s="15">
        <f t="shared" si="73"/>
        <v>42286.88217592593</v>
      </c>
      <c r="T1550" s="15">
        <f t="shared" si="74"/>
        <v>42316.923842592587</v>
      </c>
    </row>
    <row r="1551" spans="1:20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72"/>
        <v>34</v>
      </c>
      <c r="P1551">
        <f>IFERROR(ROUND(E1551/L1551,2),0)</f>
        <v>28.33</v>
      </c>
      <c r="Q1551" s="10" t="s">
        <v>8322</v>
      </c>
      <c r="R1551" t="s">
        <v>8323</v>
      </c>
      <c r="S1551" s="15">
        <f t="shared" si="73"/>
        <v>42281.136099537034</v>
      </c>
      <c r="T1551" s="15">
        <f t="shared" si="74"/>
        <v>42311.177766203706</v>
      </c>
    </row>
    <row r="1552" spans="1:20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72"/>
        <v>13</v>
      </c>
      <c r="P1552">
        <f>IFERROR(ROUND(E1552/L1552,2),0)</f>
        <v>14.43</v>
      </c>
      <c r="Q1552" s="10" t="s">
        <v>8322</v>
      </c>
      <c r="R1552" t="s">
        <v>8323</v>
      </c>
      <c r="S1552" s="15">
        <f t="shared" si="73"/>
        <v>42472.449467592596</v>
      </c>
      <c r="T1552" s="15">
        <f t="shared" si="74"/>
        <v>42502.449467592596</v>
      </c>
    </row>
    <row r="1553" spans="1:20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72"/>
        <v>0</v>
      </c>
      <c r="P1553">
        <f>IFERROR(ROUND(E1553/L1553,2),0)</f>
        <v>0</v>
      </c>
      <c r="Q1553" s="10" t="s">
        <v>8322</v>
      </c>
      <c r="R1553" t="s">
        <v>8323</v>
      </c>
      <c r="S1553" s="15">
        <f t="shared" si="73"/>
        <v>42121.824525462958</v>
      </c>
      <c r="T1553" s="15">
        <f t="shared" si="74"/>
        <v>42151.824525462958</v>
      </c>
    </row>
    <row r="1554" spans="1:20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72"/>
        <v>49</v>
      </c>
      <c r="P1554">
        <f>IFERROR(ROUND(E1554/L1554,2),0)</f>
        <v>132.19</v>
      </c>
      <c r="Q1554" s="10" t="s">
        <v>8322</v>
      </c>
      <c r="R1554" t="s">
        <v>8323</v>
      </c>
      <c r="S1554" s="15">
        <f t="shared" si="73"/>
        <v>41892.688750000001</v>
      </c>
      <c r="T1554" s="15">
        <f t="shared" si="74"/>
        <v>41913.165972222225</v>
      </c>
    </row>
    <row r="1555" spans="1:20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72"/>
        <v>0</v>
      </c>
      <c r="P1555">
        <f>IFERROR(ROUND(E1555/L1555,2),0)</f>
        <v>0</v>
      </c>
      <c r="Q1555" s="10" t="s">
        <v>8322</v>
      </c>
      <c r="R1555" t="s">
        <v>8323</v>
      </c>
      <c r="S1555" s="15">
        <f t="shared" si="73"/>
        <v>42219.282951388886</v>
      </c>
      <c r="T1555" s="15">
        <f t="shared" si="74"/>
        <v>42249.282951388886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72"/>
        <v>0</v>
      </c>
      <c r="P1556">
        <f>IFERROR(ROUND(E1556/L1556,2),0)</f>
        <v>0</v>
      </c>
      <c r="Q1556" s="10" t="s">
        <v>8322</v>
      </c>
      <c r="R1556" t="s">
        <v>8323</v>
      </c>
      <c r="S1556" s="15">
        <f t="shared" si="73"/>
        <v>42188.252199074079</v>
      </c>
      <c r="T1556" s="15">
        <f t="shared" si="74"/>
        <v>42218.252199074079</v>
      </c>
    </row>
    <row r="1557" spans="1:20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72"/>
        <v>0</v>
      </c>
      <c r="P1557">
        <f>IFERROR(ROUND(E1557/L1557,2),0)</f>
        <v>0</v>
      </c>
      <c r="Q1557" s="10" t="s">
        <v>8322</v>
      </c>
      <c r="R1557" t="s">
        <v>8323</v>
      </c>
      <c r="S1557" s="15">
        <f t="shared" si="73"/>
        <v>42241.613796296297</v>
      </c>
      <c r="T1557" s="15">
        <f t="shared" si="74"/>
        <v>42264.708333333328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72"/>
        <v>45</v>
      </c>
      <c r="P1558">
        <f>IFERROR(ROUND(E1558/L1558,2),0)</f>
        <v>56.42</v>
      </c>
      <c r="Q1558" s="10" t="s">
        <v>8322</v>
      </c>
      <c r="R1558" t="s">
        <v>8323</v>
      </c>
      <c r="S1558" s="15">
        <f t="shared" si="73"/>
        <v>42525.153055555551</v>
      </c>
      <c r="T1558" s="15">
        <f t="shared" si="74"/>
        <v>42555.153055555551</v>
      </c>
    </row>
    <row r="1559" spans="1:20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72"/>
        <v>4</v>
      </c>
      <c r="P1559">
        <f>IFERROR(ROUND(E1559/L1559,2),0)</f>
        <v>100</v>
      </c>
      <c r="Q1559" s="10" t="s">
        <v>8322</v>
      </c>
      <c r="R1559" t="s">
        <v>8323</v>
      </c>
      <c r="S1559" s="15">
        <f t="shared" si="73"/>
        <v>41871.65315972222</v>
      </c>
      <c r="T1559" s="15">
        <f t="shared" si="74"/>
        <v>41902.65315972222</v>
      </c>
    </row>
    <row r="1560" spans="1:20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72"/>
        <v>5</v>
      </c>
      <c r="P1560">
        <f>IFERROR(ROUND(E1560/L1560,2),0)</f>
        <v>11.67</v>
      </c>
      <c r="Q1560" s="10" t="s">
        <v>8322</v>
      </c>
      <c r="R1560" t="s">
        <v>8323</v>
      </c>
      <c r="S1560" s="15">
        <f t="shared" si="73"/>
        <v>42185.397673611107</v>
      </c>
      <c r="T1560" s="15">
        <f t="shared" si="74"/>
        <v>42244.508333333331</v>
      </c>
    </row>
    <row r="1561" spans="1:20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72"/>
        <v>0</v>
      </c>
      <c r="P1561">
        <f>IFERROR(ROUND(E1561/L1561,2),0)</f>
        <v>50</v>
      </c>
      <c r="Q1561" s="10" t="s">
        <v>8322</v>
      </c>
      <c r="R1561" t="s">
        <v>8323</v>
      </c>
      <c r="S1561" s="15">
        <f t="shared" si="73"/>
        <v>42108.05322916666</v>
      </c>
      <c r="T1561" s="15">
        <f t="shared" si="74"/>
        <v>42123.05322916666</v>
      </c>
    </row>
    <row r="1562" spans="1:20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72"/>
        <v>4</v>
      </c>
      <c r="P1562">
        <f>IFERROR(ROUND(E1562/L1562,2),0)</f>
        <v>23.5</v>
      </c>
      <c r="Q1562" s="10" t="s">
        <v>8322</v>
      </c>
      <c r="R1562" t="s">
        <v>8323</v>
      </c>
      <c r="S1562" s="15">
        <f t="shared" si="73"/>
        <v>41936.020752314813</v>
      </c>
      <c r="T1562" s="15">
        <f t="shared" si="74"/>
        <v>41956.062418981484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72"/>
        <v>1</v>
      </c>
      <c r="P1563">
        <f>IFERROR(ROUND(E1563/L1563,2),0)</f>
        <v>67</v>
      </c>
      <c r="Q1563" s="10" t="s">
        <v>8327</v>
      </c>
      <c r="R1563" t="s">
        <v>8357</v>
      </c>
      <c r="S1563" s="15">
        <f t="shared" si="73"/>
        <v>41555.041701388887</v>
      </c>
      <c r="T1563" s="15">
        <f t="shared" si="74"/>
        <v>41585.083368055559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72"/>
        <v>0</v>
      </c>
      <c r="P1564">
        <f>IFERROR(ROUND(E1564/L1564,2),0)</f>
        <v>0</v>
      </c>
      <c r="Q1564" s="10" t="s">
        <v>8327</v>
      </c>
      <c r="R1564" t="s">
        <v>8357</v>
      </c>
      <c r="S1564" s="15">
        <f t="shared" si="73"/>
        <v>40079.566157407404</v>
      </c>
      <c r="T1564" s="15">
        <f t="shared" si="74"/>
        <v>40149.034722222219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72"/>
        <v>1</v>
      </c>
      <c r="P1565">
        <f>IFERROR(ROUND(E1565/L1565,2),0)</f>
        <v>42.5</v>
      </c>
      <c r="Q1565" s="10" t="s">
        <v>8327</v>
      </c>
      <c r="R1565" t="s">
        <v>8357</v>
      </c>
      <c r="S1565" s="15">
        <f t="shared" si="73"/>
        <v>41652.742488425924</v>
      </c>
      <c r="T1565" s="15">
        <f t="shared" si="74"/>
        <v>41712.700821759259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72"/>
        <v>0</v>
      </c>
      <c r="P1566">
        <f>IFERROR(ROUND(E1566/L1566,2),0)</f>
        <v>10</v>
      </c>
      <c r="Q1566" s="10" t="s">
        <v>8327</v>
      </c>
      <c r="R1566" t="s">
        <v>8357</v>
      </c>
      <c r="S1566" s="15">
        <f t="shared" si="73"/>
        <v>42121.367002314815</v>
      </c>
      <c r="T1566" s="15">
        <f t="shared" si="74"/>
        <v>42152.836805555555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72"/>
        <v>3</v>
      </c>
      <c r="P1567">
        <f>IFERROR(ROUND(E1567/L1567,2),0)</f>
        <v>100</v>
      </c>
      <c r="Q1567" s="10" t="s">
        <v>8327</v>
      </c>
      <c r="R1567" t="s">
        <v>8357</v>
      </c>
      <c r="S1567" s="15">
        <f t="shared" si="73"/>
        <v>40672.729872685188</v>
      </c>
      <c r="T1567" s="15">
        <f t="shared" si="74"/>
        <v>40702.729872685188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72"/>
        <v>21</v>
      </c>
      <c r="P1568">
        <f>IFERROR(ROUND(E1568/L1568,2),0)</f>
        <v>108.05</v>
      </c>
      <c r="Q1568" s="10" t="s">
        <v>8327</v>
      </c>
      <c r="R1568" t="s">
        <v>8357</v>
      </c>
      <c r="S1568" s="15">
        <f t="shared" si="73"/>
        <v>42549.916712962964</v>
      </c>
      <c r="T1568" s="15">
        <f t="shared" si="74"/>
        <v>42578.916666666672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72"/>
        <v>4</v>
      </c>
      <c r="P1569">
        <f>IFERROR(ROUND(E1569/L1569,2),0)</f>
        <v>26.92</v>
      </c>
      <c r="Q1569" s="10" t="s">
        <v>8327</v>
      </c>
      <c r="R1569" t="s">
        <v>8357</v>
      </c>
      <c r="S1569" s="15">
        <f t="shared" si="73"/>
        <v>41671.936863425923</v>
      </c>
      <c r="T1569" s="15">
        <f t="shared" si="74"/>
        <v>41687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72"/>
        <v>14</v>
      </c>
      <c r="P1570">
        <f>IFERROR(ROUND(E1570/L1570,2),0)</f>
        <v>155</v>
      </c>
      <c r="Q1570" s="10" t="s">
        <v>8327</v>
      </c>
      <c r="R1570" t="s">
        <v>8357</v>
      </c>
      <c r="S1570" s="15">
        <f t="shared" si="73"/>
        <v>41962.062326388885</v>
      </c>
      <c r="T1570" s="15">
        <f t="shared" si="74"/>
        <v>41997.062326388885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72"/>
        <v>0</v>
      </c>
      <c r="P1571">
        <f>IFERROR(ROUND(E1571/L1571,2),0)</f>
        <v>0</v>
      </c>
      <c r="Q1571" s="10" t="s">
        <v>8327</v>
      </c>
      <c r="R1571" t="s">
        <v>8357</v>
      </c>
      <c r="S1571" s="15">
        <f t="shared" si="73"/>
        <v>41389.679560185185</v>
      </c>
      <c r="T1571" s="15">
        <f t="shared" si="74"/>
        <v>41419.679560185185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72"/>
        <v>41</v>
      </c>
      <c r="P1572">
        <f>IFERROR(ROUND(E1572/L1572,2),0)</f>
        <v>47.77</v>
      </c>
      <c r="Q1572" s="10" t="s">
        <v>8327</v>
      </c>
      <c r="R1572" t="s">
        <v>8357</v>
      </c>
      <c r="S1572" s="15">
        <f t="shared" si="73"/>
        <v>42438.813449074078</v>
      </c>
      <c r="T1572" s="15">
        <f t="shared" si="74"/>
        <v>42468.771782407406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72"/>
        <v>1</v>
      </c>
      <c r="P1573">
        <f>IFERROR(ROUND(E1573/L1573,2),0)</f>
        <v>20</v>
      </c>
      <c r="Q1573" s="10" t="s">
        <v>8327</v>
      </c>
      <c r="R1573" t="s">
        <v>8357</v>
      </c>
      <c r="S1573" s="15">
        <f t="shared" si="73"/>
        <v>42144.769479166673</v>
      </c>
      <c r="T1573" s="15">
        <f t="shared" si="74"/>
        <v>42174.769479166673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72"/>
        <v>5</v>
      </c>
      <c r="P1574">
        <f>IFERROR(ROUND(E1574/L1574,2),0)</f>
        <v>41.67</v>
      </c>
      <c r="Q1574" s="10" t="s">
        <v>8327</v>
      </c>
      <c r="R1574" t="s">
        <v>8357</v>
      </c>
      <c r="S1574" s="15">
        <f t="shared" si="73"/>
        <v>42404.033090277779</v>
      </c>
      <c r="T1574" s="15">
        <f t="shared" si="74"/>
        <v>42428.999305555553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72"/>
        <v>2</v>
      </c>
      <c r="P1575">
        <f>IFERROR(ROUND(E1575/L1575,2),0)</f>
        <v>74.33</v>
      </c>
      <c r="Q1575" s="10" t="s">
        <v>8327</v>
      </c>
      <c r="R1575" t="s">
        <v>8357</v>
      </c>
      <c r="S1575" s="15">
        <f t="shared" si="73"/>
        <v>42786.000023148154</v>
      </c>
      <c r="T1575" s="15">
        <f t="shared" si="74"/>
        <v>42826.165972222225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72"/>
        <v>5</v>
      </c>
      <c r="P1576">
        <f>IFERROR(ROUND(E1576/L1576,2),0)</f>
        <v>84.33</v>
      </c>
      <c r="Q1576" s="10" t="s">
        <v>8327</v>
      </c>
      <c r="R1576" t="s">
        <v>8357</v>
      </c>
      <c r="S1576" s="15">
        <f t="shared" si="73"/>
        <v>42017.927418981482</v>
      </c>
      <c r="T1576" s="15">
        <f t="shared" si="74"/>
        <v>42052.927418981482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72"/>
        <v>23</v>
      </c>
      <c r="P1577">
        <f>IFERROR(ROUND(E1577/L1577,2),0)</f>
        <v>65.459999999999994</v>
      </c>
      <c r="Q1577" s="10" t="s">
        <v>8327</v>
      </c>
      <c r="R1577" t="s">
        <v>8357</v>
      </c>
      <c r="S1577" s="15">
        <f t="shared" si="73"/>
        <v>41799.524259259262</v>
      </c>
      <c r="T1577" s="15">
        <f t="shared" si="74"/>
        <v>41829.524259259262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72"/>
        <v>13</v>
      </c>
      <c r="P1578">
        <f>IFERROR(ROUND(E1578/L1578,2),0)</f>
        <v>65</v>
      </c>
      <c r="Q1578" s="10" t="s">
        <v>8327</v>
      </c>
      <c r="R1578" t="s">
        <v>8357</v>
      </c>
      <c r="S1578" s="15">
        <f t="shared" si="73"/>
        <v>42140.879259259258</v>
      </c>
      <c r="T1578" s="15">
        <f t="shared" si="74"/>
        <v>42185.879259259258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72"/>
        <v>1</v>
      </c>
      <c r="P1579">
        <f>IFERROR(ROUND(E1579/L1579,2),0)</f>
        <v>27.5</v>
      </c>
      <c r="Q1579" s="10" t="s">
        <v>8327</v>
      </c>
      <c r="R1579" t="s">
        <v>8357</v>
      </c>
      <c r="S1579" s="15">
        <f t="shared" si="73"/>
        <v>41054.847777777781</v>
      </c>
      <c r="T1579" s="15">
        <f t="shared" si="74"/>
        <v>41114.847777777781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72"/>
        <v>11</v>
      </c>
      <c r="P1580">
        <f>IFERROR(ROUND(E1580/L1580,2),0)</f>
        <v>51.25</v>
      </c>
      <c r="Q1580" s="10" t="s">
        <v>8327</v>
      </c>
      <c r="R1580" t="s">
        <v>8357</v>
      </c>
      <c r="S1580" s="15">
        <f t="shared" si="73"/>
        <v>40399.065868055557</v>
      </c>
      <c r="T1580" s="15">
        <f t="shared" si="74"/>
        <v>40423.083333333336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72"/>
        <v>1</v>
      </c>
      <c r="P1581">
        <f>IFERROR(ROUND(E1581/L1581,2),0)</f>
        <v>14</v>
      </c>
      <c r="Q1581" s="10" t="s">
        <v>8327</v>
      </c>
      <c r="R1581" t="s">
        <v>8357</v>
      </c>
      <c r="S1581" s="15">
        <f t="shared" si="73"/>
        <v>41481.996423611112</v>
      </c>
      <c r="T1581" s="15">
        <f t="shared" si="74"/>
        <v>41514.996423611112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72"/>
        <v>0</v>
      </c>
      <c r="P1582">
        <f>IFERROR(ROUND(E1582/L1582,2),0)</f>
        <v>0</v>
      </c>
      <c r="Q1582" s="10" t="s">
        <v>8327</v>
      </c>
      <c r="R1582" t="s">
        <v>8357</v>
      </c>
      <c r="S1582" s="15">
        <f t="shared" si="73"/>
        <v>40990.050069444449</v>
      </c>
      <c r="T1582" s="15">
        <f t="shared" si="74"/>
        <v>41050.050069444449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72"/>
        <v>1</v>
      </c>
      <c r="P1583">
        <f>IFERROR(ROUND(E1583/L1583,2),0)</f>
        <v>5</v>
      </c>
      <c r="Q1583" s="10" t="s">
        <v>8322</v>
      </c>
      <c r="R1583" t="s">
        <v>8324</v>
      </c>
      <c r="S1583" s="15">
        <f t="shared" si="73"/>
        <v>42325.448958333334</v>
      </c>
      <c r="T1583" s="15">
        <f t="shared" si="74"/>
        <v>42357.448958333334</v>
      </c>
    </row>
    <row r="1584" spans="1:20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72"/>
        <v>9</v>
      </c>
      <c r="P1584">
        <f>IFERROR(ROUND(E1584/L1584,2),0)</f>
        <v>31</v>
      </c>
      <c r="Q1584" s="10" t="s">
        <v>8322</v>
      </c>
      <c r="R1584" t="s">
        <v>8324</v>
      </c>
      <c r="S1584" s="15">
        <f t="shared" si="73"/>
        <v>42246.789965277778</v>
      </c>
      <c r="T1584" s="15">
        <f t="shared" si="74"/>
        <v>42303.888888888891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72"/>
        <v>0</v>
      </c>
      <c r="P1585">
        <f>IFERROR(ROUND(E1585/L1585,2),0)</f>
        <v>15</v>
      </c>
      <c r="Q1585" s="10" t="s">
        <v>8322</v>
      </c>
      <c r="R1585" t="s">
        <v>8324</v>
      </c>
      <c r="S1585" s="15">
        <f t="shared" si="73"/>
        <v>41877.904988425929</v>
      </c>
      <c r="T1585" s="15">
        <f t="shared" si="74"/>
        <v>41907.904988425929</v>
      </c>
    </row>
    <row r="1586" spans="1:20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72"/>
        <v>0</v>
      </c>
      <c r="P1586">
        <f>IFERROR(ROUND(E1586/L1586,2),0)</f>
        <v>0</v>
      </c>
      <c r="Q1586" s="10" t="s">
        <v>8322</v>
      </c>
      <c r="R1586" t="s">
        <v>8324</v>
      </c>
      <c r="S1586" s="15">
        <f t="shared" si="73"/>
        <v>41779.649317129632</v>
      </c>
      <c r="T1586" s="15">
        <f t="shared" si="74"/>
        <v>41789.649317129632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72"/>
        <v>79</v>
      </c>
      <c r="P1587">
        <f>IFERROR(ROUND(E1587/L1587,2),0)</f>
        <v>131.66999999999999</v>
      </c>
      <c r="Q1587" s="10" t="s">
        <v>8322</v>
      </c>
      <c r="R1587" t="s">
        <v>8324</v>
      </c>
      <c r="S1587" s="15">
        <f t="shared" si="73"/>
        <v>42707.895462962959</v>
      </c>
      <c r="T1587" s="15">
        <f t="shared" si="74"/>
        <v>42729.458333333328</v>
      </c>
    </row>
    <row r="1588" spans="1:20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72"/>
        <v>0</v>
      </c>
      <c r="P1588">
        <f>IFERROR(ROUND(E1588/L1588,2),0)</f>
        <v>0</v>
      </c>
      <c r="Q1588" s="10" t="s">
        <v>8322</v>
      </c>
      <c r="R1588" t="s">
        <v>8324</v>
      </c>
      <c r="S1588" s="15">
        <f t="shared" si="73"/>
        <v>42069.104421296302</v>
      </c>
      <c r="T1588" s="15">
        <f t="shared" si="74"/>
        <v>42099.062754629631</v>
      </c>
    </row>
    <row r="1589" spans="1:20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72"/>
        <v>0</v>
      </c>
      <c r="P1589">
        <f>IFERROR(ROUND(E1589/L1589,2),0)</f>
        <v>1</v>
      </c>
      <c r="Q1589" s="10" t="s">
        <v>8322</v>
      </c>
      <c r="R1589" t="s">
        <v>8324</v>
      </c>
      <c r="S1589" s="15">
        <f t="shared" si="73"/>
        <v>41956.950983796298</v>
      </c>
      <c r="T1589" s="15">
        <f t="shared" si="74"/>
        <v>41986.950983796298</v>
      </c>
    </row>
    <row r="1590" spans="1:20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72"/>
        <v>0</v>
      </c>
      <c r="P1590">
        <f>IFERROR(ROUND(E1590/L1590,2),0)</f>
        <v>0</v>
      </c>
      <c r="Q1590" s="10" t="s">
        <v>8322</v>
      </c>
      <c r="R1590" t="s">
        <v>8324</v>
      </c>
      <c r="S1590" s="15">
        <f t="shared" si="73"/>
        <v>42005.24998842593</v>
      </c>
      <c r="T1590" s="15">
        <f t="shared" si="74"/>
        <v>42035.841666666667</v>
      </c>
    </row>
    <row r="1591" spans="1:20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72"/>
        <v>0</v>
      </c>
      <c r="P1591">
        <f>IFERROR(ROUND(E1591/L1591,2),0)</f>
        <v>0</v>
      </c>
      <c r="Q1591" s="10" t="s">
        <v>8322</v>
      </c>
      <c r="R1591" t="s">
        <v>8324</v>
      </c>
      <c r="S1591" s="15">
        <f t="shared" si="73"/>
        <v>42256.984791666662</v>
      </c>
      <c r="T1591" s="15">
        <f t="shared" si="74"/>
        <v>42286.984791666662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72"/>
        <v>2</v>
      </c>
      <c r="P1592">
        <f>IFERROR(ROUND(E1592/L1592,2),0)</f>
        <v>510</v>
      </c>
      <c r="Q1592" s="10" t="s">
        <v>8322</v>
      </c>
      <c r="R1592" t="s">
        <v>8324</v>
      </c>
      <c r="S1592" s="15">
        <f t="shared" si="73"/>
        <v>42240.857222222221</v>
      </c>
      <c r="T1592" s="15">
        <f t="shared" si="74"/>
        <v>42270.857222222221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72"/>
        <v>29</v>
      </c>
      <c r="P1593">
        <f>IFERROR(ROUND(E1593/L1593,2),0)</f>
        <v>44.48</v>
      </c>
      <c r="Q1593" s="10" t="s">
        <v>8322</v>
      </c>
      <c r="R1593" t="s">
        <v>8324</v>
      </c>
      <c r="S1593" s="15">
        <f t="shared" si="73"/>
        <v>42433.726168981477</v>
      </c>
      <c r="T1593" s="15">
        <f t="shared" si="74"/>
        <v>42463.68450231482</v>
      </c>
    </row>
    <row r="1594" spans="1:20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72"/>
        <v>0</v>
      </c>
      <c r="P1594">
        <f>IFERROR(ROUND(E1594/L1594,2),0)</f>
        <v>0</v>
      </c>
      <c r="Q1594" s="10" t="s">
        <v>8322</v>
      </c>
      <c r="R1594" t="s">
        <v>8324</v>
      </c>
      <c r="S1594" s="15">
        <f t="shared" si="73"/>
        <v>42046.072743055556</v>
      </c>
      <c r="T1594" s="15">
        <f t="shared" si="74"/>
        <v>42091.031076388885</v>
      </c>
    </row>
    <row r="1595" spans="1:20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72"/>
        <v>0</v>
      </c>
      <c r="P1595">
        <f>IFERROR(ROUND(E1595/L1595,2),0)</f>
        <v>1</v>
      </c>
      <c r="Q1595" s="10" t="s">
        <v>8322</v>
      </c>
      <c r="R1595" t="s">
        <v>8324</v>
      </c>
      <c r="S1595" s="15">
        <f t="shared" si="73"/>
        <v>42033.845543981486</v>
      </c>
      <c r="T1595" s="15">
        <f t="shared" si="74"/>
        <v>42063.845543981486</v>
      </c>
    </row>
    <row r="1596" spans="1:20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72"/>
        <v>21</v>
      </c>
      <c r="P1596">
        <f>IFERROR(ROUND(E1596/L1596,2),0)</f>
        <v>20.5</v>
      </c>
      <c r="Q1596" s="10" t="s">
        <v>8322</v>
      </c>
      <c r="R1596" t="s">
        <v>8324</v>
      </c>
      <c r="S1596" s="15">
        <f t="shared" si="73"/>
        <v>42445.712754629625</v>
      </c>
      <c r="T1596" s="15">
        <f t="shared" si="74"/>
        <v>42505.681249999994</v>
      </c>
    </row>
    <row r="1597" spans="1:20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72"/>
        <v>0</v>
      </c>
      <c r="P1597">
        <f>IFERROR(ROUND(E1597/L1597,2),0)</f>
        <v>40</v>
      </c>
      <c r="Q1597" s="10" t="s">
        <v>8322</v>
      </c>
      <c r="R1597" t="s">
        <v>8324</v>
      </c>
      <c r="S1597" s="15">
        <f t="shared" si="73"/>
        <v>41780.050092592595</v>
      </c>
      <c r="T1597" s="15">
        <f t="shared" si="74"/>
        <v>41808.842361111114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72"/>
        <v>2</v>
      </c>
      <c r="P1598">
        <f>IFERROR(ROUND(E1598/L1598,2),0)</f>
        <v>25</v>
      </c>
      <c r="Q1598" s="10" t="s">
        <v>8322</v>
      </c>
      <c r="R1598" t="s">
        <v>8324</v>
      </c>
      <c r="S1598" s="15">
        <f t="shared" si="73"/>
        <v>41941.430196759262</v>
      </c>
      <c r="T1598" s="15">
        <f t="shared" si="74"/>
        <v>41986.471863425926</v>
      </c>
    </row>
    <row r="1599" spans="1:20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72"/>
        <v>0</v>
      </c>
      <c r="P1599">
        <f>IFERROR(ROUND(E1599/L1599,2),0)</f>
        <v>0</v>
      </c>
      <c r="Q1599" s="10" t="s">
        <v>8322</v>
      </c>
      <c r="R1599" t="s">
        <v>8324</v>
      </c>
      <c r="S1599" s="15">
        <f t="shared" si="73"/>
        <v>42603.354131944448</v>
      </c>
      <c r="T1599" s="15">
        <f t="shared" si="74"/>
        <v>42633.354131944448</v>
      </c>
    </row>
    <row r="1600" spans="1:20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72"/>
        <v>0</v>
      </c>
      <c r="P1600">
        <f>IFERROR(ROUND(E1600/L1600,2),0)</f>
        <v>1</v>
      </c>
      <c r="Q1600" s="10" t="s">
        <v>8322</v>
      </c>
      <c r="R1600" t="s">
        <v>8324</v>
      </c>
      <c r="S1600" s="15">
        <f t="shared" si="73"/>
        <v>42151.667337962965</v>
      </c>
      <c r="T1600" s="15">
        <f t="shared" si="74"/>
        <v>42211.667337962965</v>
      </c>
    </row>
    <row r="1601" spans="1:20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72"/>
        <v>0</v>
      </c>
      <c r="P1601">
        <f>IFERROR(ROUND(E1601/L1601,2),0)</f>
        <v>0</v>
      </c>
      <c r="Q1601" s="10" t="s">
        <v>8322</v>
      </c>
      <c r="R1601" t="s">
        <v>8324</v>
      </c>
      <c r="S1601" s="15">
        <f t="shared" si="73"/>
        <v>42438.53907407407</v>
      </c>
      <c r="T1601" s="15">
        <f t="shared" si="74"/>
        <v>42468.497407407413</v>
      </c>
    </row>
    <row r="1602" spans="1:20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72"/>
        <v>7</v>
      </c>
      <c r="P1602">
        <f>IFERROR(ROUND(E1602/L1602,2),0)</f>
        <v>40.78</v>
      </c>
      <c r="Q1602" s="10" t="s">
        <v>8322</v>
      </c>
      <c r="R1602" t="s">
        <v>8324</v>
      </c>
      <c r="S1602" s="15">
        <f t="shared" si="73"/>
        <v>41791.057314814818</v>
      </c>
      <c r="T1602" s="15">
        <f t="shared" si="74"/>
        <v>41835.21597222222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75">ROUND(E1603/D1603*100,0)</f>
        <v>108</v>
      </c>
      <c r="P1603">
        <f>IFERROR(ROUND(E1603/L1603,2),0)</f>
        <v>48.33</v>
      </c>
      <c r="Q1603" s="10" t="s">
        <v>8316</v>
      </c>
      <c r="R1603" t="s">
        <v>8319</v>
      </c>
      <c r="S1603" s="15">
        <f t="shared" ref="S1603:S1666" si="76">(((J1603/60)/60)/24)+DATE(1970,1,1)</f>
        <v>40638.092974537038</v>
      </c>
      <c r="T1603" s="15">
        <f t="shared" ref="T1603:T1666" si="77">(((I1603/60)/60)/24)+DATE(1970,1,1)</f>
        <v>40668.092974537038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75"/>
        <v>100</v>
      </c>
      <c r="P1604">
        <f>IFERROR(ROUND(E1604/L1604,2),0)</f>
        <v>46.95</v>
      </c>
      <c r="Q1604" s="10" t="s">
        <v>8316</v>
      </c>
      <c r="R1604" t="s">
        <v>8319</v>
      </c>
      <c r="S1604" s="15">
        <f t="shared" si="76"/>
        <v>40788.297650462962</v>
      </c>
      <c r="T1604" s="15">
        <f t="shared" si="77"/>
        <v>40830.958333333336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75"/>
        <v>100</v>
      </c>
      <c r="P1605">
        <f>IFERROR(ROUND(E1605/L1605,2),0)</f>
        <v>66.69</v>
      </c>
      <c r="Q1605" s="10" t="s">
        <v>8316</v>
      </c>
      <c r="R1605" t="s">
        <v>8319</v>
      </c>
      <c r="S1605" s="15">
        <f t="shared" si="76"/>
        <v>40876.169664351852</v>
      </c>
      <c r="T1605" s="15">
        <f t="shared" si="77"/>
        <v>40936.169664351852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75"/>
        <v>122</v>
      </c>
      <c r="P1606">
        <f>IFERROR(ROUND(E1606/L1606,2),0)</f>
        <v>48.84</v>
      </c>
      <c r="Q1606" s="10" t="s">
        <v>8316</v>
      </c>
      <c r="R1606" t="s">
        <v>8319</v>
      </c>
      <c r="S1606" s="15">
        <f t="shared" si="76"/>
        <v>40945.845312500001</v>
      </c>
      <c r="T1606" s="15">
        <f t="shared" si="77"/>
        <v>40985.80364583333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75"/>
        <v>101</v>
      </c>
      <c r="P1607">
        <f>IFERROR(ROUND(E1607/L1607,2),0)</f>
        <v>137.31</v>
      </c>
      <c r="Q1607" s="10" t="s">
        <v>8316</v>
      </c>
      <c r="R1607" t="s">
        <v>8319</v>
      </c>
      <c r="S1607" s="15">
        <f t="shared" si="76"/>
        <v>40747.012881944444</v>
      </c>
      <c r="T1607" s="15">
        <f t="shared" si="77"/>
        <v>40756.291666666664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75"/>
        <v>101</v>
      </c>
      <c r="P1608">
        <f>IFERROR(ROUND(E1608/L1608,2),0)</f>
        <v>87.83</v>
      </c>
      <c r="Q1608" s="10" t="s">
        <v>8316</v>
      </c>
      <c r="R1608" t="s">
        <v>8319</v>
      </c>
      <c r="S1608" s="15">
        <f t="shared" si="76"/>
        <v>40536.111550925925</v>
      </c>
      <c r="T1608" s="15">
        <f t="shared" si="77"/>
        <v>40626.069884259261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75"/>
        <v>145</v>
      </c>
      <c r="P1609">
        <f>IFERROR(ROUND(E1609/L1609,2),0)</f>
        <v>70.790000000000006</v>
      </c>
      <c r="Q1609" s="10" t="s">
        <v>8316</v>
      </c>
      <c r="R1609" t="s">
        <v>8319</v>
      </c>
      <c r="S1609" s="15">
        <f t="shared" si="76"/>
        <v>41053.80846064815</v>
      </c>
      <c r="T1609" s="15">
        <f t="shared" si="77"/>
        <v>41074.80846064815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75"/>
        <v>101</v>
      </c>
      <c r="P1610">
        <f>IFERROR(ROUND(E1610/L1610,2),0)</f>
        <v>52.83</v>
      </c>
      <c r="Q1610" s="10" t="s">
        <v>8316</v>
      </c>
      <c r="R1610" t="s">
        <v>8319</v>
      </c>
      <c r="S1610" s="15">
        <f t="shared" si="76"/>
        <v>41607.83085648148</v>
      </c>
      <c r="T1610" s="15">
        <f t="shared" si="77"/>
        <v>41640.226388888892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75"/>
        <v>118</v>
      </c>
      <c r="P1611">
        <f>IFERROR(ROUND(E1611/L1611,2),0)</f>
        <v>443.75</v>
      </c>
      <c r="Q1611" s="10" t="s">
        <v>8316</v>
      </c>
      <c r="R1611" t="s">
        <v>8319</v>
      </c>
      <c r="S1611" s="15">
        <f t="shared" si="76"/>
        <v>40796.001261574071</v>
      </c>
      <c r="T1611" s="15">
        <f t="shared" si="77"/>
        <v>40849.333333333336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75"/>
        <v>272</v>
      </c>
      <c r="P1612">
        <f>IFERROR(ROUND(E1612/L1612,2),0)</f>
        <v>48.54</v>
      </c>
      <c r="Q1612" s="10" t="s">
        <v>8316</v>
      </c>
      <c r="R1612" t="s">
        <v>8319</v>
      </c>
      <c r="S1612" s="15">
        <f t="shared" si="76"/>
        <v>41228.924884259257</v>
      </c>
      <c r="T1612" s="15">
        <f t="shared" si="77"/>
        <v>41258.924884259257</v>
      </c>
    </row>
    <row r="1613" spans="1:20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75"/>
        <v>125</v>
      </c>
      <c r="P1613">
        <f>IFERROR(ROUND(E1613/L1613,2),0)</f>
        <v>37.07</v>
      </c>
      <c r="Q1613" s="10" t="s">
        <v>8316</v>
      </c>
      <c r="R1613" t="s">
        <v>8319</v>
      </c>
      <c r="S1613" s="15">
        <f t="shared" si="76"/>
        <v>41409.00037037037</v>
      </c>
      <c r="T1613" s="15">
        <f t="shared" si="77"/>
        <v>41430.00037037037</v>
      </c>
    </row>
    <row r="1614" spans="1:20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75"/>
        <v>110</v>
      </c>
      <c r="P1614">
        <f>IFERROR(ROUND(E1614/L1614,2),0)</f>
        <v>50</v>
      </c>
      <c r="Q1614" s="10" t="s">
        <v>8316</v>
      </c>
      <c r="R1614" t="s">
        <v>8319</v>
      </c>
      <c r="S1614" s="15">
        <f t="shared" si="76"/>
        <v>41246.874814814815</v>
      </c>
      <c r="T1614" s="15">
        <f t="shared" si="77"/>
        <v>41276.874814814815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75"/>
        <v>102</v>
      </c>
      <c r="P1615">
        <f>IFERROR(ROUND(E1615/L1615,2),0)</f>
        <v>39.04</v>
      </c>
      <c r="Q1615" s="10" t="s">
        <v>8316</v>
      </c>
      <c r="R1615" t="s">
        <v>8319</v>
      </c>
      <c r="S1615" s="15">
        <f t="shared" si="76"/>
        <v>41082.069467592592</v>
      </c>
      <c r="T1615" s="15">
        <f t="shared" si="77"/>
        <v>41112.069467592592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75"/>
        <v>103</v>
      </c>
      <c r="P1616">
        <f>IFERROR(ROUND(E1616/L1616,2),0)</f>
        <v>66.69</v>
      </c>
      <c r="Q1616" s="10" t="s">
        <v>8316</v>
      </c>
      <c r="R1616" t="s">
        <v>8319</v>
      </c>
      <c r="S1616" s="15">
        <f t="shared" si="76"/>
        <v>41794.981122685182</v>
      </c>
      <c r="T1616" s="15">
        <f t="shared" si="77"/>
        <v>41854.708333333336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75"/>
        <v>114</v>
      </c>
      <c r="P1617">
        <f>IFERROR(ROUND(E1617/L1617,2),0)</f>
        <v>67.13</v>
      </c>
      <c r="Q1617" s="10" t="s">
        <v>8316</v>
      </c>
      <c r="R1617" t="s">
        <v>8319</v>
      </c>
      <c r="S1617" s="15">
        <f t="shared" si="76"/>
        <v>40845.050879629627</v>
      </c>
      <c r="T1617" s="15">
        <f t="shared" si="77"/>
        <v>40890.092546296299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75"/>
        <v>104</v>
      </c>
      <c r="P1618">
        <f>IFERROR(ROUND(E1618/L1618,2),0)</f>
        <v>66.37</v>
      </c>
      <c r="Q1618" s="10" t="s">
        <v>8316</v>
      </c>
      <c r="R1618" t="s">
        <v>8319</v>
      </c>
      <c r="S1618" s="15">
        <f t="shared" si="76"/>
        <v>41194.715520833335</v>
      </c>
      <c r="T1618" s="15">
        <f t="shared" si="77"/>
        <v>41235.916666666664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75"/>
        <v>146</v>
      </c>
      <c r="P1619">
        <f>IFERROR(ROUND(E1619/L1619,2),0)</f>
        <v>64.62</v>
      </c>
      <c r="Q1619" s="10" t="s">
        <v>8316</v>
      </c>
      <c r="R1619" t="s">
        <v>8319</v>
      </c>
      <c r="S1619" s="15">
        <f t="shared" si="76"/>
        <v>41546.664212962962</v>
      </c>
      <c r="T1619" s="15">
        <f t="shared" si="77"/>
        <v>41579.791666666664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75"/>
        <v>105</v>
      </c>
      <c r="P1620">
        <f>IFERROR(ROUND(E1620/L1620,2),0)</f>
        <v>58.37</v>
      </c>
      <c r="Q1620" s="10" t="s">
        <v>8316</v>
      </c>
      <c r="R1620" t="s">
        <v>8319</v>
      </c>
      <c r="S1620" s="15">
        <f t="shared" si="76"/>
        <v>41301.654340277775</v>
      </c>
      <c r="T1620" s="15">
        <f t="shared" si="77"/>
        <v>41341.654340277775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75"/>
        <v>133</v>
      </c>
      <c r="P1621">
        <f>IFERROR(ROUND(E1621/L1621,2),0)</f>
        <v>86.96</v>
      </c>
      <c r="Q1621" s="10" t="s">
        <v>8316</v>
      </c>
      <c r="R1621" t="s">
        <v>8319</v>
      </c>
      <c r="S1621" s="15">
        <f t="shared" si="76"/>
        <v>41876.18618055556</v>
      </c>
      <c r="T1621" s="15">
        <f t="shared" si="77"/>
        <v>41897.18618055556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75"/>
        <v>113</v>
      </c>
      <c r="P1622">
        <f>IFERROR(ROUND(E1622/L1622,2),0)</f>
        <v>66.47</v>
      </c>
      <c r="Q1622" s="10" t="s">
        <v>8316</v>
      </c>
      <c r="R1622" t="s">
        <v>8319</v>
      </c>
      <c r="S1622" s="15">
        <f t="shared" si="76"/>
        <v>41321.339583333334</v>
      </c>
      <c r="T1622" s="15">
        <f t="shared" si="77"/>
        <v>41328.339583333334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75"/>
        <v>121</v>
      </c>
      <c r="P1623">
        <f>IFERROR(ROUND(E1623/L1623,2),0)</f>
        <v>163.78</v>
      </c>
      <c r="Q1623" s="10" t="s">
        <v>8316</v>
      </c>
      <c r="R1623" t="s">
        <v>8319</v>
      </c>
      <c r="S1623" s="15">
        <f t="shared" si="76"/>
        <v>41003.60665509259</v>
      </c>
      <c r="T1623" s="15">
        <f t="shared" si="77"/>
        <v>41057.165972222225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75"/>
        <v>102</v>
      </c>
      <c r="P1624">
        <f>IFERROR(ROUND(E1624/L1624,2),0)</f>
        <v>107.98</v>
      </c>
      <c r="Q1624" s="10" t="s">
        <v>8316</v>
      </c>
      <c r="R1624" t="s">
        <v>8319</v>
      </c>
      <c r="S1624" s="15">
        <f t="shared" si="76"/>
        <v>41950.29483796296</v>
      </c>
      <c r="T1624" s="15">
        <f t="shared" si="77"/>
        <v>41990.332638888889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75"/>
        <v>101</v>
      </c>
      <c r="P1625">
        <f>IFERROR(ROUND(E1625/L1625,2),0)</f>
        <v>42.11</v>
      </c>
      <c r="Q1625" s="10" t="s">
        <v>8316</v>
      </c>
      <c r="R1625" t="s">
        <v>8319</v>
      </c>
      <c r="S1625" s="15">
        <f t="shared" si="76"/>
        <v>41453.688530092593</v>
      </c>
      <c r="T1625" s="15">
        <f t="shared" si="77"/>
        <v>41513.688530092593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75"/>
        <v>118</v>
      </c>
      <c r="P1626">
        <f>IFERROR(ROUND(E1626/L1626,2),0)</f>
        <v>47.2</v>
      </c>
      <c r="Q1626" s="10" t="s">
        <v>8316</v>
      </c>
      <c r="R1626" t="s">
        <v>8319</v>
      </c>
      <c r="S1626" s="15">
        <f t="shared" si="76"/>
        <v>41243.367303240739</v>
      </c>
      <c r="T1626" s="15">
        <f t="shared" si="77"/>
        <v>41283.367303240739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75"/>
        <v>155</v>
      </c>
      <c r="P1627">
        <f>IFERROR(ROUND(E1627/L1627,2),0)</f>
        <v>112.02</v>
      </c>
      <c r="Q1627" s="10" t="s">
        <v>8316</v>
      </c>
      <c r="R1627" t="s">
        <v>8319</v>
      </c>
      <c r="S1627" s="15">
        <f t="shared" si="76"/>
        <v>41135.699687500004</v>
      </c>
      <c r="T1627" s="15">
        <f t="shared" si="77"/>
        <v>41163.699687500004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75"/>
        <v>101</v>
      </c>
      <c r="P1628">
        <f>IFERROR(ROUND(E1628/L1628,2),0)</f>
        <v>74.95</v>
      </c>
      <c r="Q1628" s="10" t="s">
        <v>8316</v>
      </c>
      <c r="R1628" t="s">
        <v>8319</v>
      </c>
      <c r="S1628" s="15">
        <f t="shared" si="76"/>
        <v>41579.847997685189</v>
      </c>
      <c r="T1628" s="15">
        <f t="shared" si="77"/>
        <v>41609.889664351853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75"/>
        <v>117</v>
      </c>
      <c r="P1629">
        <f>IFERROR(ROUND(E1629/L1629,2),0)</f>
        <v>61.58</v>
      </c>
      <c r="Q1629" s="10" t="s">
        <v>8316</v>
      </c>
      <c r="R1629" t="s">
        <v>8319</v>
      </c>
      <c r="S1629" s="15">
        <f t="shared" si="76"/>
        <v>41205.707048611112</v>
      </c>
      <c r="T1629" s="15">
        <f t="shared" si="77"/>
        <v>41239.207638888889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75"/>
        <v>101</v>
      </c>
      <c r="P1630">
        <f>IFERROR(ROUND(E1630/L1630,2),0)</f>
        <v>45.88</v>
      </c>
      <c r="Q1630" s="10" t="s">
        <v>8316</v>
      </c>
      <c r="R1630" t="s">
        <v>8319</v>
      </c>
      <c r="S1630" s="15">
        <f t="shared" si="76"/>
        <v>41774.737060185187</v>
      </c>
      <c r="T1630" s="15">
        <f t="shared" si="77"/>
        <v>41807.737060185187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75"/>
        <v>104</v>
      </c>
      <c r="P1631">
        <f>IFERROR(ROUND(E1631/L1631,2),0)</f>
        <v>75.849999999999994</v>
      </c>
      <c r="Q1631" s="10" t="s">
        <v>8316</v>
      </c>
      <c r="R1631" t="s">
        <v>8319</v>
      </c>
      <c r="S1631" s="15">
        <f t="shared" si="76"/>
        <v>41645.867280092592</v>
      </c>
      <c r="T1631" s="15">
        <f t="shared" si="77"/>
        <v>41690.867280092592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75"/>
        <v>265</v>
      </c>
      <c r="P1632">
        <f>IFERROR(ROUND(E1632/L1632,2),0)</f>
        <v>84.21</v>
      </c>
      <c r="Q1632" s="10" t="s">
        <v>8316</v>
      </c>
      <c r="R1632" t="s">
        <v>8319</v>
      </c>
      <c r="S1632" s="15">
        <f t="shared" si="76"/>
        <v>40939.837673611109</v>
      </c>
      <c r="T1632" s="15">
        <f t="shared" si="77"/>
        <v>40970.290972222225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75"/>
        <v>156</v>
      </c>
      <c r="P1633">
        <f>IFERROR(ROUND(E1633/L1633,2),0)</f>
        <v>117.23</v>
      </c>
      <c r="Q1633" s="10" t="s">
        <v>8316</v>
      </c>
      <c r="R1633" t="s">
        <v>8319</v>
      </c>
      <c r="S1633" s="15">
        <f t="shared" si="76"/>
        <v>41164.859502314815</v>
      </c>
      <c r="T1633" s="15">
        <f t="shared" si="77"/>
        <v>41194.859502314815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75"/>
        <v>102</v>
      </c>
      <c r="P1634">
        <f>IFERROR(ROUND(E1634/L1634,2),0)</f>
        <v>86.49</v>
      </c>
      <c r="Q1634" s="10" t="s">
        <v>8316</v>
      </c>
      <c r="R1634" t="s">
        <v>8319</v>
      </c>
      <c r="S1634" s="15">
        <f t="shared" si="76"/>
        <v>40750.340902777774</v>
      </c>
      <c r="T1634" s="15">
        <f t="shared" si="77"/>
        <v>40810.340902777774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75"/>
        <v>100</v>
      </c>
      <c r="P1635">
        <f>IFERROR(ROUND(E1635/L1635,2),0)</f>
        <v>172.41</v>
      </c>
      <c r="Q1635" s="10" t="s">
        <v>8316</v>
      </c>
      <c r="R1635" t="s">
        <v>8319</v>
      </c>
      <c r="S1635" s="15">
        <f t="shared" si="76"/>
        <v>40896.883750000001</v>
      </c>
      <c r="T1635" s="15">
        <f t="shared" si="77"/>
        <v>40924.208333333336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75"/>
        <v>101</v>
      </c>
      <c r="P1636">
        <f>IFERROR(ROUND(E1636/L1636,2),0)</f>
        <v>62.81</v>
      </c>
      <c r="Q1636" s="10" t="s">
        <v>8316</v>
      </c>
      <c r="R1636" t="s">
        <v>8319</v>
      </c>
      <c r="S1636" s="15">
        <f t="shared" si="76"/>
        <v>40658.189826388887</v>
      </c>
      <c r="T1636" s="15">
        <f t="shared" si="77"/>
        <v>40696.249305555553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75"/>
        <v>125</v>
      </c>
      <c r="P1637">
        <f>IFERROR(ROUND(E1637/L1637,2),0)</f>
        <v>67.73</v>
      </c>
      <c r="Q1637" s="10" t="s">
        <v>8316</v>
      </c>
      <c r="R1637" t="s">
        <v>8319</v>
      </c>
      <c r="S1637" s="15">
        <f t="shared" si="76"/>
        <v>42502.868761574078</v>
      </c>
      <c r="T1637" s="15">
        <f t="shared" si="77"/>
        <v>42562.868761574078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75"/>
        <v>104</v>
      </c>
      <c r="P1638">
        <f>IFERROR(ROUND(E1638/L1638,2),0)</f>
        <v>53.56</v>
      </c>
      <c r="Q1638" s="10" t="s">
        <v>8316</v>
      </c>
      <c r="R1638" t="s">
        <v>8319</v>
      </c>
      <c r="S1638" s="15">
        <f t="shared" si="76"/>
        <v>40663.08666666667</v>
      </c>
      <c r="T1638" s="15">
        <f t="shared" si="77"/>
        <v>40706.166666666664</v>
      </c>
    </row>
    <row r="1639" spans="1:20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75"/>
        <v>104</v>
      </c>
      <c r="P1639">
        <f>IFERROR(ROUND(E1639/L1639,2),0)</f>
        <v>34.6</v>
      </c>
      <c r="Q1639" s="10" t="s">
        <v>8316</v>
      </c>
      <c r="R1639" t="s">
        <v>8319</v>
      </c>
      <c r="S1639" s="15">
        <f t="shared" si="76"/>
        <v>40122.751620370371</v>
      </c>
      <c r="T1639" s="15">
        <f t="shared" si="77"/>
        <v>40178.98541666667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75"/>
        <v>105</v>
      </c>
      <c r="P1640">
        <f>IFERROR(ROUND(E1640/L1640,2),0)</f>
        <v>38.89</v>
      </c>
      <c r="Q1640" s="10" t="s">
        <v>8316</v>
      </c>
      <c r="R1640" t="s">
        <v>8319</v>
      </c>
      <c r="S1640" s="15">
        <f t="shared" si="76"/>
        <v>41288.68712962963</v>
      </c>
      <c r="T1640" s="15">
        <f t="shared" si="77"/>
        <v>41333.892361111109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75"/>
        <v>100</v>
      </c>
      <c r="P1641">
        <f>IFERROR(ROUND(E1641/L1641,2),0)</f>
        <v>94.74</v>
      </c>
      <c r="Q1641" s="10" t="s">
        <v>8316</v>
      </c>
      <c r="R1641" t="s">
        <v>8319</v>
      </c>
      <c r="S1641" s="15">
        <f t="shared" si="76"/>
        <v>40941.652372685188</v>
      </c>
      <c r="T1641" s="15">
        <f t="shared" si="77"/>
        <v>40971.652372685188</v>
      </c>
    </row>
    <row r="1642" spans="1:20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75"/>
        <v>170</v>
      </c>
      <c r="P1642">
        <f>IFERROR(ROUND(E1642/L1642,2),0)</f>
        <v>39.97</v>
      </c>
      <c r="Q1642" s="10" t="s">
        <v>8316</v>
      </c>
      <c r="R1642" t="s">
        <v>8319</v>
      </c>
      <c r="S1642" s="15">
        <f t="shared" si="76"/>
        <v>40379.23096064815</v>
      </c>
      <c r="T1642" s="15">
        <f t="shared" si="77"/>
        <v>40393.082638888889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75"/>
        <v>101</v>
      </c>
      <c r="P1643">
        <f>IFERROR(ROUND(E1643/L1643,2),0)</f>
        <v>97.5</v>
      </c>
      <c r="Q1643" s="10" t="s">
        <v>8316</v>
      </c>
      <c r="R1643" t="s">
        <v>8334</v>
      </c>
      <c r="S1643" s="15">
        <f t="shared" si="76"/>
        <v>41962.596574074079</v>
      </c>
      <c r="T1643" s="15">
        <f t="shared" si="77"/>
        <v>41992.596574074079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75"/>
        <v>100</v>
      </c>
      <c r="P1644">
        <f>IFERROR(ROUND(E1644/L1644,2),0)</f>
        <v>42.86</v>
      </c>
      <c r="Q1644" s="10" t="s">
        <v>8316</v>
      </c>
      <c r="R1644" t="s">
        <v>8334</v>
      </c>
      <c r="S1644" s="15">
        <f t="shared" si="76"/>
        <v>40688.024618055555</v>
      </c>
      <c r="T1644" s="15">
        <f t="shared" si="77"/>
        <v>40708.024618055555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75"/>
        <v>125</v>
      </c>
      <c r="P1645">
        <f>IFERROR(ROUND(E1645/L1645,2),0)</f>
        <v>168.51</v>
      </c>
      <c r="Q1645" s="10" t="s">
        <v>8316</v>
      </c>
      <c r="R1645" t="s">
        <v>8334</v>
      </c>
      <c r="S1645" s="15">
        <f t="shared" si="76"/>
        <v>41146.824212962965</v>
      </c>
      <c r="T1645" s="15">
        <f t="shared" si="77"/>
        <v>41176.824212962965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75"/>
        <v>110</v>
      </c>
      <c r="P1646">
        <f>IFERROR(ROUND(E1646/L1646,2),0)</f>
        <v>85.55</v>
      </c>
      <c r="Q1646" s="10" t="s">
        <v>8316</v>
      </c>
      <c r="R1646" t="s">
        <v>8334</v>
      </c>
      <c r="S1646" s="15">
        <f t="shared" si="76"/>
        <v>41175.05972222222</v>
      </c>
      <c r="T1646" s="15">
        <f t="shared" si="77"/>
        <v>41235.101388888892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75"/>
        <v>111</v>
      </c>
      <c r="P1647">
        <f>IFERROR(ROUND(E1647/L1647,2),0)</f>
        <v>554</v>
      </c>
      <c r="Q1647" s="10" t="s">
        <v>8316</v>
      </c>
      <c r="R1647" t="s">
        <v>8334</v>
      </c>
      <c r="S1647" s="15">
        <f t="shared" si="76"/>
        <v>41521.617361111108</v>
      </c>
      <c r="T1647" s="15">
        <f t="shared" si="77"/>
        <v>41535.617361111108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75"/>
        <v>110</v>
      </c>
      <c r="P1648">
        <f>IFERROR(ROUND(E1648/L1648,2),0)</f>
        <v>26.55</v>
      </c>
      <c r="Q1648" s="10" t="s">
        <v>8316</v>
      </c>
      <c r="R1648" t="s">
        <v>8334</v>
      </c>
      <c r="S1648" s="15">
        <f t="shared" si="76"/>
        <v>41833.450266203705</v>
      </c>
      <c r="T1648" s="15">
        <f t="shared" si="77"/>
        <v>41865.757638888892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75"/>
        <v>105</v>
      </c>
      <c r="P1649">
        <f>IFERROR(ROUND(E1649/L1649,2),0)</f>
        <v>113.83</v>
      </c>
      <c r="Q1649" s="10" t="s">
        <v>8316</v>
      </c>
      <c r="R1649" t="s">
        <v>8334</v>
      </c>
      <c r="S1649" s="15">
        <f t="shared" si="76"/>
        <v>41039.409456018519</v>
      </c>
      <c r="T1649" s="15">
        <f t="shared" si="77"/>
        <v>41069.409456018519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75"/>
        <v>125</v>
      </c>
      <c r="P1650">
        <f>IFERROR(ROUND(E1650/L1650,2),0)</f>
        <v>32.01</v>
      </c>
      <c r="Q1650" s="10" t="s">
        <v>8316</v>
      </c>
      <c r="R1650" t="s">
        <v>8334</v>
      </c>
      <c r="S1650" s="15">
        <f t="shared" si="76"/>
        <v>40592.704652777778</v>
      </c>
      <c r="T1650" s="15">
        <f t="shared" si="77"/>
        <v>40622.662986111114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75"/>
        <v>101</v>
      </c>
      <c r="P1651">
        <f>IFERROR(ROUND(E1651/L1651,2),0)</f>
        <v>47.19</v>
      </c>
      <c r="Q1651" s="10" t="s">
        <v>8316</v>
      </c>
      <c r="R1651" t="s">
        <v>8334</v>
      </c>
      <c r="S1651" s="15">
        <f t="shared" si="76"/>
        <v>41737.684664351851</v>
      </c>
      <c r="T1651" s="15">
        <f t="shared" si="77"/>
        <v>41782.684664351851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75"/>
        <v>142</v>
      </c>
      <c r="P1652">
        <f>IFERROR(ROUND(E1652/L1652,2),0)</f>
        <v>88.47</v>
      </c>
      <c r="Q1652" s="10" t="s">
        <v>8316</v>
      </c>
      <c r="R1652" t="s">
        <v>8334</v>
      </c>
      <c r="S1652" s="15">
        <f t="shared" si="76"/>
        <v>41526.435613425929</v>
      </c>
      <c r="T1652" s="15">
        <f t="shared" si="77"/>
        <v>41556.435613425929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75"/>
        <v>101</v>
      </c>
      <c r="P1653">
        <f>IFERROR(ROUND(E1653/L1653,2),0)</f>
        <v>100.75</v>
      </c>
      <c r="Q1653" s="10" t="s">
        <v>8316</v>
      </c>
      <c r="R1653" t="s">
        <v>8334</v>
      </c>
      <c r="S1653" s="15">
        <f t="shared" si="76"/>
        <v>40625.900694444441</v>
      </c>
      <c r="T1653" s="15">
        <f t="shared" si="77"/>
        <v>40659.290972222225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75"/>
        <v>101</v>
      </c>
      <c r="P1654">
        <f>IFERROR(ROUND(E1654/L1654,2),0)</f>
        <v>64.709999999999994</v>
      </c>
      <c r="Q1654" s="10" t="s">
        <v>8316</v>
      </c>
      <c r="R1654" t="s">
        <v>8334</v>
      </c>
      <c r="S1654" s="15">
        <f t="shared" si="76"/>
        <v>41572.492974537039</v>
      </c>
      <c r="T1654" s="15">
        <f t="shared" si="77"/>
        <v>41602.534641203703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75"/>
        <v>174</v>
      </c>
      <c r="P1655">
        <f>IFERROR(ROUND(E1655/L1655,2),0)</f>
        <v>51.85</v>
      </c>
      <c r="Q1655" s="10" t="s">
        <v>8316</v>
      </c>
      <c r="R1655" t="s">
        <v>8334</v>
      </c>
      <c r="S1655" s="15">
        <f t="shared" si="76"/>
        <v>40626.834444444445</v>
      </c>
      <c r="T1655" s="15">
        <f t="shared" si="77"/>
        <v>40657.834444444445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75"/>
        <v>120</v>
      </c>
      <c r="P1656">
        <f>IFERROR(ROUND(E1656/L1656,2),0)</f>
        <v>38.79</v>
      </c>
      <c r="Q1656" s="10" t="s">
        <v>8316</v>
      </c>
      <c r="R1656" t="s">
        <v>8334</v>
      </c>
      <c r="S1656" s="15">
        <f t="shared" si="76"/>
        <v>40987.890740740739</v>
      </c>
      <c r="T1656" s="15">
        <f t="shared" si="77"/>
        <v>41017.890740740739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75"/>
        <v>143</v>
      </c>
      <c r="P1657">
        <f>IFERROR(ROUND(E1657/L1657,2),0)</f>
        <v>44.65</v>
      </c>
      <c r="Q1657" s="10" t="s">
        <v>8316</v>
      </c>
      <c r="R1657" t="s">
        <v>8334</v>
      </c>
      <c r="S1657" s="15">
        <f t="shared" si="76"/>
        <v>40974.791898148149</v>
      </c>
      <c r="T1657" s="15">
        <f t="shared" si="77"/>
        <v>41004.750231481477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75"/>
        <v>100</v>
      </c>
      <c r="P1658">
        <f>IFERROR(ROUND(E1658/L1658,2),0)</f>
        <v>156.77000000000001</v>
      </c>
      <c r="Q1658" s="10" t="s">
        <v>8316</v>
      </c>
      <c r="R1658" t="s">
        <v>8334</v>
      </c>
      <c r="S1658" s="15">
        <f t="shared" si="76"/>
        <v>41226.928842592592</v>
      </c>
      <c r="T1658" s="15">
        <f t="shared" si="77"/>
        <v>41256.928842592592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75"/>
        <v>105</v>
      </c>
      <c r="P1659">
        <f>IFERROR(ROUND(E1659/L1659,2),0)</f>
        <v>118.7</v>
      </c>
      <c r="Q1659" s="10" t="s">
        <v>8316</v>
      </c>
      <c r="R1659" t="s">
        <v>8334</v>
      </c>
      <c r="S1659" s="15">
        <f t="shared" si="76"/>
        <v>41023.782037037039</v>
      </c>
      <c r="T1659" s="15">
        <f t="shared" si="77"/>
        <v>41053.782037037039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75"/>
        <v>132</v>
      </c>
      <c r="P1660">
        <f>IFERROR(ROUND(E1660/L1660,2),0)</f>
        <v>74.150000000000006</v>
      </c>
      <c r="Q1660" s="10" t="s">
        <v>8316</v>
      </c>
      <c r="R1660" t="s">
        <v>8334</v>
      </c>
      <c r="S1660" s="15">
        <f t="shared" si="76"/>
        <v>41223.22184027778</v>
      </c>
      <c r="T1660" s="15">
        <f t="shared" si="77"/>
        <v>41261.597222222219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75"/>
        <v>113</v>
      </c>
      <c r="P1661">
        <f>IFERROR(ROUND(E1661/L1661,2),0)</f>
        <v>12.53</v>
      </c>
      <c r="Q1661" s="10" t="s">
        <v>8316</v>
      </c>
      <c r="R1661" t="s">
        <v>8334</v>
      </c>
      <c r="S1661" s="15">
        <f t="shared" si="76"/>
        <v>41596.913437499999</v>
      </c>
      <c r="T1661" s="15">
        <f t="shared" si="77"/>
        <v>41625.5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75"/>
        <v>1254</v>
      </c>
      <c r="P1662">
        <f>IFERROR(ROUND(E1662/L1662,2),0)</f>
        <v>27.86</v>
      </c>
      <c r="Q1662" s="10" t="s">
        <v>8316</v>
      </c>
      <c r="R1662" t="s">
        <v>8334</v>
      </c>
      <c r="S1662" s="15">
        <f t="shared" si="76"/>
        <v>42459.693865740745</v>
      </c>
      <c r="T1662" s="15">
        <f t="shared" si="77"/>
        <v>42490.915972222225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75"/>
        <v>103</v>
      </c>
      <c r="P1663">
        <f>IFERROR(ROUND(E1663/L1663,2),0)</f>
        <v>80.180000000000007</v>
      </c>
      <c r="Q1663" s="10" t="s">
        <v>8316</v>
      </c>
      <c r="R1663" t="s">
        <v>8334</v>
      </c>
      <c r="S1663" s="15">
        <f t="shared" si="76"/>
        <v>42343.998043981483</v>
      </c>
      <c r="T1663" s="15">
        <f t="shared" si="77"/>
        <v>42386.875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75"/>
        <v>103</v>
      </c>
      <c r="P1664">
        <f>IFERROR(ROUND(E1664/L1664,2),0)</f>
        <v>132.44</v>
      </c>
      <c r="Q1664" s="10" t="s">
        <v>8316</v>
      </c>
      <c r="R1664" t="s">
        <v>8334</v>
      </c>
      <c r="S1664" s="15">
        <f t="shared" si="76"/>
        <v>40848.198333333334</v>
      </c>
      <c r="T1664" s="15">
        <f t="shared" si="77"/>
        <v>40908.239999999998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75"/>
        <v>108</v>
      </c>
      <c r="P1665">
        <f>IFERROR(ROUND(E1665/L1665,2),0)</f>
        <v>33.75</v>
      </c>
      <c r="Q1665" s="10" t="s">
        <v>8316</v>
      </c>
      <c r="R1665" t="s">
        <v>8334</v>
      </c>
      <c r="S1665" s="15">
        <f t="shared" si="76"/>
        <v>42006.02207175926</v>
      </c>
      <c r="T1665" s="15">
        <f t="shared" si="77"/>
        <v>42036.02207175926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75"/>
        <v>122</v>
      </c>
      <c r="P1666">
        <f>IFERROR(ROUND(E1666/L1666,2),0)</f>
        <v>34.380000000000003</v>
      </c>
      <c r="Q1666" s="10" t="s">
        <v>8316</v>
      </c>
      <c r="R1666" t="s">
        <v>8334</v>
      </c>
      <c r="S1666" s="15">
        <f t="shared" si="76"/>
        <v>40939.761782407404</v>
      </c>
      <c r="T1666" s="15">
        <f t="shared" si="77"/>
        <v>40984.165972222225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78">ROUND(E1667/D1667*100,0)</f>
        <v>119</v>
      </c>
      <c r="P1667">
        <f>IFERROR(ROUND(E1667/L1667,2),0)</f>
        <v>44.96</v>
      </c>
      <c r="Q1667" s="10" t="s">
        <v>8316</v>
      </c>
      <c r="R1667" t="s">
        <v>8334</v>
      </c>
      <c r="S1667" s="15">
        <f t="shared" ref="S1667:S1730" si="79">(((J1667/60)/60)/24)+DATE(1970,1,1)</f>
        <v>40564.649456018517</v>
      </c>
      <c r="T1667" s="15">
        <f t="shared" ref="T1667:T1730" si="80">(((I1667/60)/60)/24)+DATE(1970,1,1)</f>
        <v>40596.125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78"/>
        <v>161</v>
      </c>
      <c r="P1668">
        <f>IFERROR(ROUND(E1668/L1668,2),0)</f>
        <v>41.04</v>
      </c>
      <c r="Q1668" s="10" t="s">
        <v>8316</v>
      </c>
      <c r="R1668" t="s">
        <v>8334</v>
      </c>
      <c r="S1668" s="15">
        <f t="shared" si="79"/>
        <v>41331.253159722226</v>
      </c>
      <c r="T1668" s="15">
        <f t="shared" si="80"/>
        <v>41361.211493055554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78"/>
        <v>127</v>
      </c>
      <c r="P1669">
        <f>IFERROR(ROUND(E1669/L1669,2),0)</f>
        <v>52.6</v>
      </c>
      <c r="Q1669" s="10" t="s">
        <v>8316</v>
      </c>
      <c r="R1669" t="s">
        <v>8334</v>
      </c>
      <c r="S1669" s="15">
        <f t="shared" si="79"/>
        <v>41682.0705787037</v>
      </c>
      <c r="T1669" s="15">
        <f t="shared" si="80"/>
        <v>41709.290972222225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78"/>
        <v>103</v>
      </c>
      <c r="P1670">
        <f>IFERROR(ROUND(E1670/L1670,2),0)</f>
        <v>70.78</v>
      </c>
      <c r="Q1670" s="10" t="s">
        <v>8316</v>
      </c>
      <c r="R1670" t="s">
        <v>8334</v>
      </c>
      <c r="S1670" s="15">
        <f t="shared" si="79"/>
        <v>40845.14975694444</v>
      </c>
      <c r="T1670" s="15">
        <f t="shared" si="80"/>
        <v>40875.191423611112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78"/>
        <v>140</v>
      </c>
      <c r="P1671">
        <f>IFERROR(ROUND(E1671/L1671,2),0)</f>
        <v>53.75</v>
      </c>
      <c r="Q1671" s="10" t="s">
        <v>8316</v>
      </c>
      <c r="R1671" t="s">
        <v>8334</v>
      </c>
      <c r="S1671" s="15">
        <f t="shared" si="79"/>
        <v>42461.885138888887</v>
      </c>
      <c r="T1671" s="15">
        <f t="shared" si="80"/>
        <v>42521.885138888887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78"/>
        <v>103</v>
      </c>
      <c r="P1672">
        <f>IFERROR(ROUND(E1672/L1672,2),0)</f>
        <v>44.61</v>
      </c>
      <c r="Q1672" s="10" t="s">
        <v>8316</v>
      </c>
      <c r="R1672" t="s">
        <v>8334</v>
      </c>
      <c r="S1672" s="15">
        <f t="shared" si="79"/>
        <v>40313.930543981485</v>
      </c>
      <c r="T1672" s="15">
        <f t="shared" si="80"/>
        <v>40364.166666666664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78"/>
        <v>101</v>
      </c>
      <c r="P1673">
        <f>IFERROR(ROUND(E1673/L1673,2),0)</f>
        <v>26.15</v>
      </c>
      <c r="Q1673" s="10" t="s">
        <v>8316</v>
      </c>
      <c r="R1673" t="s">
        <v>8334</v>
      </c>
      <c r="S1673" s="15">
        <f t="shared" si="79"/>
        <v>42553.54414351852</v>
      </c>
      <c r="T1673" s="15">
        <f t="shared" si="80"/>
        <v>42583.54414351852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78"/>
        <v>113</v>
      </c>
      <c r="P1674">
        <f>IFERROR(ROUND(E1674/L1674,2),0)</f>
        <v>39.18</v>
      </c>
      <c r="Q1674" s="10" t="s">
        <v>8316</v>
      </c>
      <c r="R1674" t="s">
        <v>8334</v>
      </c>
      <c r="S1674" s="15">
        <f t="shared" si="79"/>
        <v>41034.656597222223</v>
      </c>
      <c r="T1674" s="15">
        <f t="shared" si="80"/>
        <v>41064.656597222223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78"/>
        <v>128</v>
      </c>
      <c r="P1675">
        <f>IFERROR(ROUND(E1675/L1675,2),0)</f>
        <v>45.59</v>
      </c>
      <c r="Q1675" s="10" t="s">
        <v>8316</v>
      </c>
      <c r="R1675" t="s">
        <v>8334</v>
      </c>
      <c r="S1675" s="15">
        <f t="shared" si="79"/>
        <v>42039.878379629634</v>
      </c>
      <c r="T1675" s="15">
        <f t="shared" si="80"/>
        <v>42069.878379629634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78"/>
        <v>202</v>
      </c>
      <c r="P1676">
        <f>IFERROR(ROUND(E1676/L1676,2),0)</f>
        <v>89.25</v>
      </c>
      <c r="Q1676" s="10" t="s">
        <v>8316</v>
      </c>
      <c r="R1676" t="s">
        <v>8334</v>
      </c>
      <c r="S1676" s="15">
        <f t="shared" si="79"/>
        <v>42569.605393518519</v>
      </c>
      <c r="T1676" s="15">
        <f t="shared" si="80"/>
        <v>42600.290972222225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78"/>
        <v>137</v>
      </c>
      <c r="P1677">
        <f>IFERROR(ROUND(E1677/L1677,2),0)</f>
        <v>40.42</v>
      </c>
      <c r="Q1677" s="10" t="s">
        <v>8316</v>
      </c>
      <c r="R1677" t="s">
        <v>8334</v>
      </c>
      <c r="S1677" s="15">
        <f t="shared" si="79"/>
        <v>40802.733101851853</v>
      </c>
      <c r="T1677" s="15">
        <f t="shared" si="80"/>
        <v>40832.918749999997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78"/>
        <v>115</v>
      </c>
      <c r="P1678">
        <f>IFERROR(ROUND(E1678/L1678,2),0)</f>
        <v>82.38</v>
      </c>
      <c r="Q1678" s="10" t="s">
        <v>8316</v>
      </c>
      <c r="R1678" t="s">
        <v>8334</v>
      </c>
      <c r="S1678" s="15">
        <f t="shared" si="79"/>
        <v>40973.72623842593</v>
      </c>
      <c r="T1678" s="15">
        <f t="shared" si="80"/>
        <v>41020.165972222225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78"/>
        <v>112</v>
      </c>
      <c r="P1679">
        <f>IFERROR(ROUND(E1679/L1679,2),0)</f>
        <v>159.52000000000001</v>
      </c>
      <c r="Q1679" s="10" t="s">
        <v>8316</v>
      </c>
      <c r="R1679" t="s">
        <v>8334</v>
      </c>
      <c r="S1679" s="15">
        <f t="shared" si="79"/>
        <v>42416.407129629632</v>
      </c>
      <c r="T1679" s="15">
        <f t="shared" si="80"/>
        <v>42476.249305555553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78"/>
        <v>118</v>
      </c>
      <c r="P1680">
        <f>IFERROR(ROUND(E1680/L1680,2),0)</f>
        <v>36.24</v>
      </c>
      <c r="Q1680" s="10" t="s">
        <v>8316</v>
      </c>
      <c r="R1680" t="s">
        <v>8334</v>
      </c>
      <c r="S1680" s="15">
        <f t="shared" si="79"/>
        <v>41662.854988425926</v>
      </c>
      <c r="T1680" s="15">
        <f t="shared" si="80"/>
        <v>41676.854988425926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78"/>
        <v>175</v>
      </c>
      <c r="P1681">
        <f>IFERROR(ROUND(E1681/L1681,2),0)</f>
        <v>62.5</v>
      </c>
      <c r="Q1681" s="10" t="s">
        <v>8316</v>
      </c>
      <c r="R1681" t="s">
        <v>8334</v>
      </c>
      <c r="S1681" s="15">
        <f t="shared" si="79"/>
        <v>40723.068807870368</v>
      </c>
      <c r="T1681" s="15">
        <f t="shared" si="80"/>
        <v>40746.068807870368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78"/>
        <v>118</v>
      </c>
      <c r="P1682">
        <f>IFERROR(ROUND(E1682/L1682,2),0)</f>
        <v>47</v>
      </c>
      <c r="Q1682" s="10" t="s">
        <v>8316</v>
      </c>
      <c r="R1682" t="s">
        <v>8334</v>
      </c>
      <c r="S1682" s="15">
        <f t="shared" si="79"/>
        <v>41802.757719907408</v>
      </c>
      <c r="T1682" s="15">
        <f t="shared" si="80"/>
        <v>41832.757719907408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78"/>
        <v>101</v>
      </c>
      <c r="P1683">
        <f>IFERROR(ROUND(E1683/L1683,2),0)</f>
        <v>74.58</v>
      </c>
      <c r="Q1683" s="10" t="s">
        <v>8316</v>
      </c>
      <c r="R1683" t="s">
        <v>8345</v>
      </c>
      <c r="S1683" s="15">
        <f t="shared" si="79"/>
        <v>42774.121342592596</v>
      </c>
      <c r="T1683" s="15">
        <f t="shared" si="80"/>
        <v>42823.083333333328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78"/>
        <v>0</v>
      </c>
      <c r="P1684">
        <f>IFERROR(ROUND(E1684/L1684,2),0)</f>
        <v>0</v>
      </c>
      <c r="Q1684" s="10" t="s">
        <v>8316</v>
      </c>
      <c r="R1684" t="s">
        <v>8345</v>
      </c>
      <c r="S1684" s="15">
        <f t="shared" si="79"/>
        <v>42779.21365740741</v>
      </c>
      <c r="T1684" s="15">
        <f t="shared" si="80"/>
        <v>42839.171990740739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78"/>
        <v>22</v>
      </c>
      <c r="P1685">
        <f>IFERROR(ROUND(E1685/L1685,2),0)</f>
        <v>76</v>
      </c>
      <c r="Q1685" s="10" t="s">
        <v>8316</v>
      </c>
      <c r="R1685" t="s">
        <v>8345</v>
      </c>
      <c r="S1685" s="15">
        <f t="shared" si="79"/>
        <v>42808.781689814816</v>
      </c>
      <c r="T1685" s="15">
        <f t="shared" si="80"/>
        <v>42832.781689814816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78"/>
        <v>109</v>
      </c>
      <c r="P1686">
        <f>IFERROR(ROUND(E1686/L1686,2),0)</f>
        <v>86.44</v>
      </c>
      <c r="Q1686" s="10" t="s">
        <v>8316</v>
      </c>
      <c r="R1686" t="s">
        <v>8345</v>
      </c>
      <c r="S1686" s="15">
        <f t="shared" si="79"/>
        <v>42783.815289351856</v>
      </c>
      <c r="T1686" s="15">
        <f t="shared" si="80"/>
        <v>42811.773622685185</v>
      </c>
    </row>
    <row r="1687" spans="1:20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78"/>
        <v>103</v>
      </c>
      <c r="P1687">
        <f>IFERROR(ROUND(E1687/L1687,2),0)</f>
        <v>24</v>
      </c>
      <c r="Q1687" s="10" t="s">
        <v>8316</v>
      </c>
      <c r="R1687" t="s">
        <v>8345</v>
      </c>
      <c r="S1687" s="15">
        <f t="shared" si="79"/>
        <v>42788.2502662037</v>
      </c>
      <c r="T1687" s="15">
        <f t="shared" si="80"/>
        <v>42818.208599537036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78"/>
        <v>0</v>
      </c>
      <c r="P1688">
        <f>IFERROR(ROUND(E1688/L1688,2),0)</f>
        <v>18</v>
      </c>
      <c r="Q1688" s="10" t="s">
        <v>8316</v>
      </c>
      <c r="R1688" t="s">
        <v>8345</v>
      </c>
      <c r="S1688" s="15">
        <f t="shared" si="79"/>
        <v>42792.843969907408</v>
      </c>
      <c r="T1688" s="15">
        <f t="shared" si="80"/>
        <v>42852.802303240736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78"/>
        <v>31</v>
      </c>
      <c r="P1689">
        <f>IFERROR(ROUND(E1689/L1689,2),0)</f>
        <v>80.13</v>
      </c>
      <c r="Q1689" s="10" t="s">
        <v>8316</v>
      </c>
      <c r="R1689" t="s">
        <v>8345</v>
      </c>
      <c r="S1689" s="15">
        <f t="shared" si="79"/>
        <v>42802.046817129631</v>
      </c>
      <c r="T1689" s="15">
        <f t="shared" si="80"/>
        <v>42835.84375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78"/>
        <v>44</v>
      </c>
      <c r="P1690">
        <f>IFERROR(ROUND(E1690/L1690,2),0)</f>
        <v>253.14</v>
      </c>
      <c r="Q1690" s="10" t="s">
        <v>8316</v>
      </c>
      <c r="R1690" t="s">
        <v>8345</v>
      </c>
      <c r="S1690" s="15">
        <f t="shared" si="79"/>
        <v>42804.534652777773</v>
      </c>
      <c r="T1690" s="15">
        <f t="shared" si="80"/>
        <v>42834.492986111116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78"/>
        <v>100</v>
      </c>
      <c r="P1691">
        <f>IFERROR(ROUND(E1691/L1691,2),0)</f>
        <v>171.43</v>
      </c>
      <c r="Q1691" s="10" t="s">
        <v>8316</v>
      </c>
      <c r="R1691" t="s">
        <v>8345</v>
      </c>
      <c r="S1691" s="15">
        <f t="shared" si="79"/>
        <v>42780.942476851851</v>
      </c>
      <c r="T1691" s="15">
        <f t="shared" si="80"/>
        <v>42810.900810185187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78"/>
        <v>25</v>
      </c>
      <c r="P1692">
        <f>IFERROR(ROUND(E1692/L1692,2),0)</f>
        <v>57.73</v>
      </c>
      <c r="Q1692" s="10" t="s">
        <v>8316</v>
      </c>
      <c r="R1692" t="s">
        <v>8345</v>
      </c>
      <c r="S1692" s="15">
        <f t="shared" si="79"/>
        <v>42801.43104166667</v>
      </c>
      <c r="T1692" s="15">
        <f t="shared" si="80"/>
        <v>42831.389374999999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78"/>
        <v>33</v>
      </c>
      <c r="P1693">
        <f>IFERROR(ROUND(E1693/L1693,2),0)</f>
        <v>264.26</v>
      </c>
      <c r="Q1693" s="10" t="s">
        <v>8316</v>
      </c>
      <c r="R1693" t="s">
        <v>8345</v>
      </c>
      <c r="S1693" s="15">
        <f t="shared" si="79"/>
        <v>42795.701481481476</v>
      </c>
      <c r="T1693" s="15">
        <f t="shared" si="80"/>
        <v>42828.041666666672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78"/>
        <v>48</v>
      </c>
      <c r="P1694">
        <f>IFERROR(ROUND(E1694/L1694,2),0)</f>
        <v>159.33000000000001</v>
      </c>
      <c r="Q1694" s="10" t="s">
        <v>8316</v>
      </c>
      <c r="R1694" t="s">
        <v>8345</v>
      </c>
      <c r="S1694" s="15">
        <f t="shared" si="79"/>
        <v>42788.151238425926</v>
      </c>
      <c r="T1694" s="15">
        <f t="shared" si="80"/>
        <v>42820.999305555553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78"/>
        <v>9</v>
      </c>
      <c r="P1695">
        <f>IFERROR(ROUND(E1695/L1695,2),0)</f>
        <v>35</v>
      </c>
      <c r="Q1695" s="10" t="s">
        <v>8316</v>
      </c>
      <c r="R1695" t="s">
        <v>8345</v>
      </c>
      <c r="S1695" s="15">
        <f t="shared" si="79"/>
        <v>42803.920277777783</v>
      </c>
      <c r="T1695" s="15">
        <f t="shared" si="80"/>
        <v>42834.833333333328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78"/>
        <v>0</v>
      </c>
      <c r="P1696">
        <f>IFERROR(ROUND(E1696/L1696,2),0)</f>
        <v>5</v>
      </c>
      <c r="Q1696" s="10" t="s">
        <v>8316</v>
      </c>
      <c r="R1696" t="s">
        <v>8345</v>
      </c>
      <c r="S1696" s="15">
        <f t="shared" si="79"/>
        <v>42791.669837962967</v>
      </c>
      <c r="T1696" s="15">
        <f t="shared" si="80"/>
        <v>42821.191666666666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78"/>
        <v>12</v>
      </c>
      <c r="P1697">
        <f>IFERROR(ROUND(E1697/L1697,2),0)</f>
        <v>61.09</v>
      </c>
      <c r="Q1697" s="10" t="s">
        <v>8316</v>
      </c>
      <c r="R1697" t="s">
        <v>8345</v>
      </c>
      <c r="S1697" s="15">
        <f t="shared" si="79"/>
        <v>42801.031412037039</v>
      </c>
      <c r="T1697" s="15">
        <f t="shared" si="80"/>
        <v>42835.041666666672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78"/>
        <v>0</v>
      </c>
      <c r="P1698">
        <f>IFERROR(ROUND(E1698/L1698,2),0)</f>
        <v>0</v>
      </c>
      <c r="Q1698" s="10" t="s">
        <v>8316</v>
      </c>
      <c r="R1698" t="s">
        <v>8345</v>
      </c>
      <c r="S1698" s="15">
        <f t="shared" si="79"/>
        <v>42796.069571759261</v>
      </c>
      <c r="T1698" s="15">
        <f t="shared" si="80"/>
        <v>42826.027905092589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78"/>
        <v>20</v>
      </c>
      <c r="P1699">
        <f>IFERROR(ROUND(E1699/L1699,2),0)</f>
        <v>114.82</v>
      </c>
      <c r="Q1699" s="10" t="s">
        <v>8316</v>
      </c>
      <c r="R1699" t="s">
        <v>8345</v>
      </c>
      <c r="S1699" s="15">
        <f t="shared" si="79"/>
        <v>42805.032962962956</v>
      </c>
      <c r="T1699" s="15">
        <f t="shared" si="80"/>
        <v>42834.991296296299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78"/>
        <v>0</v>
      </c>
      <c r="P1700">
        <f>IFERROR(ROUND(E1700/L1700,2),0)</f>
        <v>0</v>
      </c>
      <c r="Q1700" s="10" t="s">
        <v>8316</v>
      </c>
      <c r="R1700" t="s">
        <v>8345</v>
      </c>
      <c r="S1700" s="15">
        <f t="shared" si="79"/>
        <v>42796.207870370374</v>
      </c>
      <c r="T1700" s="15">
        <f t="shared" si="80"/>
        <v>42820.147916666669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78"/>
        <v>4</v>
      </c>
      <c r="P1701">
        <f>IFERROR(ROUND(E1701/L1701,2),0)</f>
        <v>54</v>
      </c>
      <c r="Q1701" s="10" t="s">
        <v>8316</v>
      </c>
      <c r="R1701" t="s">
        <v>8345</v>
      </c>
      <c r="S1701" s="15">
        <f t="shared" si="79"/>
        <v>42806.863946759258</v>
      </c>
      <c r="T1701" s="15">
        <f t="shared" si="80"/>
        <v>42836.863946759258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78"/>
        <v>26</v>
      </c>
      <c r="P1702">
        <f>IFERROR(ROUND(E1702/L1702,2),0)</f>
        <v>65.97</v>
      </c>
      <c r="Q1702" s="10" t="s">
        <v>8316</v>
      </c>
      <c r="R1702" t="s">
        <v>8345</v>
      </c>
      <c r="S1702" s="15">
        <f t="shared" si="79"/>
        <v>42796.071643518517</v>
      </c>
      <c r="T1702" s="15">
        <f t="shared" si="80"/>
        <v>42826.166666666672</v>
      </c>
    </row>
    <row r="1703" spans="1:20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78"/>
        <v>0</v>
      </c>
      <c r="P1703">
        <f>IFERROR(ROUND(E1703/L1703,2),0)</f>
        <v>5</v>
      </c>
      <c r="Q1703" s="10" t="s">
        <v>8316</v>
      </c>
      <c r="R1703" t="s">
        <v>8345</v>
      </c>
      <c r="S1703" s="15">
        <f t="shared" si="79"/>
        <v>41989.664409722223</v>
      </c>
      <c r="T1703" s="15">
        <f t="shared" si="80"/>
        <v>42019.664409722223</v>
      </c>
    </row>
    <row r="1704" spans="1:20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78"/>
        <v>0</v>
      </c>
      <c r="P1704">
        <f>IFERROR(ROUND(E1704/L1704,2),0)</f>
        <v>1</v>
      </c>
      <c r="Q1704" s="10" t="s">
        <v>8316</v>
      </c>
      <c r="R1704" t="s">
        <v>8345</v>
      </c>
      <c r="S1704" s="15">
        <f t="shared" si="79"/>
        <v>42063.869791666672</v>
      </c>
      <c r="T1704" s="15">
        <f t="shared" si="80"/>
        <v>42093.828125</v>
      </c>
    </row>
    <row r="1705" spans="1:20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78"/>
        <v>1</v>
      </c>
      <c r="P1705">
        <f>IFERROR(ROUND(E1705/L1705,2),0)</f>
        <v>25.5</v>
      </c>
      <c r="Q1705" s="10" t="s">
        <v>8316</v>
      </c>
      <c r="R1705" t="s">
        <v>8345</v>
      </c>
      <c r="S1705" s="15">
        <f t="shared" si="79"/>
        <v>42187.281678240746</v>
      </c>
      <c r="T1705" s="15">
        <f t="shared" si="80"/>
        <v>42247.281678240746</v>
      </c>
    </row>
    <row r="1706" spans="1:20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78"/>
        <v>65</v>
      </c>
      <c r="P1706">
        <f>IFERROR(ROUND(E1706/L1706,2),0)</f>
        <v>118.36</v>
      </c>
      <c r="Q1706" s="10" t="s">
        <v>8316</v>
      </c>
      <c r="R1706" t="s">
        <v>8345</v>
      </c>
      <c r="S1706" s="15">
        <f t="shared" si="79"/>
        <v>42021.139733796299</v>
      </c>
      <c r="T1706" s="15">
        <f t="shared" si="80"/>
        <v>42051.139733796299</v>
      </c>
    </row>
    <row r="1707" spans="1:20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78"/>
        <v>0</v>
      </c>
      <c r="P1707">
        <f>IFERROR(ROUND(E1707/L1707,2),0)</f>
        <v>0</v>
      </c>
      <c r="Q1707" s="10" t="s">
        <v>8316</v>
      </c>
      <c r="R1707" t="s">
        <v>8345</v>
      </c>
      <c r="S1707" s="15">
        <f t="shared" si="79"/>
        <v>42245.016736111109</v>
      </c>
      <c r="T1707" s="15">
        <f t="shared" si="80"/>
        <v>42256.666666666672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78"/>
        <v>0</v>
      </c>
      <c r="P1708">
        <f>IFERROR(ROUND(E1708/L1708,2),0)</f>
        <v>0</v>
      </c>
      <c r="Q1708" s="10" t="s">
        <v>8316</v>
      </c>
      <c r="R1708" t="s">
        <v>8345</v>
      </c>
      <c r="S1708" s="15">
        <f t="shared" si="79"/>
        <v>42179.306388888886</v>
      </c>
      <c r="T1708" s="15">
        <f t="shared" si="80"/>
        <v>42239.306388888886</v>
      </c>
    </row>
    <row r="1709" spans="1:20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78"/>
        <v>10</v>
      </c>
      <c r="P1709">
        <f>IFERROR(ROUND(E1709/L1709,2),0)</f>
        <v>54.11</v>
      </c>
      <c r="Q1709" s="10" t="s">
        <v>8316</v>
      </c>
      <c r="R1709" t="s">
        <v>8345</v>
      </c>
      <c r="S1709" s="15">
        <f t="shared" si="79"/>
        <v>42427.721006944441</v>
      </c>
      <c r="T1709" s="15">
        <f t="shared" si="80"/>
        <v>42457.679340277777</v>
      </c>
    </row>
    <row r="1710" spans="1:20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78"/>
        <v>0</v>
      </c>
      <c r="P1710">
        <f>IFERROR(ROUND(E1710/L1710,2),0)</f>
        <v>0</v>
      </c>
      <c r="Q1710" s="10" t="s">
        <v>8316</v>
      </c>
      <c r="R1710" t="s">
        <v>8345</v>
      </c>
      <c r="S1710" s="15">
        <f t="shared" si="79"/>
        <v>42451.866967592592</v>
      </c>
      <c r="T1710" s="15">
        <f t="shared" si="80"/>
        <v>42491.866967592592</v>
      </c>
    </row>
    <row r="1711" spans="1:20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78"/>
        <v>5</v>
      </c>
      <c r="P1711">
        <f>IFERROR(ROUND(E1711/L1711,2),0)</f>
        <v>21.25</v>
      </c>
      <c r="Q1711" s="10" t="s">
        <v>8316</v>
      </c>
      <c r="R1711" t="s">
        <v>8345</v>
      </c>
      <c r="S1711" s="15">
        <f t="shared" si="79"/>
        <v>41841.56381944444</v>
      </c>
      <c r="T1711" s="15">
        <f t="shared" si="80"/>
        <v>41882.818749999999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78"/>
        <v>1</v>
      </c>
      <c r="P1712">
        <f>IFERROR(ROUND(E1712/L1712,2),0)</f>
        <v>34</v>
      </c>
      <c r="Q1712" s="10" t="s">
        <v>8316</v>
      </c>
      <c r="R1712" t="s">
        <v>8345</v>
      </c>
      <c r="S1712" s="15">
        <f t="shared" si="79"/>
        <v>42341.59129629629</v>
      </c>
      <c r="T1712" s="15">
        <f t="shared" si="80"/>
        <v>42387.541666666672</v>
      </c>
    </row>
    <row r="1713" spans="1:20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78"/>
        <v>11</v>
      </c>
      <c r="P1713">
        <f>IFERROR(ROUND(E1713/L1713,2),0)</f>
        <v>525</v>
      </c>
      <c r="Q1713" s="10" t="s">
        <v>8316</v>
      </c>
      <c r="R1713" t="s">
        <v>8345</v>
      </c>
      <c r="S1713" s="15">
        <f t="shared" si="79"/>
        <v>41852.646226851852</v>
      </c>
      <c r="T1713" s="15">
        <f t="shared" si="80"/>
        <v>41883.646226851852</v>
      </c>
    </row>
    <row r="1714" spans="1:20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78"/>
        <v>0</v>
      </c>
      <c r="P1714">
        <f>IFERROR(ROUND(E1714/L1714,2),0)</f>
        <v>0</v>
      </c>
      <c r="Q1714" s="10" t="s">
        <v>8316</v>
      </c>
      <c r="R1714" t="s">
        <v>8345</v>
      </c>
      <c r="S1714" s="15">
        <f t="shared" si="79"/>
        <v>42125.913807870369</v>
      </c>
      <c r="T1714" s="15">
        <f t="shared" si="80"/>
        <v>42185.913807870369</v>
      </c>
    </row>
    <row r="1715" spans="1:20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78"/>
        <v>2</v>
      </c>
      <c r="P1715">
        <f>IFERROR(ROUND(E1715/L1715,2),0)</f>
        <v>50</v>
      </c>
      <c r="Q1715" s="10" t="s">
        <v>8316</v>
      </c>
      <c r="R1715" t="s">
        <v>8345</v>
      </c>
      <c r="S1715" s="15">
        <f t="shared" si="79"/>
        <v>41887.801064814819</v>
      </c>
      <c r="T1715" s="15">
        <f t="shared" si="80"/>
        <v>41917.801064814819</v>
      </c>
    </row>
    <row r="1716" spans="1:20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78"/>
        <v>8</v>
      </c>
      <c r="P1716">
        <f>IFERROR(ROUND(E1716/L1716,2),0)</f>
        <v>115.71</v>
      </c>
      <c r="Q1716" s="10" t="s">
        <v>8316</v>
      </c>
      <c r="R1716" t="s">
        <v>8345</v>
      </c>
      <c r="S1716" s="15">
        <f t="shared" si="79"/>
        <v>42095.918530092589</v>
      </c>
      <c r="T1716" s="15">
        <f t="shared" si="80"/>
        <v>42125.918530092589</v>
      </c>
    </row>
    <row r="1717" spans="1:20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78"/>
        <v>0</v>
      </c>
      <c r="P1717">
        <f>IFERROR(ROUND(E1717/L1717,2),0)</f>
        <v>5.5</v>
      </c>
      <c r="Q1717" s="10" t="s">
        <v>8316</v>
      </c>
      <c r="R1717" t="s">
        <v>8345</v>
      </c>
      <c r="S1717" s="15">
        <f t="shared" si="79"/>
        <v>42064.217418981483</v>
      </c>
      <c r="T1717" s="15">
        <f t="shared" si="80"/>
        <v>42094.140277777777</v>
      </c>
    </row>
    <row r="1718" spans="1:20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78"/>
        <v>8</v>
      </c>
      <c r="P1718">
        <f>IFERROR(ROUND(E1718/L1718,2),0)</f>
        <v>50</v>
      </c>
      <c r="Q1718" s="10" t="s">
        <v>8316</v>
      </c>
      <c r="R1718" t="s">
        <v>8345</v>
      </c>
      <c r="S1718" s="15">
        <f t="shared" si="79"/>
        <v>42673.577534722222</v>
      </c>
      <c r="T1718" s="15">
        <f t="shared" si="80"/>
        <v>42713.619201388887</v>
      </c>
    </row>
    <row r="1719" spans="1:20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78"/>
        <v>43</v>
      </c>
      <c r="P1719">
        <f>IFERROR(ROUND(E1719/L1719,2),0)</f>
        <v>34.020000000000003</v>
      </c>
      <c r="Q1719" s="10" t="s">
        <v>8316</v>
      </c>
      <c r="R1719" t="s">
        <v>8345</v>
      </c>
      <c r="S1719" s="15">
        <f t="shared" si="79"/>
        <v>42460.98192129629</v>
      </c>
      <c r="T1719" s="15">
        <f t="shared" si="80"/>
        <v>42481.166666666672</v>
      </c>
    </row>
    <row r="1720" spans="1:20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78"/>
        <v>0</v>
      </c>
      <c r="P1720">
        <f>IFERROR(ROUND(E1720/L1720,2),0)</f>
        <v>37.5</v>
      </c>
      <c r="Q1720" s="10" t="s">
        <v>8316</v>
      </c>
      <c r="R1720" t="s">
        <v>8345</v>
      </c>
      <c r="S1720" s="15">
        <f t="shared" si="79"/>
        <v>42460.610520833332</v>
      </c>
      <c r="T1720" s="15">
        <f t="shared" si="80"/>
        <v>42504.207638888889</v>
      </c>
    </row>
    <row r="1721" spans="1:20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78"/>
        <v>1</v>
      </c>
      <c r="P1721">
        <f>IFERROR(ROUND(E1721/L1721,2),0)</f>
        <v>11.67</v>
      </c>
      <c r="Q1721" s="10" t="s">
        <v>8316</v>
      </c>
      <c r="R1721" t="s">
        <v>8345</v>
      </c>
      <c r="S1721" s="15">
        <f t="shared" si="79"/>
        <v>41869.534618055557</v>
      </c>
      <c r="T1721" s="15">
        <f t="shared" si="80"/>
        <v>41899.534618055557</v>
      </c>
    </row>
    <row r="1722" spans="1:20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78"/>
        <v>6</v>
      </c>
      <c r="P1722">
        <f>IFERROR(ROUND(E1722/L1722,2),0)</f>
        <v>28.13</v>
      </c>
      <c r="Q1722" s="10" t="s">
        <v>8316</v>
      </c>
      <c r="R1722" t="s">
        <v>8345</v>
      </c>
      <c r="S1722" s="15">
        <f t="shared" si="79"/>
        <v>41922.783229166671</v>
      </c>
      <c r="T1722" s="15">
        <f t="shared" si="80"/>
        <v>41952.824895833335</v>
      </c>
    </row>
    <row r="1723" spans="1:20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78"/>
        <v>0</v>
      </c>
      <c r="P1723">
        <f>IFERROR(ROUND(E1723/L1723,2),0)</f>
        <v>0</v>
      </c>
      <c r="Q1723" s="10" t="s">
        <v>8316</v>
      </c>
      <c r="R1723" t="s">
        <v>8345</v>
      </c>
      <c r="S1723" s="15">
        <f t="shared" si="79"/>
        <v>42319.461377314816</v>
      </c>
      <c r="T1723" s="15">
        <f t="shared" si="80"/>
        <v>42349.461377314816</v>
      </c>
    </row>
    <row r="1724" spans="1:20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78"/>
        <v>0</v>
      </c>
      <c r="P1724">
        <f>IFERROR(ROUND(E1724/L1724,2),0)</f>
        <v>1</v>
      </c>
      <c r="Q1724" s="10" t="s">
        <v>8316</v>
      </c>
      <c r="R1724" t="s">
        <v>8345</v>
      </c>
      <c r="S1724" s="15">
        <f t="shared" si="79"/>
        <v>42425.960983796293</v>
      </c>
      <c r="T1724" s="15">
        <f t="shared" si="80"/>
        <v>42463.006944444445</v>
      </c>
    </row>
    <row r="1725" spans="1:20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78"/>
        <v>7</v>
      </c>
      <c r="P1725">
        <f>IFERROR(ROUND(E1725/L1725,2),0)</f>
        <v>216.67</v>
      </c>
      <c r="Q1725" s="10" t="s">
        <v>8316</v>
      </c>
      <c r="R1725" t="s">
        <v>8345</v>
      </c>
      <c r="S1725" s="15">
        <f t="shared" si="79"/>
        <v>42129.82540509259</v>
      </c>
      <c r="T1725" s="15">
        <f t="shared" si="80"/>
        <v>42186.25</v>
      </c>
    </row>
    <row r="1726" spans="1:20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78"/>
        <v>1</v>
      </c>
      <c r="P1726">
        <f>IFERROR(ROUND(E1726/L1726,2),0)</f>
        <v>8.75</v>
      </c>
      <c r="Q1726" s="10" t="s">
        <v>8316</v>
      </c>
      <c r="R1726" t="s">
        <v>8345</v>
      </c>
      <c r="S1726" s="15">
        <f t="shared" si="79"/>
        <v>41912.932430555556</v>
      </c>
      <c r="T1726" s="15">
        <f t="shared" si="80"/>
        <v>41942.932430555556</v>
      </c>
    </row>
    <row r="1727" spans="1:20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78"/>
        <v>10</v>
      </c>
      <c r="P1727">
        <f>IFERROR(ROUND(E1727/L1727,2),0)</f>
        <v>62.22</v>
      </c>
      <c r="Q1727" s="10" t="s">
        <v>8316</v>
      </c>
      <c r="R1727" t="s">
        <v>8345</v>
      </c>
      <c r="S1727" s="15">
        <f t="shared" si="79"/>
        <v>41845.968159722222</v>
      </c>
      <c r="T1727" s="15">
        <f t="shared" si="80"/>
        <v>41875.968159722222</v>
      </c>
    </row>
    <row r="1728" spans="1:20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78"/>
        <v>34</v>
      </c>
      <c r="P1728">
        <f>IFERROR(ROUND(E1728/L1728,2),0)</f>
        <v>137.25</v>
      </c>
      <c r="Q1728" s="10" t="s">
        <v>8316</v>
      </c>
      <c r="R1728" t="s">
        <v>8345</v>
      </c>
      <c r="S1728" s="15">
        <f t="shared" si="79"/>
        <v>41788.919722222221</v>
      </c>
      <c r="T1728" s="15">
        <f t="shared" si="80"/>
        <v>41817.919722222221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78"/>
        <v>0</v>
      </c>
      <c r="P1729">
        <f>IFERROR(ROUND(E1729/L1729,2),0)</f>
        <v>1</v>
      </c>
      <c r="Q1729" s="10" t="s">
        <v>8316</v>
      </c>
      <c r="R1729" t="s">
        <v>8345</v>
      </c>
      <c r="S1729" s="15">
        <f t="shared" si="79"/>
        <v>42044.927974537044</v>
      </c>
      <c r="T1729" s="15">
        <f t="shared" si="80"/>
        <v>42099.458333333328</v>
      </c>
    </row>
    <row r="1730" spans="1:20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78"/>
        <v>68</v>
      </c>
      <c r="P1730">
        <f>IFERROR(ROUND(E1730/L1730,2),0)</f>
        <v>122.14</v>
      </c>
      <c r="Q1730" s="10" t="s">
        <v>8316</v>
      </c>
      <c r="R1730" t="s">
        <v>8345</v>
      </c>
      <c r="S1730" s="15">
        <f t="shared" si="79"/>
        <v>42268.625856481478</v>
      </c>
      <c r="T1730" s="15">
        <f t="shared" si="80"/>
        <v>42298.625856481478</v>
      </c>
    </row>
    <row r="1731" spans="1:20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81">ROUND(E1731/D1731*100,0)</f>
        <v>0</v>
      </c>
      <c r="P1731">
        <f>IFERROR(ROUND(E1731/L1731,2),0)</f>
        <v>0</v>
      </c>
      <c r="Q1731" s="10" t="s">
        <v>8316</v>
      </c>
      <c r="R1731" t="s">
        <v>8345</v>
      </c>
      <c r="S1731" s="15">
        <f t="shared" ref="S1731:S1794" si="82">(((J1731/60)/60)/24)+DATE(1970,1,1)</f>
        <v>42471.052152777775</v>
      </c>
      <c r="T1731" s="15">
        <f t="shared" ref="T1731:T1794" si="83">(((I1731/60)/60)/24)+DATE(1970,1,1)</f>
        <v>42531.052152777775</v>
      </c>
    </row>
    <row r="1732" spans="1:20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81"/>
        <v>0</v>
      </c>
      <c r="P1732">
        <f>IFERROR(ROUND(E1732/L1732,2),0)</f>
        <v>0</v>
      </c>
      <c r="Q1732" s="10" t="s">
        <v>8316</v>
      </c>
      <c r="R1732" t="s">
        <v>8345</v>
      </c>
      <c r="S1732" s="15">
        <f t="shared" si="82"/>
        <v>42272.087766203709</v>
      </c>
      <c r="T1732" s="15">
        <f t="shared" si="83"/>
        <v>42302.087766203709</v>
      </c>
    </row>
    <row r="1733" spans="1:20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81"/>
        <v>0</v>
      </c>
      <c r="P1733">
        <f>IFERROR(ROUND(E1733/L1733,2),0)</f>
        <v>0</v>
      </c>
      <c r="Q1733" s="10" t="s">
        <v>8316</v>
      </c>
      <c r="R1733" t="s">
        <v>8345</v>
      </c>
      <c r="S1733" s="15">
        <f t="shared" si="82"/>
        <v>42152.906851851847</v>
      </c>
      <c r="T1733" s="15">
        <f t="shared" si="83"/>
        <v>42166.625</v>
      </c>
    </row>
    <row r="1734" spans="1:20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81"/>
        <v>0</v>
      </c>
      <c r="P1734">
        <f>IFERROR(ROUND(E1734/L1734,2),0)</f>
        <v>0</v>
      </c>
      <c r="Q1734" s="10" t="s">
        <v>8316</v>
      </c>
      <c r="R1734" t="s">
        <v>8345</v>
      </c>
      <c r="S1734" s="15">
        <f t="shared" si="82"/>
        <v>42325.683807870373</v>
      </c>
      <c r="T1734" s="15">
        <f t="shared" si="83"/>
        <v>42385.208333333328</v>
      </c>
    </row>
    <row r="1735" spans="1:20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81"/>
        <v>0</v>
      </c>
      <c r="P1735">
        <f>IFERROR(ROUND(E1735/L1735,2),0)</f>
        <v>0</v>
      </c>
      <c r="Q1735" s="10" t="s">
        <v>8316</v>
      </c>
      <c r="R1735" t="s">
        <v>8345</v>
      </c>
      <c r="S1735" s="15">
        <f t="shared" si="82"/>
        <v>42614.675625000003</v>
      </c>
      <c r="T1735" s="15">
        <f t="shared" si="83"/>
        <v>42626.895833333328</v>
      </c>
    </row>
    <row r="1736" spans="1:20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81"/>
        <v>0</v>
      </c>
      <c r="P1736">
        <f>IFERROR(ROUND(E1736/L1736,2),0)</f>
        <v>1</v>
      </c>
      <c r="Q1736" s="10" t="s">
        <v>8316</v>
      </c>
      <c r="R1736" t="s">
        <v>8345</v>
      </c>
      <c r="S1736" s="15">
        <f t="shared" si="82"/>
        <v>42102.036527777775</v>
      </c>
      <c r="T1736" s="15">
        <f t="shared" si="83"/>
        <v>42132.036527777775</v>
      </c>
    </row>
    <row r="1737" spans="1:20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81"/>
        <v>11</v>
      </c>
      <c r="P1737">
        <f>IFERROR(ROUND(E1737/L1737,2),0)</f>
        <v>55</v>
      </c>
      <c r="Q1737" s="10" t="s">
        <v>8316</v>
      </c>
      <c r="R1737" t="s">
        <v>8345</v>
      </c>
      <c r="S1737" s="15">
        <f t="shared" si="82"/>
        <v>42559.814178240747</v>
      </c>
      <c r="T1737" s="15">
        <f t="shared" si="83"/>
        <v>42589.814178240747</v>
      </c>
    </row>
    <row r="1738" spans="1:20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81"/>
        <v>1</v>
      </c>
      <c r="P1738">
        <f>IFERROR(ROUND(E1738/L1738,2),0)</f>
        <v>22</v>
      </c>
      <c r="Q1738" s="10" t="s">
        <v>8316</v>
      </c>
      <c r="R1738" t="s">
        <v>8345</v>
      </c>
      <c r="S1738" s="15">
        <f t="shared" si="82"/>
        <v>42286.861493055556</v>
      </c>
      <c r="T1738" s="15">
        <f t="shared" si="83"/>
        <v>42316.90315972222</v>
      </c>
    </row>
    <row r="1739" spans="1:20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81"/>
        <v>21</v>
      </c>
      <c r="P1739">
        <f>IFERROR(ROUND(E1739/L1739,2),0)</f>
        <v>56.67</v>
      </c>
      <c r="Q1739" s="10" t="s">
        <v>8316</v>
      </c>
      <c r="R1739" t="s">
        <v>8345</v>
      </c>
      <c r="S1739" s="15">
        <f t="shared" si="82"/>
        <v>42175.948981481488</v>
      </c>
      <c r="T1739" s="15">
        <f t="shared" si="83"/>
        <v>42205.948981481488</v>
      </c>
    </row>
    <row r="1740" spans="1:20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81"/>
        <v>0</v>
      </c>
      <c r="P1740">
        <f>IFERROR(ROUND(E1740/L1740,2),0)</f>
        <v>20</v>
      </c>
      <c r="Q1740" s="10" t="s">
        <v>8316</v>
      </c>
      <c r="R1740" t="s">
        <v>8345</v>
      </c>
      <c r="S1740" s="15">
        <f t="shared" si="82"/>
        <v>41884.874328703707</v>
      </c>
      <c r="T1740" s="15">
        <f t="shared" si="83"/>
        <v>41914.874328703707</v>
      </c>
    </row>
    <row r="1741" spans="1:20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81"/>
        <v>0</v>
      </c>
      <c r="P1741">
        <f>IFERROR(ROUND(E1741/L1741,2),0)</f>
        <v>1</v>
      </c>
      <c r="Q1741" s="10" t="s">
        <v>8316</v>
      </c>
      <c r="R1741" t="s">
        <v>8345</v>
      </c>
      <c r="S1741" s="15">
        <f t="shared" si="82"/>
        <v>42435.874212962968</v>
      </c>
      <c r="T1741" s="15">
        <f t="shared" si="83"/>
        <v>42494.832546296297</v>
      </c>
    </row>
    <row r="1742" spans="1:20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81"/>
        <v>0</v>
      </c>
      <c r="P1742">
        <f>IFERROR(ROUND(E1742/L1742,2),0)</f>
        <v>0</v>
      </c>
      <c r="Q1742" s="10" t="s">
        <v>8316</v>
      </c>
      <c r="R1742" t="s">
        <v>8345</v>
      </c>
      <c r="S1742" s="15">
        <f t="shared" si="82"/>
        <v>42171.817384259266</v>
      </c>
      <c r="T1742" s="15">
        <f t="shared" si="83"/>
        <v>42201.817384259266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81"/>
        <v>111</v>
      </c>
      <c r="P1743">
        <f>IFERROR(ROUND(E1743/L1743,2),0)</f>
        <v>25.58</v>
      </c>
      <c r="Q1743" s="10" t="s">
        <v>8322</v>
      </c>
      <c r="R1743" t="s">
        <v>8325</v>
      </c>
      <c r="S1743" s="15">
        <f t="shared" si="82"/>
        <v>42120.628136574072</v>
      </c>
      <c r="T1743" s="15">
        <f t="shared" si="83"/>
        <v>42165.628136574072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81"/>
        <v>109</v>
      </c>
      <c r="P1744">
        <f>IFERROR(ROUND(E1744/L1744,2),0)</f>
        <v>63.97</v>
      </c>
      <c r="Q1744" s="10" t="s">
        <v>8322</v>
      </c>
      <c r="R1744" t="s">
        <v>8325</v>
      </c>
      <c r="S1744" s="15">
        <f t="shared" si="82"/>
        <v>42710.876967592587</v>
      </c>
      <c r="T1744" s="15">
        <f t="shared" si="83"/>
        <v>42742.875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81"/>
        <v>100</v>
      </c>
      <c r="P1745">
        <f>IFERROR(ROUND(E1745/L1745,2),0)</f>
        <v>89.93</v>
      </c>
      <c r="Q1745" s="10" t="s">
        <v>8322</v>
      </c>
      <c r="R1745" t="s">
        <v>8325</v>
      </c>
      <c r="S1745" s="15">
        <f t="shared" si="82"/>
        <v>42586.925636574073</v>
      </c>
      <c r="T1745" s="15">
        <f t="shared" si="83"/>
        <v>42609.165972222225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81"/>
        <v>118</v>
      </c>
      <c r="P1746">
        <f>IFERROR(ROUND(E1746/L1746,2),0)</f>
        <v>93.07</v>
      </c>
      <c r="Q1746" s="10" t="s">
        <v>8322</v>
      </c>
      <c r="R1746" t="s">
        <v>8325</v>
      </c>
      <c r="S1746" s="15">
        <f t="shared" si="82"/>
        <v>42026.605057870373</v>
      </c>
      <c r="T1746" s="15">
        <f t="shared" si="83"/>
        <v>42071.563391203701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81"/>
        <v>114</v>
      </c>
      <c r="P1747">
        <f>IFERROR(ROUND(E1747/L1747,2),0)</f>
        <v>89.67</v>
      </c>
      <c r="Q1747" s="10" t="s">
        <v>8322</v>
      </c>
      <c r="R1747" t="s">
        <v>8325</v>
      </c>
      <c r="S1747" s="15">
        <f t="shared" si="82"/>
        <v>42690.259699074071</v>
      </c>
      <c r="T1747" s="15">
        <f t="shared" si="83"/>
        <v>42726.083333333328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81"/>
        <v>148</v>
      </c>
      <c r="P1748">
        <f>IFERROR(ROUND(E1748/L1748,2),0)</f>
        <v>207.62</v>
      </c>
      <c r="Q1748" s="10" t="s">
        <v>8322</v>
      </c>
      <c r="R1748" t="s">
        <v>8325</v>
      </c>
      <c r="S1748" s="15">
        <f t="shared" si="82"/>
        <v>42668.176701388889</v>
      </c>
      <c r="T1748" s="15">
        <f t="shared" si="83"/>
        <v>42698.083333333328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81"/>
        <v>105</v>
      </c>
      <c r="P1749">
        <f>IFERROR(ROUND(E1749/L1749,2),0)</f>
        <v>59.41</v>
      </c>
      <c r="Q1749" s="10" t="s">
        <v>8322</v>
      </c>
      <c r="R1749" t="s">
        <v>8325</v>
      </c>
      <c r="S1749" s="15">
        <f t="shared" si="82"/>
        <v>42292.435532407413</v>
      </c>
      <c r="T1749" s="15">
        <f t="shared" si="83"/>
        <v>42321.625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81"/>
        <v>130</v>
      </c>
      <c r="P1750">
        <f>IFERROR(ROUND(E1750/L1750,2),0)</f>
        <v>358.97</v>
      </c>
      <c r="Q1750" s="10" t="s">
        <v>8322</v>
      </c>
      <c r="R1750" t="s">
        <v>8325</v>
      </c>
      <c r="S1750" s="15">
        <f t="shared" si="82"/>
        <v>42219.950729166667</v>
      </c>
      <c r="T1750" s="15">
        <f t="shared" si="83"/>
        <v>42249.950729166667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81"/>
        <v>123</v>
      </c>
      <c r="P1751">
        <f>IFERROR(ROUND(E1751/L1751,2),0)</f>
        <v>94.74</v>
      </c>
      <c r="Q1751" s="10" t="s">
        <v>8322</v>
      </c>
      <c r="R1751" t="s">
        <v>8325</v>
      </c>
      <c r="S1751" s="15">
        <f t="shared" si="82"/>
        <v>42758.975937499999</v>
      </c>
      <c r="T1751" s="15">
        <f t="shared" si="83"/>
        <v>42795.791666666672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81"/>
        <v>202</v>
      </c>
      <c r="P1752">
        <f>IFERROR(ROUND(E1752/L1752,2),0)</f>
        <v>80.650000000000006</v>
      </c>
      <c r="Q1752" s="10" t="s">
        <v>8322</v>
      </c>
      <c r="R1752" t="s">
        <v>8325</v>
      </c>
      <c r="S1752" s="15">
        <f t="shared" si="82"/>
        <v>42454.836851851855</v>
      </c>
      <c r="T1752" s="15">
        <f t="shared" si="83"/>
        <v>42479.836851851855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81"/>
        <v>103</v>
      </c>
      <c r="P1753">
        <f>IFERROR(ROUND(E1753/L1753,2),0)</f>
        <v>168.69</v>
      </c>
      <c r="Q1753" s="10" t="s">
        <v>8322</v>
      </c>
      <c r="R1753" t="s">
        <v>8325</v>
      </c>
      <c r="S1753" s="15">
        <f t="shared" si="82"/>
        <v>42052.7815162037</v>
      </c>
      <c r="T1753" s="15">
        <f t="shared" si="83"/>
        <v>42082.739849537036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81"/>
        <v>260</v>
      </c>
      <c r="P1754">
        <f>IFERROR(ROUND(E1754/L1754,2),0)</f>
        <v>34.69</v>
      </c>
      <c r="Q1754" s="10" t="s">
        <v>8322</v>
      </c>
      <c r="R1754" t="s">
        <v>8325</v>
      </c>
      <c r="S1754" s="15">
        <f t="shared" si="82"/>
        <v>42627.253263888888</v>
      </c>
      <c r="T1754" s="15">
        <f t="shared" si="83"/>
        <v>42657.253263888888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81"/>
        <v>108</v>
      </c>
      <c r="P1755">
        <f>IFERROR(ROUND(E1755/L1755,2),0)</f>
        <v>462.86</v>
      </c>
      <c r="Q1755" s="10" t="s">
        <v>8322</v>
      </c>
      <c r="R1755" t="s">
        <v>8325</v>
      </c>
      <c r="S1755" s="15">
        <f t="shared" si="82"/>
        <v>42420.74962962963</v>
      </c>
      <c r="T1755" s="15">
        <f t="shared" si="83"/>
        <v>42450.707962962959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81"/>
        <v>111</v>
      </c>
      <c r="P1756">
        <f>IFERROR(ROUND(E1756/L1756,2),0)</f>
        <v>104.39</v>
      </c>
      <c r="Q1756" s="10" t="s">
        <v>8322</v>
      </c>
      <c r="R1756" t="s">
        <v>8325</v>
      </c>
      <c r="S1756" s="15">
        <f t="shared" si="82"/>
        <v>42067.876770833333</v>
      </c>
      <c r="T1756" s="15">
        <f t="shared" si="83"/>
        <v>42097.835104166668</v>
      </c>
    </row>
    <row r="1757" spans="1:20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81"/>
        <v>120</v>
      </c>
      <c r="P1757">
        <f>IFERROR(ROUND(E1757/L1757,2),0)</f>
        <v>7.5</v>
      </c>
      <c r="Q1757" s="10" t="s">
        <v>8322</v>
      </c>
      <c r="R1757" t="s">
        <v>8325</v>
      </c>
      <c r="S1757" s="15">
        <f t="shared" si="82"/>
        <v>42252.788900462961</v>
      </c>
      <c r="T1757" s="15">
        <f t="shared" si="83"/>
        <v>42282.788900462961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81"/>
        <v>103</v>
      </c>
      <c r="P1758">
        <f>IFERROR(ROUND(E1758/L1758,2),0)</f>
        <v>47.13</v>
      </c>
      <c r="Q1758" s="10" t="s">
        <v>8322</v>
      </c>
      <c r="R1758" t="s">
        <v>8325</v>
      </c>
      <c r="S1758" s="15">
        <f t="shared" si="82"/>
        <v>42571.167465277773</v>
      </c>
      <c r="T1758" s="15">
        <f t="shared" si="83"/>
        <v>42611.167465277773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81"/>
        <v>116</v>
      </c>
      <c r="P1759">
        <f>IFERROR(ROUND(E1759/L1759,2),0)</f>
        <v>414.29</v>
      </c>
      <c r="Q1759" s="10" t="s">
        <v>8322</v>
      </c>
      <c r="R1759" t="s">
        <v>8325</v>
      </c>
      <c r="S1759" s="15">
        <f t="shared" si="82"/>
        <v>42733.827349537038</v>
      </c>
      <c r="T1759" s="15">
        <f t="shared" si="83"/>
        <v>42763.811805555553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81"/>
        <v>115</v>
      </c>
      <c r="P1760">
        <f>IFERROR(ROUND(E1760/L1760,2),0)</f>
        <v>42.48</v>
      </c>
      <c r="Q1760" s="10" t="s">
        <v>8322</v>
      </c>
      <c r="R1760" t="s">
        <v>8325</v>
      </c>
      <c r="S1760" s="15">
        <f t="shared" si="82"/>
        <v>42505.955925925926</v>
      </c>
      <c r="T1760" s="15">
        <f t="shared" si="83"/>
        <v>42565.955925925926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81"/>
        <v>107</v>
      </c>
      <c r="P1761">
        <f>IFERROR(ROUND(E1761/L1761,2),0)</f>
        <v>108.78</v>
      </c>
      <c r="Q1761" s="10" t="s">
        <v>8322</v>
      </c>
      <c r="R1761" t="s">
        <v>8325</v>
      </c>
      <c r="S1761" s="15">
        <f t="shared" si="82"/>
        <v>42068.829039351855</v>
      </c>
      <c r="T1761" s="15">
        <f t="shared" si="83"/>
        <v>42088.787372685183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81"/>
        <v>165</v>
      </c>
      <c r="P1762">
        <f>IFERROR(ROUND(E1762/L1762,2),0)</f>
        <v>81.099999999999994</v>
      </c>
      <c r="Q1762" s="10" t="s">
        <v>8322</v>
      </c>
      <c r="R1762" t="s">
        <v>8325</v>
      </c>
      <c r="S1762" s="15">
        <f t="shared" si="82"/>
        <v>42405.67260416667</v>
      </c>
      <c r="T1762" s="15">
        <f t="shared" si="83"/>
        <v>42425.67260416667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81"/>
        <v>155</v>
      </c>
      <c r="P1763">
        <f>IFERROR(ROUND(E1763/L1763,2),0)</f>
        <v>51.67</v>
      </c>
      <c r="Q1763" s="10" t="s">
        <v>8322</v>
      </c>
      <c r="R1763" t="s">
        <v>8325</v>
      </c>
      <c r="S1763" s="15">
        <f t="shared" si="82"/>
        <v>42209.567824074074</v>
      </c>
      <c r="T1763" s="15">
        <f t="shared" si="83"/>
        <v>42259.567824074074</v>
      </c>
    </row>
    <row r="1764" spans="1:20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81"/>
        <v>885</v>
      </c>
      <c r="P1764">
        <f>IFERROR(ROUND(E1764/L1764,2),0)</f>
        <v>35.4</v>
      </c>
      <c r="Q1764" s="10" t="s">
        <v>8322</v>
      </c>
      <c r="R1764" t="s">
        <v>8325</v>
      </c>
      <c r="S1764" s="15">
        <f t="shared" si="82"/>
        <v>42410.982002314813</v>
      </c>
      <c r="T1764" s="15">
        <f t="shared" si="83"/>
        <v>42440.982002314813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81"/>
        <v>102</v>
      </c>
      <c r="P1765">
        <f>IFERROR(ROUND(E1765/L1765,2),0)</f>
        <v>103.64</v>
      </c>
      <c r="Q1765" s="10" t="s">
        <v>8322</v>
      </c>
      <c r="R1765" t="s">
        <v>8325</v>
      </c>
      <c r="S1765" s="15">
        <f t="shared" si="82"/>
        <v>42636.868518518517</v>
      </c>
      <c r="T1765" s="15">
        <f t="shared" si="83"/>
        <v>42666.868518518517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81"/>
        <v>20</v>
      </c>
      <c r="P1766">
        <f>IFERROR(ROUND(E1766/L1766,2),0)</f>
        <v>55.28</v>
      </c>
      <c r="Q1766" s="10" t="s">
        <v>8322</v>
      </c>
      <c r="R1766" t="s">
        <v>8325</v>
      </c>
      <c r="S1766" s="15">
        <f t="shared" si="82"/>
        <v>41825.485868055555</v>
      </c>
      <c r="T1766" s="15">
        <f t="shared" si="83"/>
        <v>41854.485868055555</v>
      </c>
    </row>
    <row r="1767" spans="1:20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81"/>
        <v>59</v>
      </c>
      <c r="P1767">
        <f>IFERROR(ROUND(E1767/L1767,2),0)</f>
        <v>72.17</v>
      </c>
      <c r="Q1767" s="10" t="s">
        <v>8322</v>
      </c>
      <c r="R1767" t="s">
        <v>8325</v>
      </c>
      <c r="S1767" s="15">
        <f t="shared" si="82"/>
        <v>41834.980462962965</v>
      </c>
      <c r="T1767" s="15">
        <f t="shared" si="83"/>
        <v>41864.980462962965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81"/>
        <v>0</v>
      </c>
      <c r="P1768">
        <f>IFERROR(ROUND(E1768/L1768,2),0)</f>
        <v>0</v>
      </c>
      <c r="Q1768" s="10" t="s">
        <v>8322</v>
      </c>
      <c r="R1768" t="s">
        <v>8325</v>
      </c>
      <c r="S1768" s="15">
        <f t="shared" si="82"/>
        <v>41855.859814814816</v>
      </c>
      <c r="T1768" s="15">
        <f t="shared" si="83"/>
        <v>41876.859814814816</v>
      </c>
    </row>
    <row r="1769" spans="1:20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81"/>
        <v>46</v>
      </c>
      <c r="P1769">
        <f>IFERROR(ROUND(E1769/L1769,2),0)</f>
        <v>58.62</v>
      </c>
      <c r="Q1769" s="10" t="s">
        <v>8322</v>
      </c>
      <c r="R1769" t="s">
        <v>8325</v>
      </c>
      <c r="S1769" s="15">
        <f t="shared" si="82"/>
        <v>41824.658379629633</v>
      </c>
      <c r="T1769" s="15">
        <f t="shared" si="83"/>
        <v>41854.658379629633</v>
      </c>
    </row>
    <row r="1770" spans="1:20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81"/>
        <v>4</v>
      </c>
      <c r="P1770">
        <f>IFERROR(ROUND(E1770/L1770,2),0)</f>
        <v>12.47</v>
      </c>
      <c r="Q1770" s="10" t="s">
        <v>8322</v>
      </c>
      <c r="R1770" t="s">
        <v>8325</v>
      </c>
      <c r="S1770" s="15">
        <f t="shared" si="82"/>
        <v>41849.560694444444</v>
      </c>
      <c r="T1770" s="15">
        <f t="shared" si="83"/>
        <v>41909.560694444444</v>
      </c>
    </row>
    <row r="1771" spans="1:20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81"/>
        <v>3</v>
      </c>
      <c r="P1771">
        <f>IFERROR(ROUND(E1771/L1771,2),0)</f>
        <v>49.14</v>
      </c>
      <c r="Q1771" s="10" t="s">
        <v>8322</v>
      </c>
      <c r="R1771" t="s">
        <v>8325</v>
      </c>
      <c r="S1771" s="15">
        <f t="shared" si="82"/>
        <v>41987.818969907406</v>
      </c>
      <c r="T1771" s="15">
        <f t="shared" si="83"/>
        <v>42017.818969907406</v>
      </c>
    </row>
    <row r="1772" spans="1:20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81"/>
        <v>57</v>
      </c>
      <c r="P1772">
        <f>IFERROR(ROUND(E1772/L1772,2),0)</f>
        <v>150.5</v>
      </c>
      <c r="Q1772" s="10" t="s">
        <v>8322</v>
      </c>
      <c r="R1772" t="s">
        <v>8325</v>
      </c>
      <c r="S1772" s="15">
        <f t="shared" si="82"/>
        <v>41891.780023148152</v>
      </c>
      <c r="T1772" s="15">
        <f t="shared" si="83"/>
        <v>41926.780023148152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81"/>
        <v>21</v>
      </c>
      <c r="P1773">
        <f>IFERROR(ROUND(E1773/L1773,2),0)</f>
        <v>35.799999999999997</v>
      </c>
      <c r="Q1773" s="10" t="s">
        <v>8322</v>
      </c>
      <c r="R1773" t="s">
        <v>8325</v>
      </c>
      <c r="S1773" s="15">
        <f t="shared" si="82"/>
        <v>41905.979629629634</v>
      </c>
      <c r="T1773" s="15">
        <f t="shared" si="83"/>
        <v>41935.979629629634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81"/>
        <v>16</v>
      </c>
      <c r="P1774">
        <f>IFERROR(ROUND(E1774/L1774,2),0)</f>
        <v>45.16</v>
      </c>
      <c r="Q1774" s="10" t="s">
        <v>8322</v>
      </c>
      <c r="R1774" t="s">
        <v>8325</v>
      </c>
      <c r="S1774" s="15">
        <f t="shared" si="82"/>
        <v>41766.718009259261</v>
      </c>
      <c r="T1774" s="15">
        <f t="shared" si="83"/>
        <v>41826.718009259261</v>
      </c>
    </row>
    <row r="1775" spans="1:20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81"/>
        <v>6</v>
      </c>
      <c r="P1775">
        <f>IFERROR(ROUND(E1775/L1775,2),0)</f>
        <v>98.79</v>
      </c>
      <c r="Q1775" s="10" t="s">
        <v>8322</v>
      </c>
      <c r="R1775" t="s">
        <v>8325</v>
      </c>
      <c r="S1775" s="15">
        <f t="shared" si="82"/>
        <v>41978.760393518518</v>
      </c>
      <c r="T1775" s="15">
        <f t="shared" si="83"/>
        <v>42023.760393518518</v>
      </c>
    </row>
    <row r="1776" spans="1:20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81"/>
        <v>46</v>
      </c>
      <c r="P1776">
        <f>IFERROR(ROUND(E1776/L1776,2),0)</f>
        <v>88.31</v>
      </c>
      <c r="Q1776" s="10" t="s">
        <v>8322</v>
      </c>
      <c r="R1776" t="s">
        <v>8325</v>
      </c>
      <c r="S1776" s="15">
        <f t="shared" si="82"/>
        <v>41930.218657407408</v>
      </c>
      <c r="T1776" s="15">
        <f t="shared" si="83"/>
        <v>41972.624305555553</v>
      </c>
    </row>
    <row r="1777" spans="1:20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81"/>
        <v>65</v>
      </c>
      <c r="P1777">
        <f>IFERROR(ROUND(E1777/L1777,2),0)</f>
        <v>170.63</v>
      </c>
      <c r="Q1777" s="10" t="s">
        <v>8322</v>
      </c>
      <c r="R1777" t="s">
        <v>8325</v>
      </c>
      <c r="S1777" s="15">
        <f t="shared" si="82"/>
        <v>41891.976388888892</v>
      </c>
      <c r="T1777" s="15">
        <f t="shared" si="83"/>
        <v>41936.976388888892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81"/>
        <v>7</v>
      </c>
      <c r="P1778">
        <f>IFERROR(ROUND(E1778/L1778,2),0)</f>
        <v>83.75</v>
      </c>
      <c r="Q1778" s="10" t="s">
        <v>8322</v>
      </c>
      <c r="R1778" t="s">
        <v>8325</v>
      </c>
      <c r="S1778" s="15">
        <f t="shared" si="82"/>
        <v>41905.95684027778</v>
      </c>
      <c r="T1778" s="15">
        <f t="shared" si="83"/>
        <v>41941.95684027778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81"/>
        <v>14</v>
      </c>
      <c r="P1779">
        <f>IFERROR(ROUND(E1779/L1779,2),0)</f>
        <v>65.099999999999994</v>
      </c>
      <c r="Q1779" s="10" t="s">
        <v>8322</v>
      </c>
      <c r="R1779" t="s">
        <v>8325</v>
      </c>
      <c r="S1779" s="15">
        <f t="shared" si="82"/>
        <v>42025.357094907406</v>
      </c>
      <c r="T1779" s="15">
        <f t="shared" si="83"/>
        <v>42055.357094907406</v>
      </c>
    </row>
    <row r="1780" spans="1:20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81"/>
        <v>2</v>
      </c>
      <c r="P1780">
        <f>IFERROR(ROUND(E1780/L1780,2),0)</f>
        <v>66.33</v>
      </c>
      <c r="Q1780" s="10" t="s">
        <v>8322</v>
      </c>
      <c r="R1780" t="s">
        <v>8325</v>
      </c>
      <c r="S1780" s="15">
        <f t="shared" si="82"/>
        <v>42045.86336805555</v>
      </c>
      <c r="T1780" s="15">
        <f t="shared" si="83"/>
        <v>42090.821701388893</v>
      </c>
    </row>
    <row r="1781" spans="1:20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81"/>
        <v>36</v>
      </c>
      <c r="P1781">
        <f>IFERROR(ROUND(E1781/L1781,2),0)</f>
        <v>104.89</v>
      </c>
      <c r="Q1781" s="10" t="s">
        <v>8322</v>
      </c>
      <c r="R1781" t="s">
        <v>8325</v>
      </c>
      <c r="S1781" s="15">
        <f t="shared" si="82"/>
        <v>42585.691898148143</v>
      </c>
      <c r="T1781" s="15">
        <f t="shared" si="83"/>
        <v>42615.691898148143</v>
      </c>
    </row>
    <row r="1782" spans="1:20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81"/>
        <v>40</v>
      </c>
      <c r="P1782">
        <f>IFERROR(ROUND(E1782/L1782,2),0)</f>
        <v>78.44</v>
      </c>
      <c r="Q1782" s="10" t="s">
        <v>8322</v>
      </c>
      <c r="R1782" t="s">
        <v>8325</v>
      </c>
      <c r="S1782" s="15">
        <f t="shared" si="82"/>
        <v>42493.600810185191</v>
      </c>
      <c r="T1782" s="15">
        <f t="shared" si="83"/>
        <v>42553.600810185191</v>
      </c>
    </row>
    <row r="1783" spans="1:20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81"/>
        <v>26</v>
      </c>
      <c r="P1783">
        <f>IFERROR(ROUND(E1783/L1783,2),0)</f>
        <v>59.04</v>
      </c>
      <c r="Q1783" s="10" t="s">
        <v>8322</v>
      </c>
      <c r="R1783" t="s">
        <v>8325</v>
      </c>
      <c r="S1783" s="15">
        <f t="shared" si="82"/>
        <v>42597.617418981477</v>
      </c>
      <c r="T1783" s="15">
        <f t="shared" si="83"/>
        <v>42628.617418981477</v>
      </c>
    </row>
    <row r="1784" spans="1:20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81"/>
        <v>15</v>
      </c>
      <c r="P1784">
        <f>IFERROR(ROUND(E1784/L1784,2),0)</f>
        <v>71.34</v>
      </c>
      <c r="Q1784" s="10" t="s">
        <v>8322</v>
      </c>
      <c r="R1784" t="s">
        <v>8325</v>
      </c>
      <c r="S1784" s="15">
        <f t="shared" si="82"/>
        <v>42388.575104166666</v>
      </c>
      <c r="T1784" s="15">
        <f t="shared" si="83"/>
        <v>42421.575104166666</v>
      </c>
    </row>
    <row r="1785" spans="1:20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81"/>
        <v>24</v>
      </c>
      <c r="P1785">
        <f>IFERROR(ROUND(E1785/L1785,2),0)</f>
        <v>51.23</v>
      </c>
      <c r="Q1785" s="10" t="s">
        <v>8322</v>
      </c>
      <c r="R1785" t="s">
        <v>8325</v>
      </c>
      <c r="S1785" s="15">
        <f t="shared" si="82"/>
        <v>42115.949976851851</v>
      </c>
      <c r="T1785" s="15">
        <f t="shared" si="83"/>
        <v>42145.949976851851</v>
      </c>
    </row>
    <row r="1786" spans="1:20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81"/>
        <v>40</v>
      </c>
      <c r="P1786">
        <f>IFERROR(ROUND(E1786/L1786,2),0)</f>
        <v>60.24</v>
      </c>
      <c r="Q1786" s="10" t="s">
        <v>8322</v>
      </c>
      <c r="R1786" t="s">
        <v>8325</v>
      </c>
      <c r="S1786" s="15">
        <f t="shared" si="82"/>
        <v>42003.655555555553</v>
      </c>
      <c r="T1786" s="15">
        <f t="shared" si="83"/>
        <v>42035.142361111109</v>
      </c>
    </row>
    <row r="1787" spans="1:20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81"/>
        <v>20</v>
      </c>
      <c r="P1787">
        <f>IFERROR(ROUND(E1787/L1787,2),0)</f>
        <v>44.94</v>
      </c>
      <c r="Q1787" s="10" t="s">
        <v>8322</v>
      </c>
      <c r="R1787" t="s">
        <v>8325</v>
      </c>
      <c r="S1787" s="15">
        <f t="shared" si="82"/>
        <v>41897.134895833333</v>
      </c>
      <c r="T1787" s="15">
        <f t="shared" si="83"/>
        <v>41928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81"/>
        <v>48</v>
      </c>
      <c r="P1788">
        <f>IFERROR(ROUND(E1788/L1788,2),0)</f>
        <v>31.21</v>
      </c>
      <c r="Q1788" s="10" t="s">
        <v>8322</v>
      </c>
      <c r="R1788" t="s">
        <v>8325</v>
      </c>
      <c r="S1788" s="15">
        <f t="shared" si="82"/>
        <v>41958.550659722227</v>
      </c>
      <c r="T1788" s="15">
        <f t="shared" si="83"/>
        <v>41988.550659722227</v>
      </c>
    </row>
    <row r="1789" spans="1:20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81"/>
        <v>15</v>
      </c>
      <c r="P1789">
        <f>IFERROR(ROUND(E1789/L1789,2),0)</f>
        <v>63.88</v>
      </c>
      <c r="Q1789" s="10" t="s">
        <v>8322</v>
      </c>
      <c r="R1789" t="s">
        <v>8325</v>
      </c>
      <c r="S1789" s="15">
        <f t="shared" si="82"/>
        <v>42068.65552083333</v>
      </c>
      <c r="T1789" s="15">
        <f t="shared" si="83"/>
        <v>42098.613854166666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81"/>
        <v>1</v>
      </c>
      <c r="P1790">
        <f>IFERROR(ROUND(E1790/L1790,2),0)</f>
        <v>19</v>
      </c>
      <c r="Q1790" s="10" t="s">
        <v>8322</v>
      </c>
      <c r="R1790" t="s">
        <v>8325</v>
      </c>
      <c r="S1790" s="15">
        <f t="shared" si="82"/>
        <v>41913.94840277778</v>
      </c>
      <c r="T1790" s="15">
        <f t="shared" si="83"/>
        <v>41943.94840277778</v>
      </c>
    </row>
    <row r="1791" spans="1:20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81"/>
        <v>1</v>
      </c>
      <c r="P1791">
        <f>IFERROR(ROUND(E1791/L1791,2),0)</f>
        <v>10</v>
      </c>
      <c r="Q1791" s="10" t="s">
        <v>8322</v>
      </c>
      <c r="R1791" t="s">
        <v>8325</v>
      </c>
      <c r="S1791" s="15">
        <f t="shared" si="82"/>
        <v>41956.250034722223</v>
      </c>
      <c r="T1791" s="15">
        <f t="shared" si="83"/>
        <v>42016.250034722223</v>
      </c>
    </row>
    <row r="1792" spans="1:20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81"/>
        <v>5</v>
      </c>
      <c r="P1792">
        <f>IFERROR(ROUND(E1792/L1792,2),0)</f>
        <v>109.07</v>
      </c>
      <c r="Q1792" s="10" t="s">
        <v>8322</v>
      </c>
      <c r="R1792" t="s">
        <v>8325</v>
      </c>
      <c r="S1792" s="15">
        <f t="shared" si="82"/>
        <v>42010.674513888895</v>
      </c>
      <c r="T1792" s="15">
        <f t="shared" si="83"/>
        <v>42040.674513888895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81"/>
        <v>4</v>
      </c>
      <c r="P1793">
        <f>IFERROR(ROUND(E1793/L1793,2),0)</f>
        <v>26.75</v>
      </c>
      <c r="Q1793" s="10" t="s">
        <v>8322</v>
      </c>
      <c r="R1793" t="s">
        <v>8325</v>
      </c>
      <c r="S1793" s="15">
        <f t="shared" si="82"/>
        <v>41973.740335648152</v>
      </c>
      <c r="T1793" s="15">
        <f t="shared" si="83"/>
        <v>42033.740335648152</v>
      </c>
    </row>
    <row r="1794" spans="1:20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81"/>
        <v>61</v>
      </c>
      <c r="P1794">
        <f>IFERROR(ROUND(E1794/L1794,2),0)</f>
        <v>109.94</v>
      </c>
      <c r="Q1794" s="10" t="s">
        <v>8322</v>
      </c>
      <c r="R1794" t="s">
        <v>8325</v>
      </c>
      <c r="S1794" s="15">
        <f t="shared" si="82"/>
        <v>42189.031041666662</v>
      </c>
      <c r="T1794" s="15">
        <f t="shared" si="83"/>
        <v>42226.290972222225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84">ROUND(E1795/D1795*100,0)</f>
        <v>1</v>
      </c>
      <c r="P1795">
        <f>IFERROR(ROUND(E1795/L1795,2),0)</f>
        <v>20</v>
      </c>
      <c r="Q1795" s="10" t="s">
        <v>8322</v>
      </c>
      <c r="R1795" t="s">
        <v>8325</v>
      </c>
      <c r="S1795" s="15">
        <f t="shared" ref="S1795:S1858" si="85">(((J1795/60)/60)/24)+DATE(1970,1,1)</f>
        <v>41940.89166666667</v>
      </c>
      <c r="T1795" s="15">
        <f t="shared" ref="T1795:T1858" si="86">(((I1795/60)/60)/24)+DATE(1970,1,1)</f>
        <v>41970.933333333334</v>
      </c>
    </row>
    <row r="1796" spans="1:20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84"/>
        <v>11</v>
      </c>
      <c r="P1796">
        <f>IFERROR(ROUND(E1796/L1796,2),0)</f>
        <v>55.39</v>
      </c>
      <c r="Q1796" s="10" t="s">
        <v>8322</v>
      </c>
      <c r="R1796" t="s">
        <v>8325</v>
      </c>
      <c r="S1796" s="15">
        <f t="shared" si="85"/>
        <v>42011.551180555558</v>
      </c>
      <c r="T1796" s="15">
        <f t="shared" si="86"/>
        <v>42046.551180555558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84"/>
        <v>39</v>
      </c>
      <c r="P1797">
        <f>IFERROR(ROUND(E1797/L1797,2),0)</f>
        <v>133.9</v>
      </c>
      <c r="Q1797" s="10" t="s">
        <v>8322</v>
      </c>
      <c r="R1797" t="s">
        <v>8325</v>
      </c>
      <c r="S1797" s="15">
        <f t="shared" si="85"/>
        <v>42628.288668981477</v>
      </c>
      <c r="T1797" s="15">
        <f t="shared" si="86"/>
        <v>42657.666666666672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84"/>
        <v>22</v>
      </c>
      <c r="P1798">
        <f>IFERROR(ROUND(E1798/L1798,2),0)</f>
        <v>48.72</v>
      </c>
      <c r="Q1798" s="10" t="s">
        <v>8322</v>
      </c>
      <c r="R1798" t="s">
        <v>8325</v>
      </c>
      <c r="S1798" s="15">
        <f t="shared" si="85"/>
        <v>42515.439421296294</v>
      </c>
      <c r="T1798" s="15">
        <f t="shared" si="86"/>
        <v>42575.439421296294</v>
      </c>
    </row>
    <row r="1799" spans="1:20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84"/>
        <v>68</v>
      </c>
      <c r="P1799">
        <f>IFERROR(ROUND(E1799/L1799,2),0)</f>
        <v>48.25</v>
      </c>
      <c r="Q1799" s="10" t="s">
        <v>8322</v>
      </c>
      <c r="R1799" t="s">
        <v>8325</v>
      </c>
      <c r="S1799" s="15">
        <f t="shared" si="85"/>
        <v>42689.56931712963</v>
      </c>
      <c r="T1799" s="15">
        <f t="shared" si="86"/>
        <v>42719.56931712963</v>
      </c>
    </row>
    <row r="1800" spans="1:20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84"/>
        <v>14</v>
      </c>
      <c r="P1800">
        <f>IFERROR(ROUND(E1800/L1800,2),0)</f>
        <v>58.97</v>
      </c>
      <c r="Q1800" s="10" t="s">
        <v>8322</v>
      </c>
      <c r="R1800" t="s">
        <v>8325</v>
      </c>
      <c r="S1800" s="15">
        <f t="shared" si="85"/>
        <v>42344.32677083333</v>
      </c>
      <c r="T1800" s="15">
        <f t="shared" si="86"/>
        <v>42404.32677083333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84"/>
        <v>2</v>
      </c>
      <c r="P1801">
        <f>IFERROR(ROUND(E1801/L1801,2),0)</f>
        <v>11.64</v>
      </c>
      <c r="Q1801" s="10" t="s">
        <v>8322</v>
      </c>
      <c r="R1801" t="s">
        <v>8325</v>
      </c>
      <c r="S1801" s="15">
        <f t="shared" si="85"/>
        <v>41934.842685185184</v>
      </c>
      <c r="T1801" s="15">
        <f t="shared" si="86"/>
        <v>41954.884351851855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84"/>
        <v>20</v>
      </c>
      <c r="P1802">
        <f>IFERROR(ROUND(E1802/L1802,2),0)</f>
        <v>83.72</v>
      </c>
      <c r="Q1802" s="10" t="s">
        <v>8322</v>
      </c>
      <c r="R1802" t="s">
        <v>8325</v>
      </c>
      <c r="S1802" s="15">
        <f t="shared" si="85"/>
        <v>42623.606134259258</v>
      </c>
      <c r="T1802" s="15">
        <f t="shared" si="86"/>
        <v>42653.606134259258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84"/>
        <v>14</v>
      </c>
      <c r="P1803">
        <f>IFERROR(ROUND(E1803/L1803,2),0)</f>
        <v>63.65</v>
      </c>
      <c r="Q1803" s="10" t="s">
        <v>8322</v>
      </c>
      <c r="R1803" t="s">
        <v>8325</v>
      </c>
      <c r="S1803" s="15">
        <f t="shared" si="85"/>
        <v>42321.660509259258</v>
      </c>
      <c r="T1803" s="15">
        <f t="shared" si="86"/>
        <v>42353.506944444445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84"/>
        <v>48</v>
      </c>
      <c r="P1804">
        <f>IFERROR(ROUND(E1804/L1804,2),0)</f>
        <v>94.28</v>
      </c>
      <c r="Q1804" s="10" t="s">
        <v>8322</v>
      </c>
      <c r="R1804" t="s">
        <v>8325</v>
      </c>
      <c r="S1804" s="15">
        <f t="shared" si="85"/>
        <v>42159.47256944445</v>
      </c>
      <c r="T1804" s="15">
        <f t="shared" si="86"/>
        <v>42182.915972222225</v>
      </c>
    </row>
    <row r="1805" spans="1:20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84"/>
        <v>31</v>
      </c>
      <c r="P1805">
        <f>IFERROR(ROUND(E1805/L1805,2),0)</f>
        <v>71.87</v>
      </c>
      <c r="Q1805" s="10" t="s">
        <v>8322</v>
      </c>
      <c r="R1805" t="s">
        <v>8325</v>
      </c>
      <c r="S1805" s="15">
        <f t="shared" si="85"/>
        <v>42018.071550925932</v>
      </c>
      <c r="T1805" s="15">
        <f t="shared" si="86"/>
        <v>42049.071550925932</v>
      </c>
    </row>
    <row r="1806" spans="1:20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84"/>
        <v>35</v>
      </c>
      <c r="P1806">
        <f>IFERROR(ROUND(E1806/L1806,2),0)</f>
        <v>104.85</v>
      </c>
      <c r="Q1806" s="10" t="s">
        <v>8322</v>
      </c>
      <c r="R1806" t="s">
        <v>8325</v>
      </c>
      <c r="S1806" s="15">
        <f t="shared" si="85"/>
        <v>42282.678287037037</v>
      </c>
      <c r="T1806" s="15">
        <f t="shared" si="86"/>
        <v>42322.719953703709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84"/>
        <v>36</v>
      </c>
      <c r="P1807">
        <f>IFERROR(ROUND(E1807/L1807,2),0)</f>
        <v>67.14</v>
      </c>
      <c r="Q1807" s="10" t="s">
        <v>8322</v>
      </c>
      <c r="R1807" t="s">
        <v>8325</v>
      </c>
      <c r="S1807" s="15">
        <f t="shared" si="85"/>
        <v>42247.803912037038</v>
      </c>
      <c r="T1807" s="15">
        <f t="shared" si="86"/>
        <v>42279.75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84"/>
        <v>3</v>
      </c>
      <c r="P1808">
        <f>IFERROR(ROUND(E1808/L1808,2),0)</f>
        <v>73.88</v>
      </c>
      <c r="Q1808" s="10" t="s">
        <v>8322</v>
      </c>
      <c r="R1808" t="s">
        <v>8325</v>
      </c>
      <c r="S1808" s="15">
        <f t="shared" si="85"/>
        <v>41877.638298611113</v>
      </c>
      <c r="T1808" s="15">
        <f t="shared" si="86"/>
        <v>41912.638298611113</v>
      </c>
    </row>
    <row r="1809" spans="1:20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84"/>
        <v>11</v>
      </c>
      <c r="P1809">
        <f>IFERROR(ROUND(E1809/L1809,2),0)</f>
        <v>69.13</v>
      </c>
      <c r="Q1809" s="10" t="s">
        <v>8322</v>
      </c>
      <c r="R1809" t="s">
        <v>8325</v>
      </c>
      <c r="S1809" s="15">
        <f t="shared" si="85"/>
        <v>41880.068437499998</v>
      </c>
      <c r="T1809" s="15">
        <f t="shared" si="86"/>
        <v>41910.068437499998</v>
      </c>
    </row>
    <row r="1810" spans="1:20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84"/>
        <v>41</v>
      </c>
      <c r="P1810">
        <f>IFERROR(ROUND(E1810/L1810,2),0)</f>
        <v>120.77</v>
      </c>
      <c r="Q1810" s="10" t="s">
        <v>8322</v>
      </c>
      <c r="R1810" t="s">
        <v>8325</v>
      </c>
      <c r="S1810" s="15">
        <f t="shared" si="85"/>
        <v>42742.680902777778</v>
      </c>
      <c r="T1810" s="15">
        <f t="shared" si="86"/>
        <v>42777.680902777778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84"/>
        <v>11</v>
      </c>
      <c r="P1811">
        <f>IFERROR(ROUND(E1811/L1811,2),0)</f>
        <v>42.22</v>
      </c>
      <c r="Q1811" s="10" t="s">
        <v>8322</v>
      </c>
      <c r="R1811" t="s">
        <v>8325</v>
      </c>
      <c r="S1811" s="15">
        <f t="shared" si="85"/>
        <v>42029.907858796301</v>
      </c>
      <c r="T1811" s="15">
        <f t="shared" si="86"/>
        <v>42064.907858796301</v>
      </c>
    </row>
    <row r="1812" spans="1:20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84"/>
        <v>3</v>
      </c>
      <c r="P1812">
        <f>IFERROR(ROUND(E1812/L1812,2),0)</f>
        <v>7.5</v>
      </c>
      <c r="Q1812" s="10" t="s">
        <v>8322</v>
      </c>
      <c r="R1812" t="s">
        <v>8325</v>
      </c>
      <c r="S1812" s="15">
        <f t="shared" si="85"/>
        <v>41860.91002314815</v>
      </c>
      <c r="T1812" s="15">
        <f t="shared" si="86"/>
        <v>41872.91002314815</v>
      </c>
    </row>
    <row r="1813" spans="1:20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84"/>
        <v>0</v>
      </c>
      <c r="P1813">
        <f>IFERROR(ROUND(E1813/L1813,2),0)</f>
        <v>1.54</v>
      </c>
      <c r="Q1813" s="10" t="s">
        <v>8322</v>
      </c>
      <c r="R1813" t="s">
        <v>8325</v>
      </c>
      <c r="S1813" s="15">
        <f t="shared" si="85"/>
        <v>41876.433680555558</v>
      </c>
      <c r="T1813" s="15">
        <f t="shared" si="86"/>
        <v>41936.166666666664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84"/>
        <v>13</v>
      </c>
      <c r="P1814">
        <f>IFERROR(ROUND(E1814/L1814,2),0)</f>
        <v>37.61</v>
      </c>
      <c r="Q1814" s="10" t="s">
        <v>8322</v>
      </c>
      <c r="R1814" t="s">
        <v>8325</v>
      </c>
      <c r="S1814" s="15">
        <f t="shared" si="85"/>
        <v>42524.318703703699</v>
      </c>
      <c r="T1814" s="15">
        <f t="shared" si="86"/>
        <v>42554.318703703699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84"/>
        <v>0</v>
      </c>
      <c r="P1815">
        <f>IFERROR(ROUND(E1815/L1815,2),0)</f>
        <v>0</v>
      </c>
      <c r="Q1815" s="10" t="s">
        <v>8322</v>
      </c>
      <c r="R1815" t="s">
        <v>8325</v>
      </c>
      <c r="S1815" s="15">
        <f t="shared" si="85"/>
        <v>41829.889027777775</v>
      </c>
      <c r="T1815" s="15">
        <f t="shared" si="86"/>
        <v>41859.889027777775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84"/>
        <v>49</v>
      </c>
      <c r="P1816">
        <f>IFERROR(ROUND(E1816/L1816,2),0)</f>
        <v>42.16</v>
      </c>
      <c r="Q1816" s="10" t="s">
        <v>8322</v>
      </c>
      <c r="R1816" t="s">
        <v>8325</v>
      </c>
      <c r="S1816" s="15">
        <f t="shared" si="85"/>
        <v>42033.314074074078</v>
      </c>
      <c r="T1816" s="15">
        <f t="shared" si="86"/>
        <v>42063.314074074078</v>
      </c>
    </row>
    <row r="1817" spans="1:20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84"/>
        <v>0</v>
      </c>
      <c r="P1817">
        <f>IFERROR(ROUND(E1817/L1817,2),0)</f>
        <v>0</v>
      </c>
      <c r="Q1817" s="10" t="s">
        <v>8322</v>
      </c>
      <c r="R1817" t="s">
        <v>8325</v>
      </c>
      <c r="S1817" s="15">
        <f t="shared" si="85"/>
        <v>42172.906678240746</v>
      </c>
      <c r="T1817" s="15">
        <f t="shared" si="86"/>
        <v>42186.906678240746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84"/>
        <v>2</v>
      </c>
      <c r="P1818">
        <f>IFERROR(ROUND(E1818/L1818,2),0)</f>
        <v>84.83</v>
      </c>
      <c r="Q1818" s="10" t="s">
        <v>8322</v>
      </c>
      <c r="R1818" t="s">
        <v>8325</v>
      </c>
      <c r="S1818" s="15">
        <f t="shared" si="85"/>
        <v>42548.876192129625</v>
      </c>
      <c r="T1818" s="15">
        <f t="shared" si="86"/>
        <v>42576.791666666672</v>
      </c>
    </row>
    <row r="1819" spans="1:20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84"/>
        <v>52</v>
      </c>
      <c r="P1819">
        <f>IFERROR(ROUND(E1819/L1819,2),0)</f>
        <v>94.19</v>
      </c>
      <c r="Q1819" s="10" t="s">
        <v>8322</v>
      </c>
      <c r="R1819" t="s">
        <v>8325</v>
      </c>
      <c r="S1819" s="15">
        <f t="shared" si="85"/>
        <v>42705.662118055552</v>
      </c>
      <c r="T1819" s="15">
        <f t="shared" si="86"/>
        <v>42765.290972222225</v>
      </c>
    </row>
    <row r="1820" spans="1:20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84"/>
        <v>0</v>
      </c>
      <c r="P1820">
        <f>IFERROR(ROUND(E1820/L1820,2),0)</f>
        <v>0</v>
      </c>
      <c r="Q1820" s="10" t="s">
        <v>8322</v>
      </c>
      <c r="R1820" t="s">
        <v>8325</v>
      </c>
      <c r="S1820" s="15">
        <f t="shared" si="85"/>
        <v>42067.234375</v>
      </c>
      <c r="T1820" s="15">
        <f t="shared" si="86"/>
        <v>42097.192708333328</v>
      </c>
    </row>
    <row r="1821" spans="1:20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84"/>
        <v>2</v>
      </c>
      <c r="P1821">
        <f>IFERROR(ROUND(E1821/L1821,2),0)</f>
        <v>6.25</v>
      </c>
      <c r="Q1821" s="10" t="s">
        <v>8322</v>
      </c>
      <c r="R1821" t="s">
        <v>8325</v>
      </c>
      <c r="S1821" s="15">
        <f t="shared" si="85"/>
        <v>41820.752268518518</v>
      </c>
      <c r="T1821" s="15">
        <f t="shared" si="86"/>
        <v>41850.752268518518</v>
      </c>
    </row>
    <row r="1822" spans="1:20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84"/>
        <v>7</v>
      </c>
      <c r="P1822">
        <f>IFERROR(ROUND(E1822/L1822,2),0)</f>
        <v>213.38</v>
      </c>
      <c r="Q1822" s="10" t="s">
        <v>8322</v>
      </c>
      <c r="R1822" t="s">
        <v>8325</v>
      </c>
      <c r="S1822" s="15">
        <f t="shared" si="85"/>
        <v>42065.084375000006</v>
      </c>
      <c r="T1822" s="15">
        <f t="shared" si="86"/>
        <v>42095.042708333334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84"/>
        <v>135</v>
      </c>
      <c r="P1823">
        <f>IFERROR(ROUND(E1823/L1823,2),0)</f>
        <v>59.16</v>
      </c>
      <c r="Q1823" s="10" t="s">
        <v>8316</v>
      </c>
      <c r="R1823" t="s">
        <v>8319</v>
      </c>
      <c r="S1823" s="15">
        <f t="shared" si="85"/>
        <v>40926.319062499999</v>
      </c>
      <c r="T1823" s="15">
        <f t="shared" si="86"/>
        <v>40971.319062499999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84"/>
        <v>100</v>
      </c>
      <c r="P1824">
        <f>IFERROR(ROUND(E1824/L1824,2),0)</f>
        <v>27.27</v>
      </c>
      <c r="Q1824" s="10" t="s">
        <v>8316</v>
      </c>
      <c r="R1824" t="s">
        <v>8319</v>
      </c>
      <c r="S1824" s="15">
        <f t="shared" si="85"/>
        <v>41634.797013888885</v>
      </c>
      <c r="T1824" s="15">
        <f t="shared" si="86"/>
        <v>41670.792361111111</v>
      </c>
    </row>
    <row r="1825" spans="1:20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84"/>
        <v>116</v>
      </c>
      <c r="P1825">
        <f>IFERROR(ROUND(E1825/L1825,2),0)</f>
        <v>24.58</v>
      </c>
      <c r="Q1825" s="10" t="s">
        <v>8316</v>
      </c>
      <c r="R1825" t="s">
        <v>8319</v>
      </c>
      <c r="S1825" s="15">
        <f t="shared" si="85"/>
        <v>41176.684907407405</v>
      </c>
      <c r="T1825" s="15">
        <f t="shared" si="86"/>
        <v>41206.684907407405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84"/>
        <v>100</v>
      </c>
      <c r="P1826">
        <f>IFERROR(ROUND(E1826/L1826,2),0)</f>
        <v>75.05</v>
      </c>
      <c r="Q1826" s="10" t="s">
        <v>8316</v>
      </c>
      <c r="R1826" t="s">
        <v>8319</v>
      </c>
      <c r="S1826" s="15">
        <f t="shared" si="85"/>
        <v>41626.916284722225</v>
      </c>
      <c r="T1826" s="15">
        <f t="shared" si="86"/>
        <v>41647.088888888888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84"/>
        <v>105</v>
      </c>
      <c r="P1827">
        <f>IFERROR(ROUND(E1827/L1827,2),0)</f>
        <v>42.02</v>
      </c>
      <c r="Q1827" s="10" t="s">
        <v>8316</v>
      </c>
      <c r="R1827" t="s">
        <v>8319</v>
      </c>
      <c r="S1827" s="15">
        <f t="shared" si="85"/>
        <v>41443.83452546296</v>
      </c>
      <c r="T1827" s="15">
        <f t="shared" si="86"/>
        <v>41466.83452546296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84"/>
        <v>101</v>
      </c>
      <c r="P1828">
        <f>IFERROR(ROUND(E1828/L1828,2),0)</f>
        <v>53.16</v>
      </c>
      <c r="Q1828" s="10" t="s">
        <v>8316</v>
      </c>
      <c r="R1828" t="s">
        <v>8319</v>
      </c>
      <c r="S1828" s="15">
        <f t="shared" si="85"/>
        <v>41657.923807870371</v>
      </c>
      <c r="T1828" s="15">
        <f t="shared" si="86"/>
        <v>41687.923807870371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84"/>
        <v>101</v>
      </c>
      <c r="P1829">
        <f>IFERROR(ROUND(E1829/L1829,2),0)</f>
        <v>83.89</v>
      </c>
      <c r="Q1829" s="10" t="s">
        <v>8316</v>
      </c>
      <c r="R1829" t="s">
        <v>8319</v>
      </c>
      <c r="S1829" s="15">
        <f t="shared" si="85"/>
        <v>40555.325937499998</v>
      </c>
      <c r="T1829" s="15">
        <f t="shared" si="86"/>
        <v>40605.325937499998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84"/>
        <v>100</v>
      </c>
      <c r="P1830">
        <f>IFERROR(ROUND(E1830/L1830,2),0)</f>
        <v>417.33</v>
      </c>
      <c r="Q1830" s="10" t="s">
        <v>8316</v>
      </c>
      <c r="R1830" t="s">
        <v>8319</v>
      </c>
      <c r="S1830" s="15">
        <f t="shared" si="85"/>
        <v>41736.899652777778</v>
      </c>
      <c r="T1830" s="15">
        <f t="shared" si="86"/>
        <v>41768.916666666664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84"/>
        <v>167</v>
      </c>
      <c r="P1831">
        <f>IFERROR(ROUND(E1831/L1831,2),0)</f>
        <v>75.77</v>
      </c>
      <c r="Q1831" s="10" t="s">
        <v>8316</v>
      </c>
      <c r="R1831" t="s">
        <v>8319</v>
      </c>
      <c r="S1831" s="15">
        <f t="shared" si="85"/>
        <v>40516.087627314817</v>
      </c>
      <c r="T1831" s="15">
        <f t="shared" si="86"/>
        <v>40564.916666666664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84"/>
        <v>102</v>
      </c>
      <c r="P1832">
        <f>IFERROR(ROUND(E1832/L1832,2),0)</f>
        <v>67.39</v>
      </c>
      <c r="Q1832" s="10" t="s">
        <v>8316</v>
      </c>
      <c r="R1832" t="s">
        <v>8319</v>
      </c>
      <c r="S1832" s="15">
        <f t="shared" si="85"/>
        <v>41664.684108796297</v>
      </c>
      <c r="T1832" s="15">
        <f t="shared" si="86"/>
        <v>41694.684108796297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84"/>
        <v>103</v>
      </c>
      <c r="P1833">
        <f>IFERROR(ROUND(E1833/L1833,2),0)</f>
        <v>73.569999999999993</v>
      </c>
      <c r="Q1833" s="10" t="s">
        <v>8316</v>
      </c>
      <c r="R1833" t="s">
        <v>8319</v>
      </c>
      <c r="S1833" s="15">
        <f t="shared" si="85"/>
        <v>41026.996099537035</v>
      </c>
      <c r="T1833" s="15">
        <f t="shared" si="86"/>
        <v>41041.996099537035</v>
      </c>
    </row>
    <row r="1834" spans="1:20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84"/>
        <v>143</v>
      </c>
      <c r="P1834">
        <f>IFERROR(ROUND(E1834/L1834,2),0)</f>
        <v>25</v>
      </c>
      <c r="Q1834" s="10" t="s">
        <v>8316</v>
      </c>
      <c r="R1834" t="s">
        <v>8319</v>
      </c>
      <c r="S1834" s="15">
        <f t="shared" si="85"/>
        <v>40576.539664351854</v>
      </c>
      <c r="T1834" s="15">
        <f t="shared" si="86"/>
        <v>40606.539664351854</v>
      </c>
    </row>
    <row r="1835" spans="1:20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84"/>
        <v>263</v>
      </c>
      <c r="P1835">
        <f>IFERROR(ROUND(E1835/L1835,2),0)</f>
        <v>42</v>
      </c>
      <c r="Q1835" s="10" t="s">
        <v>8316</v>
      </c>
      <c r="R1835" t="s">
        <v>8319</v>
      </c>
      <c r="S1835" s="15">
        <f t="shared" si="85"/>
        <v>41303.044016203705</v>
      </c>
      <c r="T1835" s="15">
        <f t="shared" si="86"/>
        <v>41335.332638888889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84"/>
        <v>118</v>
      </c>
      <c r="P1836">
        <f>IFERROR(ROUND(E1836/L1836,2),0)</f>
        <v>131.16999999999999</v>
      </c>
      <c r="Q1836" s="10" t="s">
        <v>8316</v>
      </c>
      <c r="R1836" t="s">
        <v>8319</v>
      </c>
      <c r="S1836" s="15">
        <f t="shared" si="85"/>
        <v>41988.964062500003</v>
      </c>
      <c r="T1836" s="15">
        <f t="shared" si="86"/>
        <v>42028.964062500003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84"/>
        <v>104</v>
      </c>
      <c r="P1837">
        <f>IFERROR(ROUND(E1837/L1837,2),0)</f>
        <v>47.27</v>
      </c>
      <c r="Q1837" s="10" t="s">
        <v>8316</v>
      </c>
      <c r="R1837" t="s">
        <v>8319</v>
      </c>
      <c r="S1837" s="15">
        <f t="shared" si="85"/>
        <v>42430.702210648145</v>
      </c>
      <c r="T1837" s="15">
        <f t="shared" si="86"/>
        <v>42460.660543981481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84"/>
        <v>200</v>
      </c>
      <c r="P1838">
        <f>IFERROR(ROUND(E1838/L1838,2),0)</f>
        <v>182.13</v>
      </c>
      <c r="Q1838" s="10" t="s">
        <v>8316</v>
      </c>
      <c r="R1838" t="s">
        <v>8319</v>
      </c>
      <c r="S1838" s="15">
        <f t="shared" si="85"/>
        <v>41305.809363425928</v>
      </c>
      <c r="T1838" s="15">
        <f t="shared" si="86"/>
        <v>41322.809363425928</v>
      </c>
    </row>
    <row r="1839" spans="1:20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84"/>
        <v>307</v>
      </c>
      <c r="P1839">
        <f>IFERROR(ROUND(E1839/L1839,2),0)</f>
        <v>61.37</v>
      </c>
      <c r="Q1839" s="10" t="s">
        <v>8316</v>
      </c>
      <c r="R1839" t="s">
        <v>8319</v>
      </c>
      <c r="S1839" s="15">
        <f t="shared" si="85"/>
        <v>40926.047858796301</v>
      </c>
      <c r="T1839" s="15">
        <f t="shared" si="86"/>
        <v>40986.006192129629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84"/>
        <v>100</v>
      </c>
      <c r="P1840">
        <f>IFERROR(ROUND(E1840/L1840,2),0)</f>
        <v>35.770000000000003</v>
      </c>
      <c r="Q1840" s="10" t="s">
        <v>8316</v>
      </c>
      <c r="R1840" t="s">
        <v>8319</v>
      </c>
      <c r="S1840" s="15">
        <f t="shared" si="85"/>
        <v>40788.786539351851</v>
      </c>
      <c r="T1840" s="15">
        <f t="shared" si="86"/>
        <v>40817.125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84"/>
        <v>205</v>
      </c>
      <c r="P1841">
        <f>IFERROR(ROUND(E1841/L1841,2),0)</f>
        <v>45.62</v>
      </c>
      <c r="Q1841" s="10" t="s">
        <v>8316</v>
      </c>
      <c r="R1841" t="s">
        <v>8319</v>
      </c>
      <c r="S1841" s="15">
        <f t="shared" si="85"/>
        <v>42614.722013888888</v>
      </c>
      <c r="T1841" s="15">
        <f t="shared" si="86"/>
        <v>42644.722013888888</v>
      </c>
    </row>
    <row r="1842" spans="1:20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84"/>
        <v>109</v>
      </c>
      <c r="P1842">
        <f>IFERROR(ROUND(E1842/L1842,2),0)</f>
        <v>75.38</v>
      </c>
      <c r="Q1842" s="10" t="s">
        <v>8316</v>
      </c>
      <c r="R1842" t="s">
        <v>8319</v>
      </c>
      <c r="S1842" s="15">
        <f t="shared" si="85"/>
        <v>41382.096180555556</v>
      </c>
      <c r="T1842" s="15">
        <f t="shared" si="86"/>
        <v>41401.207638888889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84"/>
        <v>102</v>
      </c>
      <c r="P1843">
        <f>IFERROR(ROUND(E1843/L1843,2),0)</f>
        <v>50.88</v>
      </c>
      <c r="Q1843" s="10" t="s">
        <v>8316</v>
      </c>
      <c r="R1843" t="s">
        <v>8319</v>
      </c>
      <c r="S1843" s="15">
        <f t="shared" si="85"/>
        <v>41745.84542824074</v>
      </c>
      <c r="T1843" s="15">
        <f t="shared" si="86"/>
        <v>41779.207638888889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84"/>
        <v>125</v>
      </c>
      <c r="P1844">
        <f>IFERROR(ROUND(E1844/L1844,2),0)</f>
        <v>119.29</v>
      </c>
      <c r="Q1844" s="10" t="s">
        <v>8316</v>
      </c>
      <c r="R1844" t="s">
        <v>8319</v>
      </c>
      <c r="S1844" s="15">
        <f t="shared" si="85"/>
        <v>42031.631724537037</v>
      </c>
      <c r="T1844" s="15">
        <f t="shared" si="86"/>
        <v>42065.249305555553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84"/>
        <v>124</v>
      </c>
      <c r="P1845">
        <f>IFERROR(ROUND(E1845/L1845,2),0)</f>
        <v>92.54</v>
      </c>
      <c r="Q1845" s="10" t="s">
        <v>8316</v>
      </c>
      <c r="R1845" t="s">
        <v>8319</v>
      </c>
      <c r="S1845" s="15">
        <f t="shared" si="85"/>
        <v>40564.994837962964</v>
      </c>
      <c r="T1845" s="15">
        <f t="shared" si="86"/>
        <v>40594.994837962964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84"/>
        <v>101</v>
      </c>
      <c r="P1846">
        <f>IFERROR(ROUND(E1846/L1846,2),0)</f>
        <v>76.05</v>
      </c>
      <c r="Q1846" s="10" t="s">
        <v>8316</v>
      </c>
      <c r="R1846" t="s">
        <v>8319</v>
      </c>
      <c r="S1846" s="15">
        <f t="shared" si="85"/>
        <v>40666.973541666666</v>
      </c>
      <c r="T1846" s="15">
        <f t="shared" si="86"/>
        <v>40705.125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84"/>
        <v>100</v>
      </c>
      <c r="P1847">
        <f>IFERROR(ROUND(E1847/L1847,2),0)</f>
        <v>52.63</v>
      </c>
      <c r="Q1847" s="10" t="s">
        <v>8316</v>
      </c>
      <c r="R1847" t="s">
        <v>8319</v>
      </c>
      <c r="S1847" s="15">
        <f t="shared" si="85"/>
        <v>42523.333310185189</v>
      </c>
      <c r="T1847" s="15">
        <f t="shared" si="86"/>
        <v>42538.204861111109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84"/>
        <v>138</v>
      </c>
      <c r="P1848">
        <f>IFERROR(ROUND(E1848/L1848,2),0)</f>
        <v>98.99</v>
      </c>
      <c r="Q1848" s="10" t="s">
        <v>8316</v>
      </c>
      <c r="R1848" t="s">
        <v>8319</v>
      </c>
      <c r="S1848" s="15">
        <f t="shared" si="85"/>
        <v>41228.650196759263</v>
      </c>
      <c r="T1848" s="15">
        <f t="shared" si="86"/>
        <v>41258.650196759263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84"/>
        <v>121</v>
      </c>
      <c r="P1849">
        <f>IFERROR(ROUND(E1849/L1849,2),0)</f>
        <v>79.53</v>
      </c>
      <c r="Q1849" s="10" t="s">
        <v>8316</v>
      </c>
      <c r="R1849" t="s">
        <v>8319</v>
      </c>
      <c r="S1849" s="15">
        <f t="shared" si="85"/>
        <v>42094.236481481479</v>
      </c>
      <c r="T1849" s="15">
        <f t="shared" si="86"/>
        <v>42115.236481481479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84"/>
        <v>107</v>
      </c>
      <c r="P1850">
        <f>IFERROR(ROUND(E1850/L1850,2),0)</f>
        <v>134.21</v>
      </c>
      <c r="Q1850" s="10" t="s">
        <v>8316</v>
      </c>
      <c r="R1850" t="s">
        <v>8319</v>
      </c>
      <c r="S1850" s="15">
        <f t="shared" si="85"/>
        <v>40691.788055555553</v>
      </c>
      <c r="T1850" s="15">
        <f t="shared" si="86"/>
        <v>40755.290972222225</v>
      </c>
    </row>
    <row r="1851" spans="1:20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84"/>
        <v>100</v>
      </c>
      <c r="P1851">
        <f>IFERROR(ROUND(E1851/L1851,2),0)</f>
        <v>37.630000000000003</v>
      </c>
      <c r="Q1851" s="10" t="s">
        <v>8316</v>
      </c>
      <c r="R1851" t="s">
        <v>8319</v>
      </c>
      <c r="S1851" s="15">
        <f t="shared" si="85"/>
        <v>41169.845590277779</v>
      </c>
      <c r="T1851" s="15">
        <f t="shared" si="86"/>
        <v>41199.845590277779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84"/>
        <v>102</v>
      </c>
      <c r="P1852">
        <f>IFERROR(ROUND(E1852/L1852,2),0)</f>
        <v>51.04</v>
      </c>
      <c r="Q1852" s="10" t="s">
        <v>8316</v>
      </c>
      <c r="R1852" t="s">
        <v>8319</v>
      </c>
      <c r="S1852" s="15">
        <f t="shared" si="85"/>
        <v>41800.959490740745</v>
      </c>
      <c r="T1852" s="15">
        <f t="shared" si="86"/>
        <v>41830.959490740745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84"/>
        <v>100</v>
      </c>
      <c r="P1853">
        <f>IFERROR(ROUND(E1853/L1853,2),0)</f>
        <v>50.04</v>
      </c>
      <c r="Q1853" s="10" t="s">
        <v>8316</v>
      </c>
      <c r="R1853" t="s">
        <v>8319</v>
      </c>
      <c r="S1853" s="15">
        <f t="shared" si="85"/>
        <v>41827.906689814816</v>
      </c>
      <c r="T1853" s="15">
        <f t="shared" si="86"/>
        <v>41848.041666666664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84"/>
        <v>117</v>
      </c>
      <c r="P1854">
        <f>IFERROR(ROUND(E1854/L1854,2),0)</f>
        <v>133.93</v>
      </c>
      <c r="Q1854" s="10" t="s">
        <v>8316</v>
      </c>
      <c r="R1854" t="s">
        <v>8319</v>
      </c>
      <c r="S1854" s="15">
        <f t="shared" si="85"/>
        <v>42081.77143518519</v>
      </c>
      <c r="T1854" s="15">
        <f t="shared" si="86"/>
        <v>42119</v>
      </c>
    </row>
    <row r="1855" spans="1:20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84"/>
        <v>102</v>
      </c>
      <c r="P1855">
        <f>IFERROR(ROUND(E1855/L1855,2),0)</f>
        <v>58.21</v>
      </c>
      <c r="Q1855" s="10" t="s">
        <v>8316</v>
      </c>
      <c r="R1855" t="s">
        <v>8319</v>
      </c>
      <c r="S1855" s="15">
        <f t="shared" si="85"/>
        <v>41177.060381944444</v>
      </c>
      <c r="T1855" s="15">
        <f t="shared" si="86"/>
        <v>41227.102048611108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84"/>
        <v>102</v>
      </c>
      <c r="P1856">
        <f>IFERROR(ROUND(E1856/L1856,2),0)</f>
        <v>88.04</v>
      </c>
      <c r="Q1856" s="10" t="s">
        <v>8316</v>
      </c>
      <c r="R1856" t="s">
        <v>8319</v>
      </c>
      <c r="S1856" s="15">
        <f t="shared" si="85"/>
        <v>41388.021261574075</v>
      </c>
      <c r="T1856" s="15">
        <f t="shared" si="86"/>
        <v>41418.021261574075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84"/>
        <v>154</v>
      </c>
      <c r="P1857">
        <f>IFERROR(ROUND(E1857/L1857,2),0)</f>
        <v>70.58</v>
      </c>
      <c r="Q1857" s="10" t="s">
        <v>8316</v>
      </c>
      <c r="R1857" t="s">
        <v>8319</v>
      </c>
      <c r="S1857" s="15">
        <f t="shared" si="85"/>
        <v>41600.538657407407</v>
      </c>
      <c r="T1857" s="15">
        <f t="shared" si="86"/>
        <v>41645.538657407407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84"/>
        <v>101</v>
      </c>
      <c r="P1858">
        <f>IFERROR(ROUND(E1858/L1858,2),0)</f>
        <v>53.29</v>
      </c>
      <c r="Q1858" s="10" t="s">
        <v>8316</v>
      </c>
      <c r="R1858" t="s">
        <v>8319</v>
      </c>
      <c r="S1858" s="15">
        <f t="shared" si="85"/>
        <v>41817.854999999996</v>
      </c>
      <c r="T1858" s="15">
        <f t="shared" si="86"/>
        <v>41838.854999999996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87">ROUND(E1859/D1859*100,0)</f>
        <v>100</v>
      </c>
      <c r="P1859">
        <f>IFERROR(ROUND(E1859/L1859,2),0)</f>
        <v>136.36000000000001</v>
      </c>
      <c r="Q1859" s="10" t="s">
        <v>8316</v>
      </c>
      <c r="R1859" t="s">
        <v>8319</v>
      </c>
      <c r="S1859" s="15">
        <f t="shared" ref="S1859:S1922" si="88">(((J1859/60)/60)/24)+DATE(1970,1,1)</f>
        <v>41864.76866898148</v>
      </c>
      <c r="T1859" s="15">
        <f t="shared" ref="T1859:T1922" si="89">(((I1859/60)/60)/24)+DATE(1970,1,1)</f>
        <v>41894.76866898148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87"/>
        <v>109</v>
      </c>
      <c r="P1860">
        <f>IFERROR(ROUND(E1860/L1860,2),0)</f>
        <v>40.549999999999997</v>
      </c>
      <c r="Q1860" s="10" t="s">
        <v>8316</v>
      </c>
      <c r="R1860" t="s">
        <v>8319</v>
      </c>
      <c r="S1860" s="15">
        <f t="shared" si="88"/>
        <v>40833.200474537036</v>
      </c>
      <c r="T1860" s="15">
        <f t="shared" si="89"/>
        <v>40893.242141203707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87"/>
        <v>132</v>
      </c>
      <c r="P1861">
        <f>IFERROR(ROUND(E1861/L1861,2),0)</f>
        <v>70.63</v>
      </c>
      <c r="Q1861" s="10" t="s">
        <v>8316</v>
      </c>
      <c r="R1861" t="s">
        <v>8319</v>
      </c>
      <c r="S1861" s="15">
        <f t="shared" si="88"/>
        <v>40778.770011574074</v>
      </c>
      <c r="T1861" s="15">
        <f t="shared" si="89"/>
        <v>40808.770011574074</v>
      </c>
    </row>
    <row r="1862" spans="1:20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87"/>
        <v>133</v>
      </c>
      <c r="P1862">
        <f>IFERROR(ROUND(E1862/L1862,2),0)</f>
        <v>52.68</v>
      </c>
      <c r="Q1862" s="10" t="s">
        <v>8316</v>
      </c>
      <c r="R1862" t="s">
        <v>8319</v>
      </c>
      <c r="S1862" s="15">
        <f t="shared" si="88"/>
        <v>41655.709305555552</v>
      </c>
      <c r="T1862" s="15">
        <f t="shared" si="89"/>
        <v>41676.709305555552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87"/>
        <v>0</v>
      </c>
      <c r="P1863">
        <f>IFERROR(ROUND(E1863/L1863,2),0)</f>
        <v>0</v>
      </c>
      <c r="Q1863" s="10" t="s">
        <v>8308</v>
      </c>
      <c r="R1863" t="s">
        <v>8332</v>
      </c>
      <c r="S1863" s="15">
        <f t="shared" si="88"/>
        <v>42000.300243055557</v>
      </c>
      <c r="T1863" s="15">
        <f t="shared" si="89"/>
        <v>42030.300243055557</v>
      </c>
    </row>
    <row r="1864" spans="1:20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87"/>
        <v>8</v>
      </c>
      <c r="P1864">
        <f>IFERROR(ROUND(E1864/L1864,2),0)</f>
        <v>90.94</v>
      </c>
      <c r="Q1864" s="10" t="s">
        <v>8308</v>
      </c>
      <c r="R1864" t="s">
        <v>8332</v>
      </c>
      <c r="S1864" s="15">
        <f t="shared" si="88"/>
        <v>42755.492754629624</v>
      </c>
      <c r="T1864" s="15">
        <f t="shared" si="89"/>
        <v>42802.3125</v>
      </c>
    </row>
    <row r="1865" spans="1:20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87"/>
        <v>0</v>
      </c>
      <c r="P1865">
        <f>IFERROR(ROUND(E1865/L1865,2),0)</f>
        <v>5</v>
      </c>
      <c r="Q1865" s="10" t="s">
        <v>8308</v>
      </c>
      <c r="R1865" t="s">
        <v>8332</v>
      </c>
      <c r="S1865" s="15">
        <f t="shared" si="88"/>
        <v>41772.797280092593</v>
      </c>
      <c r="T1865" s="15">
        <f t="shared" si="89"/>
        <v>41802.797280092593</v>
      </c>
    </row>
    <row r="1866" spans="1:20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87"/>
        <v>43</v>
      </c>
      <c r="P1866">
        <f>IFERROR(ROUND(E1866/L1866,2),0)</f>
        <v>58.08</v>
      </c>
      <c r="Q1866" s="10" t="s">
        <v>8308</v>
      </c>
      <c r="R1866" t="s">
        <v>8332</v>
      </c>
      <c r="S1866" s="15">
        <f t="shared" si="88"/>
        <v>41733.716435185182</v>
      </c>
      <c r="T1866" s="15">
        <f t="shared" si="89"/>
        <v>41763.716435185182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87"/>
        <v>0</v>
      </c>
      <c r="P1867">
        <f>IFERROR(ROUND(E1867/L1867,2),0)</f>
        <v>2</v>
      </c>
      <c r="Q1867" s="10" t="s">
        <v>8308</v>
      </c>
      <c r="R1867" t="s">
        <v>8332</v>
      </c>
      <c r="S1867" s="15">
        <f t="shared" si="88"/>
        <v>42645.367442129631</v>
      </c>
      <c r="T1867" s="15">
        <f t="shared" si="89"/>
        <v>42680.409108796302</v>
      </c>
    </row>
    <row r="1868" spans="1:20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87"/>
        <v>1</v>
      </c>
      <c r="P1868">
        <f>IFERROR(ROUND(E1868/L1868,2),0)</f>
        <v>62.5</v>
      </c>
      <c r="Q1868" s="10" t="s">
        <v>8308</v>
      </c>
      <c r="R1868" t="s">
        <v>8332</v>
      </c>
      <c r="S1868" s="15">
        <f t="shared" si="88"/>
        <v>42742.246493055558</v>
      </c>
      <c r="T1868" s="15">
        <f t="shared" si="89"/>
        <v>42795.166666666672</v>
      </c>
    </row>
    <row r="1869" spans="1:20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87"/>
        <v>0</v>
      </c>
      <c r="P1869">
        <f>IFERROR(ROUND(E1869/L1869,2),0)</f>
        <v>10</v>
      </c>
      <c r="Q1869" s="10" t="s">
        <v>8308</v>
      </c>
      <c r="R1869" t="s">
        <v>8332</v>
      </c>
      <c r="S1869" s="15">
        <f t="shared" si="88"/>
        <v>42649.924907407403</v>
      </c>
      <c r="T1869" s="15">
        <f t="shared" si="89"/>
        <v>42679.924907407403</v>
      </c>
    </row>
    <row r="1870" spans="1:20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87"/>
        <v>5</v>
      </c>
      <c r="P1870">
        <f>IFERROR(ROUND(E1870/L1870,2),0)</f>
        <v>71.59</v>
      </c>
      <c r="Q1870" s="10" t="s">
        <v>8308</v>
      </c>
      <c r="R1870" t="s">
        <v>8332</v>
      </c>
      <c r="S1870" s="15">
        <f t="shared" si="88"/>
        <v>42328.779224537036</v>
      </c>
      <c r="T1870" s="15">
        <f t="shared" si="89"/>
        <v>42353.332638888889</v>
      </c>
    </row>
    <row r="1871" spans="1:20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87"/>
        <v>0</v>
      </c>
      <c r="P1871">
        <f>IFERROR(ROUND(E1871/L1871,2),0)</f>
        <v>0</v>
      </c>
      <c r="Q1871" s="10" t="s">
        <v>8308</v>
      </c>
      <c r="R1871" t="s">
        <v>8332</v>
      </c>
      <c r="S1871" s="15">
        <f t="shared" si="88"/>
        <v>42709.002881944441</v>
      </c>
      <c r="T1871" s="15">
        <f t="shared" si="89"/>
        <v>42739.002881944441</v>
      </c>
    </row>
    <row r="1872" spans="1:20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87"/>
        <v>10</v>
      </c>
      <c r="P1872">
        <f>IFERROR(ROUND(E1872/L1872,2),0)</f>
        <v>32.82</v>
      </c>
      <c r="Q1872" s="10" t="s">
        <v>8308</v>
      </c>
      <c r="R1872" t="s">
        <v>8332</v>
      </c>
      <c r="S1872" s="15">
        <f t="shared" si="88"/>
        <v>42371.355729166666</v>
      </c>
      <c r="T1872" s="15">
        <f t="shared" si="89"/>
        <v>42400.178472222222</v>
      </c>
    </row>
    <row r="1873" spans="1:20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87"/>
        <v>72</v>
      </c>
      <c r="P1873">
        <f>IFERROR(ROUND(E1873/L1873,2),0)</f>
        <v>49.12</v>
      </c>
      <c r="Q1873" s="10" t="s">
        <v>8308</v>
      </c>
      <c r="R1873" t="s">
        <v>8332</v>
      </c>
      <c r="S1873" s="15">
        <f t="shared" si="88"/>
        <v>41923.783576388887</v>
      </c>
      <c r="T1873" s="15">
        <f t="shared" si="89"/>
        <v>41963.825243055559</v>
      </c>
    </row>
    <row r="1874" spans="1:20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87"/>
        <v>1</v>
      </c>
      <c r="P1874">
        <f>IFERROR(ROUND(E1874/L1874,2),0)</f>
        <v>16.309999999999999</v>
      </c>
      <c r="Q1874" s="10" t="s">
        <v>8308</v>
      </c>
      <c r="R1874" t="s">
        <v>8332</v>
      </c>
      <c r="S1874" s="15">
        <f t="shared" si="88"/>
        <v>42155.129652777774</v>
      </c>
      <c r="T1874" s="15">
        <f t="shared" si="89"/>
        <v>42185.129652777774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87"/>
        <v>0</v>
      </c>
      <c r="P1875">
        <f>IFERROR(ROUND(E1875/L1875,2),0)</f>
        <v>18</v>
      </c>
      <c r="Q1875" s="10" t="s">
        <v>8308</v>
      </c>
      <c r="R1875" t="s">
        <v>8332</v>
      </c>
      <c r="S1875" s="15">
        <f t="shared" si="88"/>
        <v>42164.615856481483</v>
      </c>
      <c r="T1875" s="15">
        <f t="shared" si="89"/>
        <v>42193.697916666672</v>
      </c>
    </row>
    <row r="1876" spans="1:20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87"/>
        <v>0</v>
      </c>
      <c r="P1876">
        <f>IFERROR(ROUND(E1876/L1876,2),0)</f>
        <v>13</v>
      </c>
      <c r="Q1876" s="10" t="s">
        <v>8308</v>
      </c>
      <c r="R1876" t="s">
        <v>8332</v>
      </c>
      <c r="S1876" s="15">
        <f t="shared" si="88"/>
        <v>42529.969131944439</v>
      </c>
      <c r="T1876" s="15">
        <f t="shared" si="89"/>
        <v>42549.969131944439</v>
      </c>
    </row>
    <row r="1877" spans="1:20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87"/>
        <v>1</v>
      </c>
      <c r="P1877">
        <f>IFERROR(ROUND(E1877/L1877,2),0)</f>
        <v>17</v>
      </c>
      <c r="Q1877" s="10" t="s">
        <v>8308</v>
      </c>
      <c r="R1877" t="s">
        <v>8332</v>
      </c>
      <c r="S1877" s="15">
        <f t="shared" si="88"/>
        <v>42528.899398148147</v>
      </c>
      <c r="T1877" s="15">
        <f t="shared" si="89"/>
        <v>42588.899398148147</v>
      </c>
    </row>
    <row r="1878" spans="1:20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87"/>
        <v>0</v>
      </c>
      <c r="P1878">
        <f>IFERROR(ROUND(E1878/L1878,2),0)</f>
        <v>0</v>
      </c>
      <c r="Q1878" s="10" t="s">
        <v>8308</v>
      </c>
      <c r="R1878" t="s">
        <v>8332</v>
      </c>
      <c r="S1878" s="15">
        <f t="shared" si="88"/>
        <v>41776.284780092588</v>
      </c>
      <c r="T1878" s="15">
        <f t="shared" si="89"/>
        <v>41806.284780092588</v>
      </c>
    </row>
    <row r="1879" spans="1:20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87"/>
        <v>0</v>
      </c>
      <c r="P1879">
        <f>IFERROR(ROUND(E1879/L1879,2),0)</f>
        <v>0</v>
      </c>
      <c r="Q1879" s="10" t="s">
        <v>8308</v>
      </c>
      <c r="R1879" t="s">
        <v>8332</v>
      </c>
      <c r="S1879" s="15">
        <f t="shared" si="88"/>
        <v>42035.029224537036</v>
      </c>
      <c r="T1879" s="15">
        <f t="shared" si="89"/>
        <v>42064.029224537036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87"/>
        <v>0</v>
      </c>
      <c r="P1880">
        <f>IFERROR(ROUND(E1880/L1880,2),0)</f>
        <v>0</v>
      </c>
      <c r="Q1880" s="10" t="s">
        <v>8308</v>
      </c>
      <c r="R1880" t="s">
        <v>8332</v>
      </c>
      <c r="S1880" s="15">
        <f t="shared" si="88"/>
        <v>41773.008738425924</v>
      </c>
      <c r="T1880" s="15">
        <f t="shared" si="89"/>
        <v>41803.008738425924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87"/>
        <v>0</v>
      </c>
      <c r="P1881">
        <f>IFERROR(ROUND(E1881/L1881,2),0)</f>
        <v>3</v>
      </c>
      <c r="Q1881" s="10" t="s">
        <v>8308</v>
      </c>
      <c r="R1881" t="s">
        <v>8332</v>
      </c>
      <c r="S1881" s="15">
        <f t="shared" si="88"/>
        <v>42413.649641203709</v>
      </c>
      <c r="T1881" s="15">
        <f t="shared" si="89"/>
        <v>42443.607974537037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87"/>
        <v>20</v>
      </c>
      <c r="P1882">
        <f>IFERROR(ROUND(E1882/L1882,2),0)</f>
        <v>41.83</v>
      </c>
      <c r="Q1882" s="10" t="s">
        <v>8308</v>
      </c>
      <c r="R1882" t="s">
        <v>8332</v>
      </c>
      <c r="S1882" s="15">
        <f t="shared" si="88"/>
        <v>42430.566898148143</v>
      </c>
      <c r="T1882" s="15">
        <f t="shared" si="89"/>
        <v>42459.525231481486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87"/>
        <v>173</v>
      </c>
      <c r="P1883">
        <f>IFERROR(ROUND(E1883/L1883,2),0)</f>
        <v>49.34</v>
      </c>
      <c r="Q1883" s="10" t="s">
        <v>8316</v>
      </c>
      <c r="R1883" t="s">
        <v>8338</v>
      </c>
      <c r="S1883" s="15">
        <f t="shared" si="88"/>
        <v>42043.152650462958</v>
      </c>
      <c r="T1883" s="15">
        <f t="shared" si="89"/>
        <v>42073.110983796301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87"/>
        <v>101</v>
      </c>
      <c r="P1884">
        <f>IFERROR(ROUND(E1884/L1884,2),0)</f>
        <v>41.73</v>
      </c>
      <c r="Q1884" s="10" t="s">
        <v>8316</v>
      </c>
      <c r="R1884" t="s">
        <v>8338</v>
      </c>
      <c r="S1884" s="15">
        <f t="shared" si="88"/>
        <v>41067.949212962965</v>
      </c>
      <c r="T1884" s="15">
        <f t="shared" si="89"/>
        <v>41100.991666666669</v>
      </c>
    </row>
    <row r="1885" spans="1:20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87"/>
        <v>105</v>
      </c>
      <c r="P1885">
        <f>IFERROR(ROUND(E1885/L1885,2),0)</f>
        <v>32.72</v>
      </c>
      <c r="Q1885" s="10" t="s">
        <v>8316</v>
      </c>
      <c r="R1885" t="s">
        <v>8338</v>
      </c>
      <c r="S1885" s="15">
        <f t="shared" si="88"/>
        <v>40977.948009259257</v>
      </c>
      <c r="T1885" s="15">
        <f t="shared" si="89"/>
        <v>41007.906342592592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87"/>
        <v>135</v>
      </c>
      <c r="P1886">
        <f>IFERROR(ROUND(E1886/L1886,2),0)</f>
        <v>51.96</v>
      </c>
      <c r="Q1886" s="10" t="s">
        <v>8316</v>
      </c>
      <c r="R1886" t="s">
        <v>8338</v>
      </c>
      <c r="S1886" s="15">
        <f t="shared" si="88"/>
        <v>41205.198321759257</v>
      </c>
      <c r="T1886" s="15">
        <f t="shared" si="89"/>
        <v>41240.5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87"/>
        <v>116</v>
      </c>
      <c r="P1887">
        <f>IFERROR(ROUND(E1887/L1887,2),0)</f>
        <v>50.69</v>
      </c>
      <c r="Q1887" s="10" t="s">
        <v>8316</v>
      </c>
      <c r="R1887" t="s">
        <v>8338</v>
      </c>
      <c r="S1887" s="15">
        <f t="shared" si="88"/>
        <v>41099.093865740739</v>
      </c>
      <c r="T1887" s="15">
        <f t="shared" si="89"/>
        <v>41131.916666666664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87"/>
        <v>102</v>
      </c>
      <c r="P1888">
        <f>IFERROR(ROUND(E1888/L1888,2),0)</f>
        <v>42.24</v>
      </c>
      <c r="Q1888" s="10" t="s">
        <v>8316</v>
      </c>
      <c r="R1888" t="s">
        <v>8338</v>
      </c>
      <c r="S1888" s="15">
        <f t="shared" si="88"/>
        <v>41925.906689814816</v>
      </c>
      <c r="T1888" s="15">
        <f t="shared" si="89"/>
        <v>41955.94835648148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87"/>
        <v>111</v>
      </c>
      <c r="P1889">
        <f>IFERROR(ROUND(E1889/L1889,2),0)</f>
        <v>416.88</v>
      </c>
      <c r="Q1889" s="10" t="s">
        <v>8316</v>
      </c>
      <c r="R1889" t="s">
        <v>8338</v>
      </c>
      <c r="S1889" s="15">
        <f t="shared" si="88"/>
        <v>42323.800138888888</v>
      </c>
      <c r="T1889" s="15">
        <f t="shared" si="89"/>
        <v>42341.895833333328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87"/>
        <v>166</v>
      </c>
      <c r="P1890">
        <f>IFERROR(ROUND(E1890/L1890,2),0)</f>
        <v>46.65</v>
      </c>
      <c r="Q1890" s="10" t="s">
        <v>8316</v>
      </c>
      <c r="R1890" t="s">
        <v>8338</v>
      </c>
      <c r="S1890" s="15">
        <f t="shared" si="88"/>
        <v>40299.239953703705</v>
      </c>
      <c r="T1890" s="15">
        <f t="shared" si="89"/>
        <v>40330.207638888889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87"/>
        <v>107</v>
      </c>
      <c r="P1891">
        <f>IFERROR(ROUND(E1891/L1891,2),0)</f>
        <v>48.45</v>
      </c>
      <c r="Q1891" s="10" t="s">
        <v>8316</v>
      </c>
      <c r="R1891" t="s">
        <v>8338</v>
      </c>
      <c r="S1891" s="15">
        <f t="shared" si="88"/>
        <v>41299.793356481481</v>
      </c>
      <c r="T1891" s="15">
        <f t="shared" si="89"/>
        <v>41344.751689814817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87"/>
        <v>145</v>
      </c>
      <c r="P1892">
        <f>IFERROR(ROUND(E1892/L1892,2),0)</f>
        <v>70.53</v>
      </c>
      <c r="Q1892" s="10" t="s">
        <v>8316</v>
      </c>
      <c r="R1892" t="s">
        <v>8338</v>
      </c>
      <c r="S1892" s="15">
        <f t="shared" si="88"/>
        <v>41228.786203703705</v>
      </c>
      <c r="T1892" s="15">
        <f t="shared" si="89"/>
        <v>41258.786203703705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87"/>
        <v>106</v>
      </c>
      <c r="P1893">
        <f>IFERROR(ROUND(E1893/L1893,2),0)</f>
        <v>87.96</v>
      </c>
      <c r="Q1893" s="10" t="s">
        <v>8316</v>
      </c>
      <c r="R1893" t="s">
        <v>8338</v>
      </c>
      <c r="S1893" s="15">
        <f t="shared" si="88"/>
        <v>40335.798078703701</v>
      </c>
      <c r="T1893" s="15">
        <f t="shared" si="89"/>
        <v>40381.25</v>
      </c>
    </row>
    <row r="1894" spans="1:20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87"/>
        <v>137</v>
      </c>
      <c r="P1894">
        <f>IFERROR(ROUND(E1894/L1894,2),0)</f>
        <v>26.27</v>
      </c>
      <c r="Q1894" s="10" t="s">
        <v>8316</v>
      </c>
      <c r="R1894" t="s">
        <v>8338</v>
      </c>
      <c r="S1894" s="15">
        <f t="shared" si="88"/>
        <v>40671.637511574074</v>
      </c>
      <c r="T1894" s="15">
        <f t="shared" si="89"/>
        <v>40701.637511574074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87"/>
        <v>104</v>
      </c>
      <c r="P1895">
        <f>IFERROR(ROUND(E1895/L1895,2),0)</f>
        <v>57.78</v>
      </c>
      <c r="Q1895" s="10" t="s">
        <v>8316</v>
      </c>
      <c r="R1895" t="s">
        <v>8338</v>
      </c>
      <c r="S1895" s="15">
        <f t="shared" si="88"/>
        <v>40632.94195601852</v>
      </c>
      <c r="T1895" s="15">
        <f t="shared" si="89"/>
        <v>40649.165972222225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87"/>
        <v>115</v>
      </c>
      <c r="P1896">
        <f>IFERROR(ROUND(E1896/L1896,2),0)</f>
        <v>57.25</v>
      </c>
      <c r="Q1896" s="10" t="s">
        <v>8316</v>
      </c>
      <c r="R1896" t="s">
        <v>8338</v>
      </c>
      <c r="S1896" s="15">
        <f t="shared" si="88"/>
        <v>40920.904895833337</v>
      </c>
      <c r="T1896" s="15">
        <f t="shared" si="89"/>
        <v>40951.904895833337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87"/>
        <v>102</v>
      </c>
      <c r="P1897">
        <f>IFERROR(ROUND(E1897/L1897,2),0)</f>
        <v>196.34</v>
      </c>
      <c r="Q1897" s="10" t="s">
        <v>8316</v>
      </c>
      <c r="R1897" t="s">
        <v>8338</v>
      </c>
      <c r="S1897" s="15">
        <f t="shared" si="88"/>
        <v>42267.746782407412</v>
      </c>
      <c r="T1897" s="15">
        <f t="shared" si="89"/>
        <v>42297.746782407412</v>
      </c>
    </row>
    <row r="1898" spans="1:20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87"/>
        <v>124</v>
      </c>
      <c r="P1898">
        <f>IFERROR(ROUND(E1898/L1898,2),0)</f>
        <v>43</v>
      </c>
      <c r="Q1898" s="10" t="s">
        <v>8316</v>
      </c>
      <c r="R1898" t="s">
        <v>8338</v>
      </c>
      <c r="S1898" s="15">
        <f t="shared" si="88"/>
        <v>40981.710243055553</v>
      </c>
      <c r="T1898" s="15">
        <f t="shared" si="89"/>
        <v>41011.710243055553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87"/>
        <v>102</v>
      </c>
      <c r="P1899">
        <f>IFERROR(ROUND(E1899/L1899,2),0)</f>
        <v>35.549999999999997</v>
      </c>
      <c r="Q1899" s="10" t="s">
        <v>8316</v>
      </c>
      <c r="R1899" t="s">
        <v>8338</v>
      </c>
      <c r="S1899" s="15">
        <f t="shared" si="88"/>
        <v>41680.583402777782</v>
      </c>
      <c r="T1899" s="15">
        <f t="shared" si="89"/>
        <v>41702.875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87"/>
        <v>145</v>
      </c>
      <c r="P1900">
        <f>IFERROR(ROUND(E1900/L1900,2),0)</f>
        <v>68.81</v>
      </c>
      <c r="Q1900" s="10" t="s">
        <v>8316</v>
      </c>
      <c r="R1900" t="s">
        <v>8338</v>
      </c>
      <c r="S1900" s="15">
        <f t="shared" si="88"/>
        <v>42366.192974537036</v>
      </c>
      <c r="T1900" s="15">
        <f t="shared" si="89"/>
        <v>42401.75</v>
      </c>
    </row>
    <row r="1901" spans="1:20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87"/>
        <v>133</v>
      </c>
      <c r="P1901">
        <f>IFERROR(ROUND(E1901/L1901,2),0)</f>
        <v>28.57</v>
      </c>
      <c r="Q1901" s="10" t="s">
        <v>8316</v>
      </c>
      <c r="R1901" t="s">
        <v>8338</v>
      </c>
      <c r="S1901" s="15">
        <f t="shared" si="88"/>
        <v>42058.941736111112</v>
      </c>
      <c r="T1901" s="15">
        <f t="shared" si="89"/>
        <v>42088.90006944444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87"/>
        <v>109</v>
      </c>
      <c r="P1902">
        <f>IFERROR(ROUND(E1902/L1902,2),0)</f>
        <v>50.63</v>
      </c>
      <c r="Q1902" s="10" t="s">
        <v>8316</v>
      </c>
      <c r="R1902" t="s">
        <v>8338</v>
      </c>
      <c r="S1902" s="15">
        <f t="shared" si="88"/>
        <v>41160.871886574074</v>
      </c>
      <c r="T1902" s="15">
        <f t="shared" si="89"/>
        <v>41188.415972222225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87"/>
        <v>3</v>
      </c>
      <c r="P1903">
        <f>IFERROR(ROUND(E1903/L1903,2),0)</f>
        <v>106.8</v>
      </c>
      <c r="Q1903" s="10" t="s">
        <v>8310</v>
      </c>
      <c r="R1903" t="s">
        <v>8350</v>
      </c>
      <c r="S1903" s="15">
        <f t="shared" si="88"/>
        <v>42116.54315972222</v>
      </c>
      <c r="T1903" s="15">
        <f t="shared" si="89"/>
        <v>42146.541666666672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87"/>
        <v>1</v>
      </c>
      <c r="P1904">
        <f>IFERROR(ROUND(E1904/L1904,2),0)</f>
        <v>4</v>
      </c>
      <c r="Q1904" s="10" t="s">
        <v>8310</v>
      </c>
      <c r="R1904" t="s">
        <v>8350</v>
      </c>
      <c r="S1904" s="15">
        <f t="shared" si="88"/>
        <v>42037.789895833332</v>
      </c>
      <c r="T1904" s="15">
        <f t="shared" si="89"/>
        <v>42067.789895833332</v>
      </c>
    </row>
    <row r="1905" spans="1:20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87"/>
        <v>47</v>
      </c>
      <c r="P1905">
        <f>IFERROR(ROUND(E1905/L1905,2),0)</f>
        <v>34.1</v>
      </c>
      <c r="Q1905" s="10" t="s">
        <v>8310</v>
      </c>
      <c r="R1905" t="s">
        <v>8350</v>
      </c>
      <c r="S1905" s="15">
        <f t="shared" si="88"/>
        <v>42702.770729166667</v>
      </c>
      <c r="T1905" s="15">
        <f t="shared" si="89"/>
        <v>42762.770729166667</v>
      </c>
    </row>
    <row r="1906" spans="1:20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87"/>
        <v>0</v>
      </c>
      <c r="P1906">
        <f>IFERROR(ROUND(E1906/L1906,2),0)</f>
        <v>25</v>
      </c>
      <c r="Q1906" s="10" t="s">
        <v>8310</v>
      </c>
      <c r="R1906" t="s">
        <v>8350</v>
      </c>
      <c r="S1906" s="15">
        <f t="shared" si="88"/>
        <v>42326.685428240744</v>
      </c>
      <c r="T1906" s="15">
        <f t="shared" si="89"/>
        <v>42371.685428240744</v>
      </c>
    </row>
    <row r="1907" spans="1:20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87"/>
        <v>0</v>
      </c>
      <c r="P1907">
        <f>IFERROR(ROUND(E1907/L1907,2),0)</f>
        <v>10.5</v>
      </c>
      <c r="Q1907" s="10" t="s">
        <v>8310</v>
      </c>
      <c r="R1907" t="s">
        <v>8350</v>
      </c>
      <c r="S1907" s="15">
        <f t="shared" si="88"/>
        <v>41859.925856481481</v>
      </c>
      <c r="T1907" s="15">
        <f t="shared" si="89"/>
        <v>41889.925856481481</v>
      </c>
    </row>
    <row r="1908" spans="1:20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87"/>
        <v>43</v>
      </c>
      <c r="P1908">
        <f>IFERROR(ROUND(E1908/L1908,2),0)</f>
        <v>215.96</v>
      </c>
      <c r="Q1908" s="10" t="s">
        <v>8310</v>
      </c>
      <c r="R1908" t="s">
        <v>8350</v>
      </c>
      <c r="S1908" s="15">
        <f t="shared" si="88"/>
        <v>42514.671099537038</v>
      </c>
      <c r="T1908" s="15">
        <f t="shared" si="89"/>
        <v>42544.671099537038</v>
      </c>
    </row>
    <row r="1909" spans="1:20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87"/>
        <v>0</v>
      </c>
      <c r="P1909">
        <f>IFERROR(ROUND(E1909/L1909,2),0)</f>
        <v>21.25</v>
      </c>
      <c r="Q1909" s="10" t="s">
        <v>8310</v>
      </c>
      <c r="R1909" t="s">
        <v>8350</v>
      </c>
      <c r="S1909" s="15">
        <f t="shared" si="88"/>
        <v>41767.587094907409</v>
      </c>
      <c r="T1909" s="15">
        <f t="shared" si="89"/>
        <v>41782.587094907409</v>
      </c>
    </row>
    <row r="1910" spans="1:20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87"/>
        <v>2</v>
      </c>
      <c r="P1910">
        <f>IFERROR(ROUND(E1910/L1910,2),0)</f>
        <v>108.25</v>
      </c>
      <c r="Q1910" s="10" t="s">
        <v>8310</v>
      </c>
      <c r="R1910" t="s">
        <v>8350</v>
      </c>
      <c r="S1910" s="15">
        <f t="shared" si="88"/>
        <v>42703.917824074073</v>
      </c>
      <c r="T1910" s="15">
        <f t="shared" si="89"/>
        <v>42733.917824074073</v>
      </c>
    </row>
    <row r="1911" spans="1:20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87"/>
        <v>14</v>
      </c>
      <c r="P1911">
        <f>IFERROR(ROUND(E1911/L1911,2),0)</f>
        <v>129.97</v>
      </c>
      <c r="Q1911" s="10" t="s">
        <v>8310</v>
      </c>
      <c r="R1911" t="s">
        <v>8350</v>
      </c>
      <c r="S1911" s="15">
        <f t="shared" si="88"/>
        <v>41905.429155092592</v>
      </c>
      <c r="T1911" s="15">
        <f t="shared" si="89"/>
        <v>41935.429155092592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87"/>
        <v>39</v>
      </c>
      <c r="P1912">
        <f>IFERROR(ROUND(E1912/L1912,2),0)</f>
        <v>117.49</v>
      </c>
      <c r="Q1912" s="10" t="s">
        <v>8310</v>
      </c>
      <c r="R1912" t="s">
        <v>8350</v>
      </c>
      <c r="S1912" s="15">
        <f t="shared" si="88"/>
        <v>42264.963159722218</v>
      </c>
      <c r="T1912" s="15">
        <f t="shared" si="89"/>
        <v>42308.947916666672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87"/>
        <v>0</v>
      </c>
      <c r="P1913">
        <f>IFERROR(ROUND(E1913/L1913,2),0)</f>
        <v>10</v>
      </c>
      <c r="Q1913" s="10" t="s">
        <v>8310</v>
      </c>
      <c r="R1913" t="s">
        <v>8350</v>
      </c>
      <c r="S1913" s="15">
        <f t="shared" si="88"/>
        <v>41830.033958333333</v>
      </c>
      <c r="T1913" s="15">
        <f t="shared" si="89"/>
        <v>41860.033958333333</v>
      </c>
    </row>
    <row r="1914" spans="1:20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87"/>
        <v>59</v>
      </c>
      <c r="P1914">
        <f>IFERROR(ROUND(E1914/L1914,2),0)</f>
        <v>70.599999999999994</v>
      </c>
      <c r="Q1914" s="10" t="s">
        <v>8310</v>
      </c>
      <c r="R1914" t="s">
        <v>8350</v>
      </c>
      <c r="S1914" s="15">
        <f t="shared" si="88"/>
        <v>42129.226388888885</v>
      </c>
      <c r="T1914" s="15">
        <f t="shared" si="89"/>
        <v>42159.226388888885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87"/>
        <v>1</v>
      </c>
      <c r="P1915">
        <f>IFERROR(ROUND(E1915/L1915,2),0)</f>
        <v>24.5</v>
      </c>
      <c r="Q1915" s="10" t="s">
        <v>8310</v>
      </c>
      <c r="R1915" t="s">
        <v>8350</v>
      </c>
      <c r="S1915" s="15">
        <f t="shared" si="88"/>
        <v>41890.511319444442</v>
      </c>
      <c r="T1915" s="15">
        <f t="shared" si="89"/>
        <v>41920.511319444442</v>
      </c>
    </row>
    <row r="1916" spans="1:20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87"/>
        <v>9</v>
      </c>
      <c r="P1916">
        <f>IFERROR(ROUND(E1916/L1916,2),0)</f>
        <v>30</v>
      </c>
      <c r="Q1916" s="10" t="s">
        <v>8310</v>
      </c>
      <c r="R1916" t="s">
        <v>8350</v>
      </c>
      <c r="S1916" s="15">
        <f t="shared" si="88"/>
        <v>41929.174456018518</v>
      </c>
      <c r="T1916" s="15">
        <f t="shared" si="89"/>
        <v>41944.165972222225</v>
      </c>
    </row>
    <row r="1917" spans="1:20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87"/>
        <v>2</v>
      </c>
      <c r="P1917">
        <f>IFERROR(ROUND(E1917/L1917,2),0)</f>
        <v>2</v>
      </c>
      <c r="Q1917" s="10" t="s">
        <v>8310</v>
      </c>
      <c r="R1917" t="s">
        <v>8350</v>
      </c>
      <c r="S1917" s="15">
        <f t="shared" si="88"/>
        <v>41864.04886574074</v>
      </c>
      <c r="T1917" s="15">
        <f t="shared" si="89"/>
        <v>41884.04886574074</v>
      </c>
    </row>
    <row r="1918" spans="1:20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87"/>
        <v>1</v>
      </c>
      <c r="P1918">
        <f>IFERROR(ROUND(E1918/L1918,2),0)</f>
        <v>17</v>
      </c>
      <c r="Q1918" s="10" t="s">
        <v>8310</v>
      </c>
      <c r="R1918" t="s">
        <v>8350</v>
      </c>
      <c r="S1918" s="15">
        <f t="shared" si="88"/>
        <v>42656.717303240745</v>
      </c>
      <c r="T1918" s="15">
        <f t="shared" si="89"/>
        <v>42681.758969907409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87"/>
        <v>53</v>
      </c>
      <c r="P1919">
        <f>IFERROR(ROUND(E1919/L1919,2),0)</f>
        <v>2928.93</v>
      </c>
      <c r="Q1919" s="10" t="s">
        <v>8310</v>
      </c>
      <c r="R1919" t="s">
        <v>8350</v>
      </c>
      <c r="S1919" s="15">
        <f t="shared" si="88"/>
        <v>42746.270057870366</v>
      </c>
      <c r="T1919" s="15">
        <f t="shared" si="89"/>
        <v>42776.270057870366</v>
      </c>
    </row>
    <row r="1920" spans="1:20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87"/>
        <v>1</v>
      </c>
      <c r="P1920">
        <f>IFERROR(ROUND(E1920/L1920,2),0)</f>
        <v>28.89</v>
      </c>
      <c r="Q1920" s="10" t="s">
        <v>8310</v>
      </c>
      <c r="R1920" t="s">
        <v>8350</v>
      </c>
      <c r="S1920" s="15">
        <f t="shared" si="88"/>
        <v>41828.789942129632</v>
      </c>
      <c r="T1920" s="15">
        <f t="shared" si="89"/>
        <v>41863.789942129632</v>
      </c>
    </row>
    <row r="1921" spans="1:20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87"/>
        <v>47</v>
      </c>
      <c r="P1921">
        <f>IFERROR(ROUND(E1921/L1921,2),0)</f>
        <v>29.63</v>
      </c>
      <c r="Q1921" s="10" t="s">
        <v>8310</v>
      </c>
      <c r="R1921" t="s">
        <v>8350</v>
      </c>
      <c r="S1921" s="15">
        <f t="shared" si="88"/>
        <v>42113.875567129624</v>
      </c>
      <c r="T1921" s="15">
        <f t="shared" si="89"/>
        <v>42143.875567129624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87"/>
        <v>43</v>
      </c>
      <c r="P1922">
        <f>IFERROR(ROUND(E1922/L1922,2),0)</f>
        <v>40.98</v>
      </c>
      <c r="Q1922" s="10" t="s">
        <v>8310</v>
      </c>
      <c r="R1922" t="s">
        <v>8350</v>
      </c>
      <c r="S1922" s="15">
        <f t="shared" si="88"/>
        <v>42270.875706018516</v>
      </c>
      <c r="T1922" s="15">
        <f t="shared" si="89"/>
        <v>42298.958333333328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90">ROUND(E1923/D1923*100,0)</f>
        <v>137</v>
      </c>
      <c r="P1923">
        <f>IFERROR(ROUND(E1923/L1923,2),0)</f>
        <v>54</v>
      </c>
      <c r="Q1923" s="10" t="s">
        <v>8316</v>
      </c>
      <c r="R1923" t="s">
        <v>8338</v>
      </c>
      <c r="S1923" s="15">
        <f t="shared" ref="S1923:S1986" si="91">(((J1923/60)/60)/24)+DATE(1970,1,1)</f>
        <v>41074.221562500003</v>
      </c>
      <c r="T1923" s="15">
        <f t="shared" ref="T1923:T1986" si="92">(((I1923/60)/60)/24)+DATE(1970,1,1)</f>
        <v>41104.221562500003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90"/>
        <v>116</v>
      </c>
      <c r="P1924">
        <f>IFERROR(ROUND(E1924/L1924,2),0)</f>
        <v>36.11</v>
      </c>
      <c r="Q1924" s="10" t="s">
        <v>8316</v>
      </c>
      <c r="R1924" t="s">
        <v>8338</v>
      </c>
      <c r="S1924" s="15">
        <f t="shared" si="91"/>
        <v>41590.255868055552</v>
      </c>
      <c r="T1924" s="15">
        <f t="shared" si="92"/>
        <v>41620.255868055552</v>
      </c>
    </row>
    <row r="1925" spans="1:20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90"/>
        <v>241</v>
      </c>
      <c r="P1925">
        <f>IFERROR(ROUND(E1925/L1925,2),0)</f>
        <v>23.15</v>
      </c>
      <c r="Q1925" s="10" t="s">
        <v>8316</v>
      </c>
      <c r="R1925" t="s">
        <v>8338</v>
      </c>
      <c r="S1925" s="15">
        <f t="shared" si="91"/>
        <v>40772.848749999997</v>
      </c>
      <c r="T1925" s="15">
        <f t="shared" si="92"/>
        <v>40813.207638888889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90"/>
        <v>114</v>
      </c>
      <c r="P1926">
        <f>IFERROR(ROUND(E1926/L1926,2),0)</f>
        <v>104</v>
      </c>
      <c r="Q1926" s="10" t="s">
        <v>8316</v>
      </c>
      <c r="R1926" t="s">
        <v>8338</v>
      </c>
      <c r="S1926" s="15">
        <f t="shared" si="91"/>
        <v>41626.761053240742</v>
      </c>
      <c r="T1926" s="15">
        <f t="shared" si="92"/>
        <v>41654.814583333333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90"/>
        <v>110</v>
      </c>
      <c r="P1927">
        <f>IFERROR(ROUND(E1927/L1927,2),0)</f>
        <v>31.83</v>
      </c>
      <c r="Q1927" s="10" t="s">
        <v>8316</v>
      </c>
      <c r="R1927" t="s">
        <v>8338</v>
      </c>
      <c r="S1927" s="15">
        <f t="shared" si="91"/>
        <v>41535.90148148148</v>
      </c>
      <c r="T1927" s="15">
        <f t="shared" si="92"/>
        <v>41558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90"/>
        <v>195</v>
      </c>
      <c r="P1928">
        <f>IFERROR(ROUND(E1928/L1928,2),0)</f>
        <v>27.39</v>
      </c>
      <c r="Q1928" s="10" t="s">
        <v>8316</v>
      </c>
      <c r="R1928" t="s">
        <v>8338</v>
      </c>
      <c r="S1928" s="15">
        <f t="shared" si="91"/>
        <v>40456.954351851848</v>
      </c>
      <c r="T1928" s="15">
        <f t="shared" si="92"/>
        <v>40484.018055555556</v>
      </c>
    </row>
    <row r="1929" spans="1:20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90"/>
        <v>103</v>
      </c>
      <c r="P1929">
        <f>IFERROR(ROUND(E1929/L1929,2),0)</f>
        <v>56.36</v>
      </c>
      <c r="Q1929" s="10" t="s">
        <v>8316</v>
      </c>
      <c r="R1929" t="s">
        <v>8338</v>
      </c>
      <c r="S1929" s="15">
        <f t="shared" si="91"/>
        <v>40960.861562500002</v>
      </c>
      <c r="T1929" s="15">
        <f t="shared" si="92"/>
        <v>40976.207638888889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90"/>
        <v>103</v>
      </c>
      <c r="P1930">
        <f>IFERROR(ROUND(E1930/L1930,2),0)</f>
        <v>77.349999999999994</v>
      </c>
      <c r="Q1930" s="10" t="s">
        <v>8316</v>
      </c>
      <c r="R1930" t="s">
        <v>8338</v>
      </c>
      <c r="S1930" s="15">
        <f t="shared" si="91"/>
        <v>41371.648078703707</v>
      </c>
      <c r="T1930" s="15">
        <f t="shared" si="92"/>
        <v>41401.648078703707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90"/>
        <v>100</v>
      </c>
      <c r="P1931">
        <f>IFERROR(ROUND(E1931/L1931,2),0)</f>
        <v>42.8</v>
      </c>
      <c r="Q1931" s="10" t="s">
        <v>8316</v>
      </c>
      <c r="R1931" t="s">
        <v>8338</v>
      </c>
      <c r="S1931" s="15">
        <f t="shared" si="91"/>
        <v>40687.021597222221</v>
      </c>
      <c r="T1931" s="15">
        <f t="shared" si="92"/>
        <v>40729.021597222221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90"/>
        <v>127</v>
      </c>
      <c r="P1932">
        <f>IFERROR(ROUND(E1932/L1932,2),0)</f>
        <v>48.85</v>
      </c>
      <c r="Q1932" s="10" t="s">
        <v>8316</v>
      </c>
      <c r="R1932" t="s">
        <v>8338</v>
      </c>
      <c r="S1932" s="15">
        <f t="shared" si="91"/>
        <v>41402.558819444443</v>
      </c>
      <c r="T1932" s="15">
        <f t="shared" si="92"/>
        <v>41462.558819444443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90"/>
        <v>121</v>
      </c>
      <c r="P1933">
        <f>IFERROR(ROUND(E1933/L1933,2),0)</f>
        <v>48.24</v>
      </c>
      <c r="Q1933" s="10" t="s">
        <v>8316</v>
      </c>
      <c r="R1933" t="s">
        <v>8338</v>
      </c>
      <c r="S1933" s="15">
        <f t="shared" si="91"/>
        <v>41037.892465277779</v>
      </c>
      <c r="T1933" s="15">
        <f t="shared" si="92"/>
        <v>41051.145833333336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90"/>
        <v>107</v>
      </c>
      <c r="P1934">
        <f>IFERROR(ROUND(E1934/L1934,2),0)</f>
        <v>70.209999999999994</v>
      </c>
      <c r="Q1934" s="10" t="s">
        <v>8316</v>
      </c>
      <c r="R1934" t="s">
        <v>8338</v>
      </c>
      <c r="S1934" s="15">
        <f t="shared" si="91"/>
        <v>40911.809872685182</v>
      </c>
      <c r="T1934" s="15">
        <f t="shared" si="92"/>
        <v>40932.809872685182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90"/>
        <v>172</v>
      </c>
      <c r="P1935">
        <f>IFERROR(ROUND(E1935/L1935,2),0)</f>
        <v>94.05</v>
      </c>
      <c r="Q1935" s="10" t="s">
        <v>8316</v>
      </c>
      <c r="R1935" t="s">
        <v>8338</v>
      </c>
      <c r="S1935" s="15">
        <f t="shared" si="91"/>
        <v>41879.130868055552</v>
      </c>
      <c r="T1935" s="15">
        <f t="shared" si="92"/>
        <v>41909.130868055552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90"/>
        <v>124</v>
      </c>
      <c r="P1936">
        <f>IFERROR(ROUND(E1936/L1936,2),0)</f>
        <v>80.27</v>
      </c>
      <c r="Q1936" s="10" t="s">
        <v>8316</v>
      </c>
      <c r="R1936" t="s">
        <v>8338</v>
      </c>
      <c r="S1936" s="15">
        <f t="shared" si="91"/>
        <v>40865.867141203707</v>
      </c>
      <c r="T1936" s="15">
        <f t="shared" si="92"/>
        <v>40902.208333333336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90"/>
        <v>108</v>
      </c>
      <c r="P1937">
        <f>IFERROR(ROUND(E1937/L1937,2),0)</f>
        <v>54.2</v>
      </c>
      <c r="Q1937" s="10" t="s">
        <v>8316</v>
      </c>
      <c r="R1937" t="s">
        <v>8338</v>
      </c>
      <c r="S1937" s="15">
        <f t="shared" si="91"/>
        <v>41773.932534722226</v>
      </c>
      <c r="T1937" s="15">
        <f t="shared" si="92"/>
        <v>41811.207638888889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90"/>
        <v>117</v>
      </c>
      <c r="P1938">
        <f>IFERROR(ROUND(E1938/L1938,2),0)</f>
        <v>60.27</v>
      </c>
      <c r="Q1938" s="10" t="s">
        <v>8316</v>
      </c>
      <c r="R1938" t="s">
        <v>8338</v>
      </c>
      <c r="S1938" s="15">
        <f t="shared" si="91"/>
        <v>40852.889699074076</v>
      </c>
      <c r="T1938" s="15">
        <f t="shared" si="92"/>
        <v>40883.249305555553</v>
      </c>
    </row>
    <row r="1939" spans="1:20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90"/>
        <v>187</v>
      </c>
      <c r="P1939">
        <f>IFERROR(ROUND(E1939/L1939,2),0)</f>
        <v>38.74</v>
      </c>
      <c r="Q1939" s="10" t="s">
        <v>8316</v>
      </c>
      <c r="R1939" t="s">
        <v>8338</v>
      </c>
      <c r="S1939" s="15">
        <f t="shared" si="91"/>
        <v>41059.118993055556</v>
      </c>
      <c r="T1939" s="15">
        <f t="shared" si="92"/>
        <v>41075.165972222225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90"/>
        <v>116</v>
      </c>
      <c r="P1940">
        <f>IFERROR(ROUND(E1940/L1940,2),0)</f>
        <v>152.54</v>
      </c>
      <c r="Q1940" s="10" t="s">
        <v>8316</v>
      </c>
      <c r="R1940" t="s">
        <v>8338</v>
      </c>
      <c r="S1940" s="15">
        <f t="shared" si="91"/>
        <v>41426.259618055556</v>
      </c>
      <c r="T1940" s="15">
        <f t="shared" si="92"/>
        <v>41457.208333333336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90"/>
        <v>111</v>
      </c>
      <c r="P1941">
        <f>IFERROR(ROUND(E1941/L1941,2),0)</f>
        <v>115.31</v>
      </c>
      <c r="Q1941" s="10" t="s">
        <v>8316</v>
      </c>
      <c r="R1941" t="s">
        <v>8338</v>
      </c>
      <c r="S1941" s="15">
        <f t="shared" si="91"/>
        <v>41313.985046296293</v>
      </c>
      <c r="T1941" s="15">
        <f t="shared" si="92"/>
        <v>41343.943379629629</v>
      </c>
    </row>
    <row r="1942" spans="1:20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90"/>
        <v>171</v>
      </c>
      <c r="P1942">
        <f>IFERROR(ROUND(E1942/L1942,2),0)</f>
        <v>35.840000000000003</v>
      </c>
      <c r="Q1942" s="10" t="s">
        <v>8316</v>
      </c>
      <c r="R1942" t="s">
        <v>8338</v>
      </c>
      <c r="S1942" s="15">
        <f t="shared" si="91"/>
        <v>40670.507326388892</v>
      </c>
      <c r="T1942" s="15">
        <f t="shared" si="92"/>
        <v>40709.165972222225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90"/>
        <v>126</v>
      </c>
      <c r="P1943">
        <f>IFERROR(ROUND(E1943/L1943,2),0)</f>
        <v>64.569999999999993</v>
      </c>
      <c r="Q1943" s="10" t="s">
        <v>8310</v>
      </c>
      <c r="R1943" t="s">
        <v>8311</v>
      </c>
      <c r="S1943" s="15">
        <f t="shared" si="91"/>
        <v>41744.290868055556</v>
      </c>
      <c r="T1943" s="15">
        <f t="shared" si="92"/>
        <v>41774.290868055556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90"/>
        <v>138</v>
      </c>
      <c r="P1944">
        <f>IFERROR(ROUND(E1944/L1944,2),0)</f>
        <v>87.44</v>
      </c>
      <c r="Q1944" s="10" t="s">
        <v>8310</v>
      </c>
      <c r="R1944" t="s">
        <v>8311</v>
      </c>
      <c r="S1944" s="15">
        <f t="shared" si="91"/>
        <v>40638.828009259261</v>
      </c>
      <c r="T1944" s="15">
        <f t="shared" si="92"/>
        <v>40728.828009259261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90"/>
        <v>1705</v>
      </c>
      <c r="P1945">
        <f>IFERROR(ROUND(E1945/L1945,2),0)</f>
        <v>68.819999999999993</v>
      </c>
      <c r="Q1945" s="10" t="s">
        <v>8310</v>
      </c>
      <c r="R1945" t="s">
        <v>8311</v>
      </c>
      <c r="S1945" s="15">
        <f t="shared" si="91"/>
        <v>42548.269861111112</v>
      </c>
      <c r="T1945" s="15">
        <f t="shared" si="92"/>
        <v>42593.269861111112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90"/>
        <v>788</v>
      </c>
      <c r="P1946">
        <f>IFERROR(ROUND(E1946/L1946,2),0)</f>
        <v>176.2</v>
      </c>
      <c r="Q1946" s="10" t="s">
        <v>8310</v>
      </c>
      <c r="R1946" t="s">
        <v>8311</v>
      </c>
      <c r="S1946" s="15">
        <f t="shared" si="91"/>
        <v>41730.584374999999</v>
      </c>
      <c r="T1946" s="15">
        <f t="shared" si="92"/>
        <v>41760.584374999999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90"/>
        <v>348</v>
      </c>
      <c r="P1947">
        <f>IFERROR(ROUND(E1947/L1947,2),0)</f>
        <v>511.79</v>
      </c>
      <c r="Q1947" s="10" t="s">
        <v>8310</v>
      </c>
      <c r="R1947" t="s">
        <v>8311</v>
      </c>
      <c r="S1947" s="15">
        <f t="shared" si="91"/>
        <v>42157.251828703709</v>
      </c>
      <c r="T1947" s="15">
        <f t="shared" si="92"/>
        <v>42197.251828703709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90"/>
        <v>150</v>
      </c>
      <c r="P1948">
        <f>IFERROR(ROUND(E1948/L1948,2),0)</f>
        <v>160.44</v>
      </c>
      <c r="Q1948" s="10" t="s">
        <v>8310</v>
      </c>
      <c r="R1948" t="s">
        <v>8311</v>
      </c>
      <c r="S1948" s="15">
        <f t="shared" si="91"/>
        <v>41689.150011574071</v>
      </c>
      <c r="T1948" s="15">
        <f t="shared" si="92"/>
        <v>41749.108344907407</v>
      </c>
    </row>
    <row r="1949" spans="1:20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90"/>
        <v>101</v>
      </c>
      <c r="P1949">
        <f>IFERROR(ROUND(E1949/L1949,2),0)</f>
        <v>35</v>
      </c>
      <c r="Q1949" s="10" t="s">
        <v>8310</v>
      </c>
      <c r="R1949" t="s">
        <v>8311</v>
      </c>
      <c r="S1949" s="15">
        <f t="shared" si="91"/>
        <v>40102.918055555558</v>
      </c>
      <c r="T1949" s="15">
        <f t="shared" si="92"/>
        <v>40140.249305555553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90"/>
        <v>800</v>
      </c>
      <c r="P1950">
        <f>IFERROR(ROUND(E1950/L1950,2),0)</f>
        <v>188.51</v>
      </c>
      <c r="Q1950" s="10" t="s">
        <v>8310</v>
      </c>
      <c r="R1950" t="s">
        <v>8311</v>
      </c>
      <c r="S1950" s="15">
        <f t="shared" si="91"/>
        <v>42473.604270833333</v>
      </c>
      <c r="T1950" s="15">
        <f t="shared" si="92"/>
        <v>42527.709722222222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90"/>
        <v>106</v>
      </c>
      <c r="P1951">
        <f>IFERROR(ROUND(E1951/L1951,2),0)</f>
        <v>56.2</v>
      </c>
      <c r="Q1951" s="10" t="s">
        <v>8310</v>
      </c>
      <c r="R1951" t="s">
        <v>8311</v>
      </c>
      <c r="S1951" s="15">
        <f t="shared" si="91"/>
        <v>41800.423043981478</v>
      </c>
      <c r="T1951" s="15">
        <f t="shared" si="92"/>
        <v>41830.423043981478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90"/>
        <v>201</v>
      </c>
      <c r="P1952">
        <f>IFERROR(ROUND(E1952/L1952,2),0)</f>
        <v>51.31</v>
      </c>
      <c r="Q1952" s="10" t="s">
        <v>8310</v>
      </c>
      <c r="R1952" t="s">
        <v>8311</v>
      </c>
      <c r="S1952" s="15">
        <f t="shared" si="91"/>
        <v>40624.181400462963</v>
      </c>
      <c r="T1952" s="15">
        <f t="shared" si="92"/>
        <v>40655.181400462963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90"/>
        <v>212</v>
      </c>
      <c r="P1953">
        <f>IFERROR(ROUND(E1953/L1953,2),0)</f>
        <v>127.36</v>
      </c>
      <c r="Q1953" s="10" t="s">
        <v>8310</v>
      </c>
      <c r="R1953" t="s">
        <v>8311</v>
      </c>
      <c r="S1953" s="15">
        <f t="shared" si="91"/>
        <v>42651.420567129629</v>
      </c>
      <c r="T1953" s="15">
        <f t="shared" si="92"/>
        <v>42681.462233796294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90"/>
        <v>198</v>
      </c>
      <c r="P1954">
        <f>IFERROR(ROUND(E1954/L1954,2),0)</f>
        <v>101.86</v>
      </c>
      <c r="Q1954" s="10" t="s">
        <v>8310</v>
      </c>
      <c r="R1954" t="s">
        <v>8311</v>
      </c>
      <c r="S1954" s="15">
        <f t="shared" si="91"/>
        <v>41526.60665509259</v>
      </c>
      <c r="T1954" s="15">
        <f t="shared" si="92"/>
        <v>41563.60665509259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90"/>
        <v>226</v>
      </c>
      <c r="P1955">
        <f>IFERROR(ROUND(E1955/L1955,2),0)</f>
        <v>230.56</v>
      </c>
      <c r="Q1955" s="10" t="s">
        <v>8310</v>
      </c>
      <c r="R1955" t="s">
        <v>8311</v>
      </c>
      <c r="S1955" s="15">
        <f t="shared" si="91"/>
        <v>40941.199826388889</v>
      </c>
      <c r="T1955" s="15">
        <f t="shared" si="92"/>
        <v>40970.125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90"/>
        <v>699</v>
      </c>
      <c r="P1956">
        <f>IFERROR(ROUND(E1956/L1956,2),0)</f>
        <v>842.11</v>
      </c>
      <c r="Q1956" s="10" t="s">
        <v>8310</v>
      </c>
      <c r="R1956" t="s">
        <v>8311</v>
      </c>
      <c r="S1956" s="15">
        <f t="shared" si="91"/>
        <v>42394.580740740741</v>
      </c>
      <c r="T1956" s="15">
        <f t="shared" si="92"/>
        <v>42441.208333333328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90"/>
        <v>399</v>
      </c>
      <c r="P1957">
        <f>IFERROR(ROUND(E1957/L1957,2),0)</f>
        <v>577.28</v>
      </c>
      <c r="Q1957" s="10" t="s">
        <v>8310</v>
      </c>
      <c r="R1957" t="s">
        <v>8311</v>
      </c>
      <c r="S1957" s="15">
        <f t="shared" si="91"/>
        <v>41020.271770833337</v>
      </c>
      <c r="T1957" s="15">
        <f t="shared" si="92"/>
        <v>41052.791666666664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90"/>
        <v>294</v>
      </c>
      <c r="P1958">
        <f>IFERROR(ROUND(E1958/L1958,2),0)</f>
        <v>483.34</v>
      </c>
      <c r="Q1958" s="10" t="s">
        <v>8310</v>
      </c>
      <c r="R1958" t="s">
        <v>8311</v>
      </c>
      <c r="S1958" s="15">
        <f t="shared" si="91"/>
        <v>42067.923668981486</v>
      </c>
      <c r="T1958" s="15">
        <f t="shared" si="92"/>
        <v>42112.882002314815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90"/>
        <v>168</v>
      </c>
      <c r="P1959">
        <f>IFERROR(ROUND(E1959/L1959,2),0)</f>
        <v>76.14</v>
      </c>
      <c r="Q1959" s="10" t="s">
        <v>8310</v>
      </c>
      <c r="R1959" t="s">
        <v>8311</v>
      </c>
      <c r="S1959" s="15">
        <f t="shared" si="91"/>
        <v>41179.098530092589</v>
      </c>
      <c r="T1959" s="15">
        <f t="shared" si="92"/>
        <v>41209.098530092589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90"/>
        <v>1436</v>
      </c>
      <c r="P1960">
        <f>IFERROR(ROUND(E1960/L1960,2),0)</f>
        <v>74.11</v>
      </c>
      <c r="Q1960" s="10" t="s">
        <v>8310</v>
      </c>
      <c r="R1960" t="s">
        <v>8311</v>
      </c>
      <c r="S1960" s="15">
        <f t="shared" si="91"/>
        <v>41326.987974537034</v>
      </c>
      <c r="T1960" s="15">
        <f t="shared" si="92"/>
        <v>41356.94630787037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90"/>
        <v>157</v>
      </c>
      <c r="P1961">
        <f>IFERROR(ROUND(E1961/L1961,2),0)</f>
        <v>36.97</v>
      </c>
      <c r="Q1961" s="10" t="s">
        <v>8310</v>
      </c>
      <c r="R1961" t="s">
        <v>8311</v>
      </c>
      <c r="S1961" s="15">
        <f t="shared" si="91"/>
        <v>41871.845601851855</v>
      </c>
      <c r="T1961" s="15">
        <f t="shared" si="92"/>
        <v>41913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90"/>
        <v>118</v>
      </c>
      <c r="P1962">
        <f>IFERROR(ROUND(E1962/L1962,2),0)</f>
        <v>2500.9699999999998</v>
      </c>
      <c r="Q1962" s="10" t="s">
        <v>8310</v>
      </c>
      <c r="R1962" t="s">
        <v>8311</v>
      </c>
      <c r="S1962" s="15">
        <f t="shared" si="91"/>
        <v>41964.362743055557</v>
      </c>
      <c r="T1962" s="15">
        <f t="shared" si="92"/>
        <v>41994.362743055557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90"/>
        <v>1105</v>
      </c>
      <c r="P1963">
        <f>IFERROR(ROUND(E1963/L1963,2),0)</f>
        <v>67.69</v>
      </c>
      <c r="Q1963" s="10" t="s">
        <v>8310</v>
      </c>
      <c r="R1963" t="s">
        <v>8311</v>
      </c>
      <c r="S1963" s="15">
        <f t="shared" si="91"/>
        <v>41148.194641203707</v>
      </c>
      <c r="T1963" s="15">
        <f t="shared" si="92"/>
        <v>41188.165972222225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90"/>
        <v>193</v>
      </c>
      <c r="P1964">
        <f>IFERROR(ROUND(E1964/L1964,2),0)</f>
        <v>63.05</v>
      </c>
      <c r="Q1964" s="10" t="s">
        <v>8310</v>
      </c>
      <c r="R1964" t="s">
        <v>8311</v>
      </c>
      <c r="S1964" s="15">
        <f t="shared" si="91"/>
        <v>41742.780509259261</v>
      </c>
      <c r="T1964" s="15">
        <f t="shared" si="92"/>
        <v>41772.780509259261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90"/>
        <v>127</v>
      </c>
      <c r="P1965">
        <f>IFERROR(ROUND(E1965/L1965,2),0)</f>
        <v>117.6</v>
      </c>
      <c r="Q1965" s="10" t="s">
        <v>8310</v>
      </c>
      <c r="R1965" t="s">
        <v>8311</v>
      </c>
      <c r="S1965" s="15">
        <f t="shared" si="91"/>
        <v>41863.429791666669</v>
      </c>
      <c r="T1965" s="15">
        <f t="shared" si="92"/>
        <v>41898.429791666669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90"/>
        <v>260</v>
      </c>
      <c r="P1966">
        <f>IFERROR(ROUND(E1966/L1966,2),0)</f>
        <v>180.75</v>
      </c>
      <c r="Q1966" s="10" t="s">
        <v>8310</v>
      </c>
      <c r="R1966" t="s">
        <v>8311</v>
      </c>
      <c r="S1966" s="15">
        <f t="shared" si="91"/>
        <v>42452.272824074069</v>
      </c>
      <c r="T1966" s="15">
        <f t="shared" si="92"/>
        <v>42482.272824074069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90"/>
        <v>262</v>
      </c>
      <c r="P1967">
        <f>IFERROR(ROUND(E1967/L1967,2),0)</f>
        <v>127.32</v>
      </c>
      <c r="Q1967" s="10" t="s">
        <v>8310</v>
      </c>
      <c r="R1967" t="s">
        <v>8311</v>
      </c>
      <c r="S1967" s="15">
        <f t="shared" si="91"/>
        <v>40898.089236111111</v>
      </c>
      <c r="T1967" s="15">
        <f t="shared" si="92"/>
        <v>40920.041666666664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90"/>
        <v>207</v>
      </c>
      <c r="P1968">
        <f>IFERROR(ROUND(E1968/L1968,2),0)</f>
        <v>136.63999999999999</v>
      </c>
      <c r="Q1968" s="10" t="s">
        <v>8310</v>
      </c>
      <c r="R1968" t="s">
        <v>8311</v>
      </c>
      <c r="S1968" s="15">
        <f t="shared" si="91"/>
        <v>41835.540486111109</v>
      </c>
      <c r="T1968" s="15">
        <f t="shared" si="92"/>
        <v>41865.540486111109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90"/>
        <v>370</v>
      </c>
      <c r="P1969">
        <f>IFERROR(ROUND(E1969/L1969,2),0)</f>
        <v>182.78</v>
      </c>
      <c r="Q1969" s="10" t="s">
        <v>8310</v>
      </c>
      <c r="R1969" t="s">
        <v>8311</v>
      </c>
      <c r="S1969" s="15">
        <f t="shared" si="91"/>
        <v>41730.663530092592</v>
      </c>
      <c r="T1969" s="15">
        <f t="shared" si="92"/>
        <v>41760.663530092592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90"/>
        <v>285</v>
      </c>
      <c r="P1970">
        <f>IFERROR(ROUND(E1970/L1970,2),0)</f>
        <v>279.38</v>
      </c>
      <c r="Q1970" s="10" t="s">
        <v>8310</v>
      </c>
      <c r="R1970" t="s">
        <v>8311</v>
      </c>
      <c r="S1970" s="15">
        <f t="shared" si="91"/>
        <v>42676.586979166663</v>
      </c>
      <c r="T1970" s="15">
        <f t="shared" si="92"/>
        <v>42707.628645833334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90"/>
        <v>579</v>
      </c>
      <c r="P1971">
        <f>IFERROR(ROUND(E1971/L1971,2),0)</f>
        <v>61.38</v>
      </c>
      <c r="Q1971" s="10" t="s">
        <v>8310</v>
      </c>
      <c r="R1971" t="s">
        <v>8311</v>
      </c>
      <c r="S1971" s="15">
        <f t="shared" si="91"/>
        <v>42557.792453703703</v>
      </c>
      <c r="T1971" s="15">
        <f t="shared" si="92"/>
        <v>42587.792453703703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90"/>
        <v>1132</v>
      </c>
      <c r="P1972">
        <f>IFERROR(ROUND(E1972/L1972,2),0)</f>
        <v>80.73</v>
      </c>
      <c r="Q1972" s="10" t="s">
        <v>8310</v>
      </c>
      <c r="R1972" t="s">
        <v>8311</v>
      </c>
      <c r="S1972" s="15">
        <f t="shared" si="91"/>
        <v>41324.193298611113</v>
      </c>
      <c r="T1972" s="15">
        <f t="shared" si="92"/>
        <v>41384.151631944449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90"/>
        <v>263</v>
      </c>
      <c r="P1973">
        <f>IFERROR(ROUND(E1973/L1973,2),0)</f>
        <v>272.36</v>
      </c>
      <c r="Q1973" s="10" t="s">
        <v>8310</v>
      </c>
      <c r="R1973" t="s">
        <v>8311</v>
      </c>
      <c r="S1973" s="15">
        <f t="shared" si="91"/>
        <v>41561.500706018516</v>
      </c>
      <c r="T1973" s="15">
        <f t="shared" si="92"/>
        <v>41593.166666666664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90"/>
        <v>674</v>
      </c>
      <c r="P1974">
        <f>IFERROR(ROUND(E1974/L1974,2),0)</f>
        <v>70.849999999999994</v>
      </c>
      <c r="Q1974" s="10" t="s">
        <v>8310</v>
      </c>
      <c r="R1974" t="s">
        <v>8311</v>
      </c>
      <c r="S1974" s="15">
        <f t="shared" si="91"/>
        <v>41201.012083333335</v>
      </c>
      <c r="T1974" s="15">
        <f t="shared" si="92"/>
        <v>41231.053749999999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90"/>
        <v>257</v>
      </c>
      <c r="P1975">
        <f>IFERROR(ROUND(E1975/L1975,2),0)</f>
        <v>247.94</v>
      </c>
      <c r="Q1975" s="10" t="s">
        <v>8310</v>
      </c>
      <c r="R1975" t="s">
        <v>8311</v>
      </c>
      <c r="S1975" s="15">
        <f t="shared" si="91"/>
        <v>42549.722962962958</v>
      </c>
      <c r="T1975" s="15">
        <f t="shared" si="92"/>
        <v>42588.291666666672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90"/>
        <v>375</v>
      </c>
      <c r="P1976">
        <f>IFERROR(ROUND(E1976/L1976,2),0)</f>
        <v>186.81</v>
      </c>
      <c r="Q1976" s="10" t="s">
        <v>8310</v>
      </c>
      <c r="R1976" t="s">
        <v>8311</v>
      </c>
      <c r="S1976" s="15">
        <f t="shared" si="91"/>
        <v>41445.334131944444</v>
      </c>
      <c r="T1976" s="15">
        <f t="shared" si="92"/>
        <v>41505.334131944444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90"/>
        <v>209</v>
      </c>
      <c r="P1977">
        <f>IFERROR(ROUND(E1977/L1977,2),0)</f>
        <v>131.99</v>
      </c>
      <c r="Q1977" s="10" t="s">
        <v>8310</v>
      </c>
      <c r="R1977" t="s">
        <v>8311</v>
      </c>
      <c r="S1977" s="15">
        <f t="shared" si="91"/>
        <v>41313.755219907405</v>
      </c>
      <c r="T1977" s="15">
        <f t="shared" si="92"/>
        <v>41343.755219907405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90"/>
        <v>347</v>
      </c>
      <c r="P1978">
        <f>IFERROR(ROUND(E1978/L1978,2),0)</f>
        <v>29.31</v>
      </c>
      <c r="Q1978" s="10" t="s">
        <v>8310</v>
      </c>
      <c r="R1978" t="s">
        <v>8311</v>
      </c>
      <c r="S1978" s="15">
        <f t="shared" si="91"/>
        <v>41438.899594907409</v>
      </c>
      <c r="T1978" s="15">
        <f t="shared" si="92"/>
        <v>41468.899594907409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90"/>
        <v>402</v>
      </c>
      <c r="P1979">
        <f>IFERROR(ROUND(E1979/L1979,2),0)</f>
        <v>245.02</v>
      </c>
      <c r="Q1979" s="10" t="s">
        <v>8310</v>
      </c>
      <c r="R1979" t="s">
        <v>8311</v>
      </c>
      <c r="S1979" s="15">
        <f t="shared" si="91"/>
        <v>42311.216898148152</v>
      </c>
      <c r="T1979" s="15">
        <f t="shared" si="92"/>
        <v>42357.332638888889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90"/>
        <v>1027</v>
      </c>
      <c r="P1980">
        <f>IFERROR(ROUND(E1980/L1980,2),0)</f>
        <v>1323.25</v>
      </c>
      <c r="Q1980" s="10" t="s">
        <v>8310</v>
      </c>
      <c r="R1980" t="s">
        <v>8311</v>
      </c>
      <c r="S1980" s="15">
        <f t="shared" si="91"/>
        <v>41039.225601851853</v>
      </c>
      <c r="T1980" s="15">
        <f t="shared" si="92"/>
        <v>41072.291666666664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90"/>
        <v>115</v>
      </c>
      <c r="P1981">
        <f>IFERROR(ROUND(E1981/L1981,2),0)</f>
        <v>282.66000000000003</v>
      </c>
      <c r="Q1981" s="10" t="s">
        <v>8310</v>
      </c>
      <c r="R1981" t="s">
        <v>8311</v>
      </c>
      <c r="S1981" s="15">
        <f t="shared" si="91"/>
        <v>42290.460023148145</v>
      </c>
      <c r="T1981" s="15">
        <f t="shared" si="92"/>
        <v>42327.207638888889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90"/>
        <v>355</v>
      </c>
      <c r="P1982">
        <f>IFERROR(ROUND(E1982/L1982,2),0)</f>
        <v>91.21</v>
      </c>
      <c r="Q1982" s="10" t="s">
        <v>8310</v>
      </c>
      <c r="R1982" t="s">
        <v>8311</v>
      </c>
      <c r="S1982" s="15">
        <f t="shared" si="91"/>
        <v>42423.542384259257</v>
      </c>
      <c r="T1982" s="15">
        <f t="shared" si="92"/>
        <v>42463.500717592593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90"/>
        <v>5</v>
      </c>
      <c r="P1983">
        <f>IFERROR(ROUND(E1983/L1983,2),0)</f>
        <v>31.75</v>
      </c>
      <c r="Q1983" s="10" t="s">
        <v>8322</v>
      </c>
      <c r="R1983" t="s">
        <v>8355</v>
      </c>
      <c r="S1983" s="15">
        <f t="shared" si="91"/>
        <v>41799.725289351853</v>
      </c>
      <c r="T1983" s="15">
        <f t="shared" si="92"/>
        <v>41829.725289351853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90"/>
        <v>0</v>
      </c>
      <c r="P1984">
        <f>IFERROR(ROUND(E1984/L1984,2),0)</f>
        <v>0</v>
      </c>
      <c r="Q1984" s="10" t="s">
        <v>8322</v>
      </c>
      <c r="R1984" t="s">
        <v>8355</v>
      </c>
      <c r="S1984" s="15">
        <f t="shared" si="91"/>
        <v>42678.586655092593</v>
      </c>
      <c r="T1984" s="15">
        <f t="shared" si="92"/>
        <v>42708.628321759257</v>
      </c>
    </row>
    <row r="1985" spans="1:20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90"/>
        <v>4</v>
      </c>
      <c r="P1985">
        <f>IFERROR(ROUND(E1985/L1985,2),0)</f>
        <v>88.69</v>
      </c>
      <c r="Q1985" s="10" t="s">
        <v>8322</v>
      </c>
      <c r="R1985" t="s">
        <v>8355</v>
      </c>
      <c r="S1985" s="15">
        <f t="shared" si="91"/>
        <v>42593.011782407411</v>
      </c>
      <c r="T1985" s="15">
        <f t="shared" si="92"/>
        <v>42615.291666666672</v>
      </c>
    </row>
    <row r="1986" spans="1:20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90"/>
        <v>21</v>
      </c>
      <c r="P1986">
        <f>IFERROR(ROUND(E1986/L1986,2),0)</f>
        <v>453.14</v>
      </c>
      <c r="Q1986" s="10" t="s">
        <v>8322</v>
      </c>
      <c r="R1986" t="s">
        <v>8355</v>
      </c>
      <c r="S1986" s="15">
        <f t="shared" si="91"/>
        <v>41913.790289351848</v>
      </c>
      <c r="T1986" s="15">
        <f t="shared" si="92"/>
        <v>41973.831956018519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93">ROUND(E1987/D1987*100,0)</f>
        <v>3</v>
      </c>
      <c r="P1987">
        <f>IFERROR(ROUND(E1987/L1987,2),0)</f>
        <v>12.75</v>
      </c>
      <c r="Q1987" s="10" t="s">
        <v>8322</v>
      </c>
      <c r="R1987" t="s">
        <v>8355</v>
      </c>
      <c r="S1987" s="15">
        <f t="shared" ref="S1987:S2050" si="94">(((J1987/60)/60)/24)+DATE(1970,1,1)</f>
        <v>42555.698738425926</v>
      </c>
      <c r="T1987" s="15">
        <f t="shared" ref="T1987:T2050" si="95">(((I1987/60)/60)/24)+DATE(1970,1,1)</f>
        <v>42584.958333333328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93"/>
        <v>0</v>
      </c>
      <c r="P1988">
        <f>IFERROR(ROUND(E1988/L1988,2),0)</f>
        <v>1</v>
      </c>
      <c r="Q1988" s="10" t="s">
        <v>8322</v>
      </c>
      <c r="R1988" t="s">
        <v>8355</v>
      </c>
      <c r="S1988" s="15">
        <f t="shared" si="94"/>
        <v>42413.433831018512</v>
      </c>
      <c r="T1988" s="15">
        <f t="shared" si="95"/>
        <v>42443.392164351855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93"/>
        <v>42</v>
      </c>
      <c r="P1989">
        <f>IFERROR(ROUND(E1989/L1989,2),0)</f>
        <v>83.43</v>
      </c>
      <c r="Q1989" s="10" t="s">
        <v>8322</v>
      </c>
      <c r="R1989" t="s">
        <v>8355</v>
      </c>
      <c r="S1989" s="15">
        <f t="shared" si="94"/>
        <v>42034.639768518522</v>
      </c>
      <c r="T1989" s="15">
        <f t="shared" si="95"/>
        <v>42064.639768518522</v>
      </c>
    </row>
    <row r="1990" spans="1:20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93"/>
        <v>0</v>
      </c>
      <c r="P1990">
        <f>IFERROR(ROUND(E1990/L1990,2),0)</f>
        <v>25</v>
      </c>
      <c r="Q1990" s="10" t="s">
        <v>8322</v>
      </c>
      <c r="R1990" t="s">
        <v>8355</v>
      </c>
      <c r="S1990" s="15">
        <f t="shared" si="94"/>
        <v>42206.763217592597</v>
      </c>
      <c r="T1990" s="15">
        <f t="shared" si="95"/>
        <v>42236.763217592597</v>
      </c>
    </row>
    <row r="1991" spans="1:20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93"/>
        <v>1</v>
      </c>
      <c r="P1991">
        <f>IFERROR(ROUND(E1991/L1991,2),0)</f>
        <v>50</v>
      </c>
      <c r="Q1991" s="10" t="s">
        <v>8322</v>
      </c>
      <c r="R1991" t="s">
        <v>8355</v>
      </c>
      <c r="S1991" s="15">
        <f t="shared" si="94"/>
        <v>42685.680648148147</v>
      </c>
      <c r="T1991" s="15">
        <f t="shared" si="95"/>
        <v>42715.680648148147</v>
      </c>
    </row>
    <row r="1992" spans="1:20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93"/>
        <v>17</v>
      </c>
      <c r="P1992">
        <f>IFERROR(ROUND(E1992/L1992,2),0)</f>
        <v>101.8</v>
      </c>
      <c r="Q1992" s="10" t="s">
        <v>8322</v>
      </c>
      <c r="R1992" t="s">
        <v>8355</v>
      </c>
      <c r="S1992" s="15">
        <f t="shared" si="94"/>
        <v>42398.195972222224</v>
      </c>
      <c r="T1992" s="15">
        <f t="shared" si="95"/>
        <v>42413.195972222224</v>
      </c>
    </row>
    <row r="1993" spans="1:20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93"/>
        <v>7</v>
      </c>
      <c r="P1993">
        <f>IFERROR(ROUND(E1993/L1993,2),0)</f>
        <v>46.67</v>
      </c>
      <c r="Q1993" s="10" t="s">
        <v>8322</v>
      </c>
      <c r="R1993" t="s">
        <v>8355</v>
      </c>
      <c r="S1993" s="15">
        <f t="shared" si="94"/>
        <v>42167.89335648148</v>
      </c>
      <c r="T1993" s="15">
        <f t="shared" si="95"/>
        <v>42188.89335648148</v>
      </c>
    </row>
    <row r="1994" spans="1:20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93"/>
        <v>0</v>
      </c>
      <c r="P1994">
        <f>IFERROR(ROUND(E1994/L1994,2),0)</f>
        <v>1</v>
      </c>
      <c r="Q1994" s="10" t="s">
        <v>8322</v>
      </c>
      <c r="R1994" t="s">
        <v>8355</v>
      </c>
      <c r="S1994" s="15">
        <f t="shared" si="94"/>
        <v>42023.143414351856</v>
      </c>
      <c r="T1994" s="15">
        <f t="shared" si="95"/>
        <v>42053.143414351856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93"/>
        <v>0</v>
      </c>
      <c r="P1995">
        <f>IFERROR(ROUND(E1995/L1995,2),0)</f>
        <v>0</v>
      </c>
      <c r="Q1995" s="10" t="s">
        <v>8322</v>
      </c>
      <c r="R1995" t="s">
        <v>8355</v>
      </c>
      <c r="S1995" s="15">
        <f t="shared" si="94"/>
        <v>42329.58839120371</v>
      </c>
      <c r="T1995" s="15">
        <f t="shared" si="95"/>
        <v>42359.58839120371</v>
      </c>
    </row>
    <row r="1996" spans="1:20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93"/>
        <v>0</v>
      </c>
      <c r="P1996">
        <f>IFERROR(ROUND(E1996/L1996,2),0)</f>
        <v>0</v>
      </c>
      <c r="Q1996" s="10" t="s">
        <v>8322</v>
      </c>
      <c r="R1996" t="s">
        <v>8355</v>
      </c>
      <c r="S1996" s="15">
        <f t="shared" si="94"/>
        <v>42651.006273148145</v>
      </c>
      <c r="T1996" s="15">
        <f t="shared" si="95"/>
        <v>42711.047939814816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93"/>
        <v>8</v>
      </c>
      <c r="P1997">
        <f>IFERROR(ROUND(E1997/L1997,2),0)</f>
        <v>26</v>
      </c>
      <c r="Q1997" s="10" t="s">
        <v>8322</v>
      </c>
      <c r="R1997" t="s">
        <v>8355</v>
      </c>
      <c r="S1997" s="15">
        <f t="shared" si="94"/>
        <v>42181.902037037042</v>
      </c>
      <c r="T1997" s="15">
        <f t="shared" si="95"/>
        <v>42201.902037037042</v>
      </c>
    </row>
    <row r="1998" spans="1:20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93"/>
        <v>0</v>
      </c>
      <c r="P1998">
        <f>IFERROR(ROUND(E1998/L1998,2),0)</f>
        <v>0</v>
      </c>
      <c r="Q1998" s="10" t="s">
        <v>8322</v>
      </c>
      <c r="R1998" t="s">
        <v>8355</v>
      </c>
      <c r="S1998" s="15">
        <f t="shared" si="94"/>
        <v>41800.819571759261</v>
      </c>
      <c r="T1998" s="15">
        <f t="shared" si="95"/>
        <v>41830.819571759261</v>
      </c>
    </row>
    <row r="1999" spans="1:20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93"/>
        <v>0</v>
      </c>
      <c r="P1999">
        <f>IFERROR(ROUND(E1999/L1999,2),0)</f>
        <v>0</v>
      </c>
      <c r="Q1999" s="10" t="s">
        <v>8322</v>
      </c>
      <c r="R1999" t="s">
        <v>8355</v>
      </c>
      <c r="S1999" s="15">
        <f t="shared" si="94"/>
        <v>41847.930694444447</v>
      </c>
      <c r="T1999" s="15">
        <f t="shared" si="95"/>
        <v>41877.930694444447</v>
      </c>
    </row>
    <row r="2000" spans="1:20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93"/>
        <v>26</v>
      </c>
      <c r="P2000">
        <f>IFERROR(ROUND(E2000/L2000,2),0)</f>
        <v>218.33</v>
      </c>
      <c r="Q2000" s="10" t="s">
        <v>8322</v>
      </c>
      <c r="R2000" t="s">
        <v>8355</v>
      </c>
      <c r="S2000" s="15">
        <f t="shared" si="94"/>
        <v>41807.118495370371</v>
      </c>
      <c r="T2000" s="15">
        <f t="shared" si="95"/>
        <v>41852.118495370371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93"/>
        <v>1</v>
      </c>
      <c r="P2001">
        <f>IFERROR(ROUND(E2001/L2001,2),0)</f>
        <v>33.71</v>
      </c>
      <c r="Q2001" s="10" t="s">
        <v>8322</v>
      </c>
      <c r="R2001" t="s">
        <v>8355</v>
      </c>
      <c r="S2001" s="15">
        <f t="shared" si="94"/>
        <v>41926.482731481483</v>
      </c>
      <c r="T2001" s="15">
        <f t="shared" si="95"/>
        <v>41956.524398148147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93"/>
        <v>13</v>
      </c>
      <c r="P2002">
        <f>IFERROR(ROUND(E2002/L2002,2),0)</f>
        <v>25</v>
      </c>
      <c r="Q2002" s="10" t="s">
        <v>8322</v>
      </c>
      <c r="R2002" t="s">
        <v>8355</v>
      </c>
      <c r="S2002" s="15">
        <f t="shared" si="94"/>
        <v>42345.951539351852</v>
      </c>
      <c r="T2002" s="15">
        <f t="shared" si="95"/>
        <v>42375.951539351852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93"/>
        <v>382</v>
      </c>
      <c r="P2003">
        <f>IFERROR(ROUND(E2003/L2003,2),0)</f>
        <v>128.38999999999999</v>
      </c>
      <c r="Q2003" s="10" t="s">
        <v>8310</v>
      </c>
      <c r="R2003" t="s">
        <v>8311</v>
      </c>
      <c r="S2003" s="15">
        <f t="shared" si="94"/>
        <v>42136.209675925929</v>
      </c>
      <c r="T2003" s="15">
        <f t="shared" si="95"/>
        <v>42167.833333333328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93"/>
        <v>217</v>
      </c>
      <c r="P2004">
        <f>IFERROR(ROUND(E2004/L2004,2),0)</f>
        <v>78.83</v>
      </c>
      <c r="Q2004" s="10" t="s">
        <v>8310</v>
      </c>
      <c r="R2004" t="s">
        <v>8311</v>
      </c>
      <c r="S2004" s="15">
        <f t="shared" si="94"/>
        <v>42728.71230324074</v>
      </c>
      <c r="T2004" s="15">
        <f t="shared" si="95"/>
        <v>42758.71230324074</v>
      </c>
    </row>
    <row r="2005" spans="1:20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93"/>
        <v>312</v>
      </c>
      <c r="P2005">
        <f>IFERROR(ROUND(E2005/L2005,2),0)</f>
        <v>91.76</v>
      </c>
      <c r="Q2005" s="10" t="s">
        <v>8310</v>
      </c>
      <c r="R2005" t="s">
        <v>8311</v>
      </c>
      <c r="S2005" s="15">
        <f t="shared" si="94"/>
        <v>40347.125601851854</v>
      </c>
      <c r="T2005" s="15">
        <f t="shared" si="95"/>
        <v>40361.958333333336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93"/>
        <v>234</v>
      </c>
      <c r="P2006">
        <f>IFERROR(ROUND(E2006/L2006,2),0)</f>
        <v>331.1</v>
      </c>
      <c r="Q2006" s="10" t="s">
        <v>8310</v>
      </c>
      <c r="R2006" t="s">
        <v>8311</v>
      </c>
      <c r="S2006" s="15">
        <f t="shared" si="94"/>
        <v>41800.604895833334</v>
      </c>
      <c r="T2006" s="15">
        <f t="shared" si="95"/>
        <v>41830.604895833334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93"/>
        <v>124</v>
      </c>
      <c r="P2007">
        <f>IFERROR(ROUND(E2007/L2007,2),0)</f>
        <v>194.26</v>
      </c>
      <c r="Q2007" s="10" t="s">
        <v>8310</v>
      </c>
      <c r="R2007" t="s">
        <v>8311</v>
      </c>
      <c r="S2007" s="15">
        <f t="shared" si="94"/>
        <v>41535.812708333331</v>
      </c>
      <c r="T2007" s="15">
        <f t="shared" si="95"/>
        <v>41563.165972222225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93"/>
        <v>248</v>
      </c>
      <c r="P2008">
        <f>IFERROR(ROUND(E2008/L2008,2),0)</f>
        <v>408.98</v>
      </c>
      <c r="Q2008" s="10" t="s">
        <v>8310</v>
      </c>
      <c r="R2008" t="s">
        <v>8311</v>
      </c>
      <c r="S2008" s="15">
        <f t="shared" si="94"/>
        <v>41941.500520833331</v>
      </c>
      <c r="T2008" s="15">
        <f t="shared" si="95"/>
        <v>41976.542187500003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93"/>
        <v>116</v>
      </c>
      <c r="P2009">
        <f>IFERROR(ROUND(E2009/L2009,2),0)</f>
        <v>84.46</v>
      </c>
      <c r="Q2009" s="10" t="s">
        <v>8310</v>
      </c>
      <c r="R2009" t="s">
        <v>8311</v>
      </c>
      <c r="S2009" s="15">
        <f t="shared" si="94"/>
        <v>40347.837800925925</v>
      </c>
      <c r="T2009" s="15">
        <f t="shared" si="95"/>
        <v>40414.166666666664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93"/>
        <v>117</v>
      </c>
      <c r="P2010">
        <f>IFERROR(ROUND(E2010/L2010,2),0)</f>
        <v>44.85</v>
      </c>
      <c r="Q2010" s="10" t="s">
        <v>8310</v>
      </c>
      <c r="R2010" t="s">
        <v>8311</v>
      </c>
      <c r="S2010" s="15">
        <f t="shared" si="94"/>
        <v>40761.604421296295</v>
      </c>
      <c r="T2010" s="15">
        <f t="shared" si="95"/>
        <v>40805.604421296295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93"/>
        <v>305</v>
      </c>
      <c r="P2011">
        <f>IFERROR(ROUND(E2011/L2011,2),0)</f>
        <v>383.36</v>
      </c>
      <c r="Q2011" s="10" t="s">
        <v>8310</v>
      </c>
      <c r="R2011" t="s">
        <v>8311</v>
      </c>
      <c r="S2011" s="15">
        <f t="shared" si="94"/>
        <v>42661.323414351849</v>
      </c>
      <c r="T2011" s="15">
        <f t="shared" si="95"/>
        <v>42697.365081018521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93"/>
        <v>320</v>
      </c>
      <c r="P2012">
        <f>IFERROR(ROUND(E2012/L2012,2),0)</f>
        <v>55.28</v>
      </c>
      <c r="Q2012" s="10" t="s">
        <v>8310</v>
      </c>
      <c r="R2012" t="s">
        <v>8311</v>
      </c>
      <c r="S2012" s="15">
        <f t="shared" si="94"/>
        <v>42570.996423611112</v>
      </c>
      <c r="T2012" s="15">
        <f t="shared" si="95"/>
        <v>42600.996423611112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93"/>
        <v>820</v>
      </c>
      <c r="P2013">
        <f>IFERROR(ROUND(E2013/L2013,2),0)</f>
        <v>422.02</v>
      </c>
      <c r="Q2013" s="10" t="s">
        <v>8310</v>
      </c>
      <c r="R2013" t="s">
        <v>8311</v>
      </c>
      <c r="S2013" s="15">
        <f t="shared" si="94"/>
        <v>42347.358483796299</v>
      </c>
      <c r="T2013" s="15">
        <f t="shared" si="95"/>
        <v>42380.958333333328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93"/>
        <v>235</v>
      </c>
      <c r="P2014">
        <f>IFERROR(ROUND(E2014/L2014,2),0)</f>
        <v>64.180000000000007</v>
      </c>
      <c r="Q2014" s="10" t="s">
        <v>8310</v>
      </c>
      <c r="R2014" t="s">
        <v>8311</v>
      </c>
      <c r="S2014" s="15">
        <f t="shared" si="94"/>
        <v>42010.822233796294</v>
      </c>
      <c r="T2014" s="15">
        <f t="shared" si="95"/>
        <v>42040.822233796294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93"/>
        <v>495</v>
      </c>
      <c r="P2015">
        <f>IFERROR(ROUND(E2015/L2015,2),0)</f>
        <v>173.58</v>
      </c>
      <c r="Q2015" s="10" t="s">
        <v>8310</v>
      </c>
      <c r="R2015" t="s">
        <v>8311</v>
      </c>
      <c r="S2015" s="15">
        <f t="shared" si="94"/>
        <v>42499.960810185185</v>
      </c>
      <c r="T2015" s="15">
        <f t="shared" si="95"/>
        <v>42559.960810185185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93"/>
        <v>7814</v>
      </c>
      <c r="P2016">
        <f>IFERROR(ROUND(E2016/L2016,2),0)</f>
        <v>88.6</v>
      </c>
      <c r="Q2016" s="10" t="s">
        <v>8310</v>
      </c>
      <c r="R2016" t="s">
        <v>8311</v>
      </c>
      <c r="S2016" s="15">
        <f t="shared" si="94"/>
        <v>41324.214571759258</v>
      </c>
      <c r="T2016" s="15">
        <f t="shared" si="95"/>
        <v>41358.172905092593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93"/>
        <v>113</v>
      </c>
      <c r="P2017">
        <f>IFERROR(ROUND(E2017/L2017,2),0)</f>
        <v>50.22</v>
      </c>
      <c r="Q2017" s="10" t="s">
        <v>8310</v>
      </c>
      <c r="R2017" t="s">
        <v>8311</v>
      </c>
      <c r="S2017" s="15">
        <f t="shared" si="94"/>
        <v>40765.876886574071</v>
      </c>
      <c r="T2017" s="15">
        <f t="shared" si="95"/>
        <v>40795.876886574071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93"/>
        <v>922</v>
      </c>
      <c r="P2018">
        <f>IFERROR(ROUND(E2018/L2018,2),0)</f>
        <v>192.39</v>
      </c>
      <c r="Q2018" s="10" t="s">
        <v>8310</v>
      </c>
      <c r="R2018" t="s">
        <v>8311</v>
      </c>
      <c r="S2018" s="15">
        <f t="shared" si="94"/>
        <v>41312.88077546296</v>
      </c>
      <c r="T2018" s="15">
        <f t="shared" si="95"/>
        <v>41342.88077546296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93"/>
        <v>125</v>
      </c>
      <c r="P2019">
        <f>IFERROR(ROUND(E2019/L2019,2),0)</f>
        <v>73.42</v>
      </c>
      <c r="Q2019" s="10" t="s">
        <v>8310</v>
      </c>
      <c r="R2019" t="s">
        <v>8311</v>
      </c>
      <c r="S2019" s="15">
        <f t="shared" si="94"/>
        <v>40961.057349537034</v>
      </c>
      <c r="T2019" s="15">
        <f t="shared" si="95"/>
        <v>40992.166666666664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93"/>
        <v>102</v>
      </c>
      <c r="P2020">
        <f>IFERROR(ROUND(E2020/L2020,2),0)</f>
        <v>147.68</v>
      </c>
      <c r="Q2020" s="10" t="s">
        <v>8310</v>
      </c>
      <c r="R2020" t="s">
        <v>8311</v>
      </c>
      <c r="S2020" s="15">
        <f t="shared" si="94"/>
        <v>42199.365844907406</v>
      </c>
      <c r="T2020" s="15">
        <f t="shared" si="95"/>
        <v>42229.365844907406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93"/>
        <v>485</v>
      </c>
      <c r="P2021">
        <f>IFERROR(ROUND(E2021/L2021,2),0)</f>
        <v>108.97</v>
      </c>
      <c r="Q2021" s="10" t="s">
        <v>8310</v>
      </c>
      <c r="R2021" t="s">
        <v>8311</v>
      </c>
      <c r="S2021" s="15">
        <f t="shared" si="94"/>
        <v>42605.70857638889</v>
      </c>
      <c r="T2021" s="15">
        <f t="shared" si="95"/>
        <v>42635.70857638889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93"/>
        <v>192</v>
      </c>
      <c r="P2022">
        <f>IFERROR(ROUND(E2022/L2022,2),0)</f>
        <v>23.65</v>
      </c>
      <c r="Q2022" s="10" t="s">
        <v>8310</v>
      </c>
      <c r="R2022" t="s">
        <v>8311</v>
      </c>
      <c r="S2022" s="15">
        <f t="shared" si="94"/>
        <v>41737.097499999996</v>
      </c>
      <c r="T2022" s="15">
        <f t="shared" si="95"/>
        <v>41773.961111111108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93"/>
        <v>281</v>
      </c>
      <c r="P2023">
        <f>IFERROR(ROUND(E2023/L2023,2),0)</f>
        <v>147.94999999999999</v>
      </c>
      <c r="Q2023" s="10" t="s">
        <v>8310</v>
      </c>
      <c r="R2023" t="s">
        <v>8311</v>
      </c>
      <c r="S2023" s="15">
        <f t="shared" si="94"/>
        <v>41861.070567129631</v>
      </c>
      <c r="T2023" s="15">
        <f t="shared" si="95"/>
        <v>41906.070567129631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93"/>
        <v>125</v>
      </c>
      <c r="P2024">
        <f>IFERROR(ROUND(E2024/L2024,2),0)</f>
        <v>385.04</v>
      </c>
      <c r="Q2024" s="10" t="s">
        <v>8310</v>
      </c>
      <c r="R2024" t="s">
        <v>8311</v>
      </c>
      <c r="S2024" s="15">
        <f t="shared" si="94"/>
        <v>42502.569120370375</v>
      </c>
      <c r="T2024" s="15">
        <f t="shared" si="95"/>
        <v>42532.569120370375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93"/>
        <v>161</v>
      </c>
      <c r="P2025">
        <f>IFERROR(ROUND(E2025/L2025,2),0)</f>
        <v>457.39</v>
      </c>
      <c r="Q2025" s="10" t="s">
        <v>8310</v>
      </c>
      <c r="R2025" t="s">
        <v>8311</v>
      </c>
      <c r="S2025" s="15">
        <f t="shared" si="94"/>
        <v>42136.420752314814</v>
      </c>
      <c r="T2025" s="15">
        <f t="shared" si="95"/>
        <v>42166.420752314814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93"/>
        <v>585</v>
      </c>
      <c r="P2026">
        <f>IFERROR(ROUND(E2026/L2026,2),0)</f>
        <v>222.99</v>
      </c>
      <c r="Q2026" s="10" t="s">
        <v>8310</v>
      </c>
      <c r="R2026" t="s">
        <v>8311</v>
      </c>
      <c r="S2026" s="15">
        <f t="shared" si="94"/>
        <v>41099.966944444444</v>
      </c>
      <c r="T2026" s="15">
        <f t="shared" si="95"/>
        <v>41134.125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93"/>
        <v>201</v>
      </c>
      <c r="P2027">
        <f>IFERROR(ROUND(E2027/L2027,2),0)</f>
        <v>220.74</v>
      </c>
      <c r="Q2027" s="10" t="s">
        <v>8310</v>
      </c>
      <c r="R2027" t="s">
        <v>8311</v>
      </c>
      <c r="S2027" s="15">
        <f t="shared" si="94"/>
        <v>42136.184560185182</v>
      </c>
      <c r="T2027" s="15">
        <f t="shared" si="95"/>
        <v>42166.184560185182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93"/>
        <v>133</v>
      </c>
      <c r="P2028">
        <f>IFERROR(ROUND(E2028/L2028,2),0)</f>
        <v>73.5</v>
      </c>
      <c r="Q2028" s="10" t="s">
        <v>8310</v>
      </c>
      <c r="R2028" t="s">
        <v>8311</v>
      </c>
      <c r="S2028" s="15">
        <f t="shared" si="94"/>
        <v>41704.735937500001</v>
      </c>
      <c r="T2028" s="15">
        <f t="shared" si="95"/>
        <v>41750.165972222225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93"/>
        <v>120</v>
      </c>
      <c r="P2029">
        <f>IFERROR(ROUND(E2029/L2029,2),0)</f>
        <v>223.1</v>
      </c>
      <c r="Q2029" s="10" t="s">
        <v>8310</v>
      </c>
      <c r="R2029" t="s">
        <v>8311</v>
      </c>
      <c r="S2029" s="15">
        <f t="shared" si="94"/>
        <v>42048.813877314817</v>
      </c>
      <c r="T2029" s="15">
        <f t="shared" si="95"/>
        <v>42093.772210648152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93"/>
        <v>126</v>
      </c>
      <c r="P2030">
        <f>IFERROR(ROUND(E2030/L2030,2),0)</f>
        <v>47.91</v>
      </c>
      <c r="Q2030" s="10" t="s">
        <v>8310</v>
      </c>
      <c r="R2030" t="s">
        <v>8311</v>
      </c>
      <c r="S2030" s="15">
        <f t="shared" si="94"/>
        <v>40215.919050925928</v>
      </c>
      <c r="T2030" s="15">
        <f t="shared" si="95"/>
        <v>40252.913194444445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93"/>
        <v>361</v>
      </c>
      <c r="P2031">
        <f>IFERROR(ROUND(E2031/L2031,2),0)</f>
        <v>96.06</v>
      </c>
      <c r="Q2031" s="10" t="s">
        <v>8310</v>
      </c>
      <c r="R2031" t="s">
        <v>8311</v>
      </c>
      <c r="S2031" s="15">
        <f t="shared" si="94"/>
        <v>41848.021770833337</v>
      </c>
      <c r="T2031" s="15">
        <f t="shared" si="95"/>
        <v>41878.021770833337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93"/>
        <v>226</v>
      </c>
      <c r="P2032">
        <f>IFERROR(ROUND(E2032/L2032,2),0)</f>
        <v>118.61</v>
      </c>
      <c r="Q2032" s="10" t="s">
        <v>8310</v>
      </c>
      <c r="R2032" t="s">
        <v>8311</v>
      </c>
      <c r="S2032" s="15">
        <f t="shared" si="94"/>
        <v>41212.996481481481</v>
      </c>
      <c r="T2032" s="15">
        <f t="shared" si="95"/>
        <v>41242.996481481481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93"/>
        <v>120</v>
      </c>
      <c r="P2033">
        <f>IFERROR(ROUND(E2033/L2033,2),0)</f>
        <v>118.45</v>
      </c>
      <c r="Q2033" s="10" t="s">
        <v>8310</v>
      </c>
      <c r="R2033" t="s">
        <v>8311</v>
      </c>
      <c r="S2033" s="15">
        <f t="shared" si="94"/>
        <v>41975.329317129625</v>
      </c>
      <c r="T2033" s="15">
        <f t="shared" si="95"/>
        <v>42013.041666666672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93"/>
        <v>304</v>
      </c>
      <c r="P2034">
        <f>IFERROR(ROUND(E2034/L2034,2),0)</f>
        <v>143.21</v>
      </c>
      <c r="Q2034" s="10" t="s">
        <v>8310</v>
      </c>
      <c r="R2034" t="s">
        <v>8311</v>
      </c>
      <c r="S2034" s="15">
        <f t="shared" si="94"/>
        <v>42689.565671296295</v>
      </c>
      <c r="T2034" s="15">
        <f t="shared" si="95"/>
        <v>42719.208333333328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93"/>
        <v>179</v>
      </c>
      <c r="P2035">
        <f>IFERROR(ROUND(E2035/L2035,2),0)</f>
        <v>282.72000000000003</v>
      </c>
      <c r="Q2035" s="10" t="s">
        <v>8310</v>
      </c>
      <c r="R2035" t="s">
        <v>8311</v>
      </c>
      <c r="S2035" s="15">
        <f t="shared" si="94"/>
        <v>41725.082384259258</v>
      </c>
      <c r="T2035" s="15">
        <f t="shared" si="95"/>
        <v>41755.082384259258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93"/>
        <v>387</v>
      </c>
      <c r="P2036">
        <f>IFERROR(ROUND(E2036/L2036,2),0)</f>
        <v>593.94000000000005</v>
      </c>
      <c r="Q2036" s="10" t="s">
        <v>8310</v>
      </c>
      <c r="R2036" t="s">
        <v>8311</v>
      </c>
      <c r="S2036" s="15">
        <f t="shared" si="94"/>
        <v>42076.130011574074</v>
      </c>
      <c r="T2036" s="15">
        <f t="shared" si="95"/>
        <v>42131.290277777778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93"/>
        <v>211</v>
      </c>
      <c r="P2037">
        <f>IFERROR(ROUND(E2037/L2037,2),0)</f>
        <v>262.16000000000003</v>
      </c>
      <c r="Q2037" s="10" t="s">
        <v>8310</v>
      </c>
      <c r="R2037" t="s">
        <v>8311</v>
      </c>
      <c r="S2037" s="15">
        <f t="shared" si="94"/>
        <v>42311.625081018516</v>
      </c>
      <c r="T2037" s="15">
        <f t="shared" si="95"/>
        <v>42357.041666666672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93"/>
        <v>132</v>
      </c>
      <c r="P2038">
        <f>IFERROR(ROUND(E2038/L2038,2),0)</f>
        <v>46.58</v>
      </c>
      <c r="Q2038" s="10" t="s">
        <v>8310</v>
      </c>
      <c r="R2038" t="s">
        <v>8311</v>
      </c>
      <c r="S2038" s="15">
        <f t="shared" si="94"/>
        <v>41738.864803240744</v>
      </c>
      <c r="T2038" s="15">
        <f t="shared" si="95"/>
        <v>41768.864803240744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93"/>
        <v>300</v>
      </c>
      <c r="P2039">
        <f>IFERROR(ROUND(E2039/L2039,2),0)</f>
        <v>70.040000000000006</v>
      </c>
      <c r="Q2039" s="10" t="s">
        <v>8310</v>
      </c>
      <c r="R2039" t="s">
        <v>8311</v>
      </c>
      <c r="S2039" s="15">
        <f t="shared" si="94"/>
        <v>41578.210104166668</v>
      </c>
      <c r="T2039" s="15">
        <f t="shared" si="95"/>
        <v>41638.251770833333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93"/>
        <v>421</v>
      </c>
      <c r="P2040">
        <f>IFERROR(ROUND(E2040/L2040,2),0)</f>
        <v>164.91</v>
      </c>
      <c r="Q2040" s="10" t="s">
        <v>8310</v>
      </c>
      <c r="R2040" t="s">
        <v>8311</v>
      </c>
      <c r="S2040" s="15">
        <f t="shared" si="94"/>
        <v>41424.27107638889</v>
      </c>
      <c r="T2040" s="15">
        <f t="shared" si="95"/>
        <v>41456.75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93"/>
        <v>136</v>
      </c>
      <c r="P2041">
        <f>IFERROR(ROUND(E2041/L2041,2),0)</f>
        <v>449.26</v>
      </c>
      <c r="Q2041" s="10" t="s">
        <v>8310</v>
      </c>
      <c r="R2041" t="s">
        <v>8311</v>
      </c>
      <c r="S2041" s="15">
        <f t="shared" si="94"/>
        <v>42675.438946759255</v>
      </c>
      <c r="T2041" s="15">
        <f t="shared" si="95"/>
        <v>42705.207638888889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93"/>
        <v>248</v>
      </c>
      <c r="P2042">
        <f>IFERROR(ROUND(E2042/L2042,2),0)</f>
        <v>27.47</v>
      </c>
      <c r="Q2042" s="10" t="s">
        <v>8310</v>
      </c>
      <c r="R2042" t="s">
        <v>8311</v>
      </c>
      <c r="S2042" s="15">
        <f t="shared" si="94"/>
        <v>41578.927118055559</v>
      </c>
      <c r="T2042" s="15">
        <f t="shared" si="95"/>
        <v>41593.968784722223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93"/>
        <v>182</v>
      </c>
      <c r="P2043">
        <f>IFERROR(ROUND(E2043/L2043,2),0)</f>
        <v>143.97999999999999</v>
      </c>
      <c r="Q2043" s="10" t="s">
        <v>8310</v>
      </c>
      <c r="R2043" t="s">
        <v>8311</v>
      </c>
      <c r="S2043" s="15">
        <f t="shared" si="94"/>
        <v>42654.525775462964</v>
      </c>
      <c r="T2043" s="15">
        <f t="shared" si="95"/>
        <v>42684.567442129628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93"/>
        <v>124</v>
      </c>
      <c r="P2044">
        <f>IFERROR(ROUND(E2044/L2044,2),0)</f>
        <v>88.24</v>
      </c>
      <c r="Q2044" s="10" t="s">
        <v>8310</v>
      </c>
      <c r="R2044" t="s">
        <v>8311</v>
      </c>
      <c r="S2044" s="15">
        <f t="shared" si="94"/>
        <v>42331.708032407405</v>
      </c>
      <c r="T2044" s="15">
        <f t="shared" si="95"/>
        <v>42391.708032407405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93"/>
        <v>506</v>
      </c>
      <c r="P2045">
        <f>IFERROR(ROUND(E2045/L2045,2),0)</f>
        <v>36.33</v>
      </c>
      <c r="Q2045" s="10" t="s">
        <v>8310</v>
      </c>
      <c r="R2045" t="s">
        <v>8311</v>
      </c>
      <c r="S2045" s="15">
        <f t="shared" si="94"/>
        <v>42661.176817129628</v>
      </c>
      <c r="T2045" s="15">
        <f t="shared" si="95"/>
        <v>42715.207638888889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93"/>
        <v>108</v>
      </c>
      <c r="P2046">
        <f>IFERROR(ROUND(E2046/L2046,2),0)</f>
        <v>90.18</v>
      </c>
      <c r="Q2046" s="10" t="s">
        <v>8310</v>
      </c>
      <c r="R2046" t="s">
        <v>8311</v>
      </c>
      <c r="S2046" s="15">
        <f t="shared" si="94"/>
        <v>42138.684189814812</v>
      </c>
      <c r="T2046" s="15">
        <f t="shared" si="95"/>
        <v>42168.684189814812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93"/>
        <v>819</v>
      </c>
      <c r="P2047">
        <f>IFERROR(ROUND(E2047/L2047,2),0)</f>
        <v>152.62</v>
      </c>
      <c r="Q2047" s="10" t="s">
        <v>8310</v>
      </c>
      <c r="R2047" t="s">
        <v>8311</v>
      </c>
      <c r="S2047" s="15">
        <f t="shared" si="94"/>
        <v>41069.088506944441</v>
      </c>
      <c r="T2047" s="15">
        <f t="shared" si="95"/>
        <v>41099.088506944441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93"/>
        <v>121</v>
      </c>
      <c r="P2048">
        <f>IFERROR(ROUND(E2048/L2048,2),0)</f>
        <v>55.81</v>
      </c>
      <c r="Q2048" s="10" t="s">
        <v>8310</v>
      </c>
      <c r="R2048" t="s">
        <v>8311</v>
      </c>
      <c r="S2048" s="15">
        <f t="shared" si="94"/>
        <v>41387.171805555554</v>
      </c>
      <c r="T2048" s="15">
        <f t="shared" si="95"/>
        <v>41417.171805555554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93"/>
        <v>103</v>
      </c>
      <c r="P2049">
        <f>IFERROR(ROUND(E2049/L2049,2),0)</f>
        <v>227.85</v>
      </c>
      <c r="Q2049" s="10" t="s">
        <v>8310</v>
      </c>
      <c r="R2049" t="s">
        <v>8311</v>
      </c>
      <c r="S2049" s="15">
        <f t="shared" si="94"/>
        <v>42081.903587962966</v>
      </c>
      <c r="T2049" s="15">
        <f t="shared" si="95"/>
        <v>42111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93"/>
        <v>148</v>
      </c>
      <c r="P2050">
        <f>IFERROR(ROUND(E2050/L2050,2),0)</f>
        <v>91.83</v>
      </c>
      <c r="Q2050" s="10" t="s">
        <v>8310</v>
      </c>
      <c r="R2050" t="s">
        <v>8311</v>
      </c>
      <c r="S2050" s="15">
        <f t="shared" si="94"/>
        <v>41387.651516203703</v>
      </c>
      <c r="T2050" s="15">
        <f t="shared" si="95"/>
        <v>41417.651516203703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96">ROUND(E2051/D2051*100,0)</f>
        <v>120</v>
      </c>
      <c r="P2051">
        <f>IFERROR(ROUND(E2051/L2051,2),0)</f>
        <v>80.989999999999995</v>
      </c>
      <c r="Q2051" s="10" t="s">
        <v>8310</v>
      </c>
      <c r="R2051" t="s">
        <v>8311</v>
      </c>
      <c r="S2051" s="15">
        <f t="shared" ref="S2051:S2114" si="97">(((J2051/60)/60)/24)+DATE(1970,1,1)</f>
        <v>41575.527349537035</v>
      </c>
      <c r="T2051" s="15">
        <f t="shared" ref="T2051:T2114" si="98">(((I2051/60)/60)/24)+DATE(1970,1,1)</f>
        <v>41610.957638888889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96"/>
        <v>473</v>
      </c>
      <c r="P2052">
        <f>IFERROR(ROUND(E2052/L2052,2),0)</f>
        <v>278.39</v>
      </c>
      <c r="Q2052" s="10" t="s">
        <v>8310</v>
      </c>
      <c r="R2052" t="s">
        <v>8311</v>
      </c>
      <c r="S2052" s="15">
        <f t="shared" si="97"/>
        <v>42115.071504629625</v>
      </c>
      <c r="T2052" s="15">
        <f t="shared" si="98"/>
        <v>42155.071504629625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96"/>
        <v>130</v>
      </c>
      <c r="P2053">
        <f>IFERROR(ROUND(E2053/L2053,2),0)</f>
        <v>43.1</v>
      </c>
      <c r="Q2053" s="10" t="s">
        <v>8310</v>
      </c>
      <c r="R2053" t="s">
        <v>8311</v>
      </c>
      <c r="S2053" s="15">
        <f t="shared" si="97"/>
        <v>41604.022418981483</v>
      </c>
      <c r="T2053" s="15">
        <f t="shared" si="98"/>
        <v>41634.022418981483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96"/>
        <v>353</v>
      </c>
      <c r="P2054">
        <f>IFERROR(ROUND(E2054/L2054,2),0)</f>
        <v>326.29000000000002</v>
      </c>
      <c r="Q2054" s="10" t="s">
        <v>8310</v>
      </c>
      <c r="R2054" t="s">
        <v>8311</v>
      </c>
      <c r="S2054" s="15">
        <f t="shared" si="97"/>
        <v>42375.08394675926</v>
      </c>
      <c r="T2054" s="15">
        <f t="shared" si="98"/>
        <v>42420.08394675926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96"/>
        <v>101</v>
      </c>
      <c r="P2055">
        <f>IFERROR(ROUND(E2055/L2055,2),0)</f>
        <v>41.74</v>
      </c>
      <c r="Q2055" s="10" t="s">
        <v>8310</v>
      </c>
      <c r="R2055" t="s">
        <v>8311</v>
      </c>
      <c r="S2055" s="15">
        <f t="shared" si="97"/>
        <v>42303.617488425924</v>
      </c>
      <c r="T2055" s="15">
        <f t="shared" si="98"/>
        <v>42333.659155092595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96"/>
        <v>114</v>
      </c>
      <c r="P2056">
        <f>IFERROR(ROUND(E2056/L2056,2),0)</f>
        <v>64.02</v>
      </c>
      <c r="Q2056" s="10" t="s">
        <v>8310</v>
      </c>
      <c r="R2056" t="s">
        <v>8311</v>
      </c>
      <c r="S2056" s="15">
        <f t="shared" si="97"/>
        <v>41731.520949074074</v>
      </c>
      <c r="T2056" s="15">
        <f t="shared" si="98"/>
        <v>41761.520949074074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96"/>
        <v>167</v>
      </c>
      <c r="P2057">
        <f>IFERROR(ROUND(E2057/L2057,2),0)</f>
        <v>99.46</v>
      </c>
      <c r="Q2057" s="10" t="s">
        <v>8310</v>
      </c>
      <c r="R2057" t="s">
        <v>8311</v>
      </c>
      <c r="S2057" s="15">
        <f t="shared" si="97"/>
        <v>41946.674108796295</v>
      </c>
      <c r="T2057" s="15">
        <f t="shared" si="98"/>
        <v>41976.166666666672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96"/>
        <v>153</v>
      </c>
      <c r="P2058">
        <f>IFERROR(ROUND(E2058/L2058,2),0)</f>
        <v>138.49</v>
      </c>
      <c r="Q2058" s="10" t="s">
        <v>8310</v>
      </c>
      <c r="R2058" t="s">
        <v>8311</v>
      </c>
      <c r="S2058" s="15">
        <f t="shared" si="97"/>
        <v>41351.76090277778</v>
      </c>
      <c r="T2058" s="15">
        <f t="shared" si="98"/>
        <v>41381.76090277778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96"/>
        <v>202</v>
      </c>
      <c r="P2059">
        <f>IFERROR(ROUND(E2059/L2059,2),0)</f>
        <v>45.55</v>
      </c>
      <c r="Q2059" s="10" t="s">
        <v>8310</v>
      </c>
      <c r="R2059" t="s">
        <v>8311</v>
      </c>
      <c r="S2059" s="15">
        <f t="shared" si="97"/>
        <v>42396.494583333333</v>
      </c>
      <c r="T2059" s="15">
        <f t="shared" si="98"/>
        <v>42426.494583333333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96"/>
        <v>168</v>
      </c>
      <c r="P2060">
        <f>IFERROR(ROUND(E2060/L2060,2),0)</f>
        <v>10.51</v>
      </c>
      <c r="Q2060" s="10" t="s">
        <v>8310</v>
      </c>
      <c r="R2060" t="s">
        <v>8311</v>
      </c>
      <c r="S2060" s="15">
        <f t="shared" si="97"/>
        <v>42026.370717592596</v>
      </c>
      <c r="T2060" s="15">
        <f t="shared" si="98"/>
        <v>42065.833333333328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96"/>
        <v>143</v>
      </c>
      <c r="P2061">
        <f>IFERROR(ROUND(E2061/L2061,2),0)</f>
        <v>114.77</v>
      </c>
      <c r="Q2061" s="10" t="s">
        <v>8310</v>
      </c>
      <c r="R2061" t="s">
        <v>8311</v>
      </c>
      <c r="S2061" s="15">
        <f t="shared" si="97"/>
        <v>42361.602476851855</v>
      </c>
      <c r="T2061" s="15">
        <f t="shared" si="98"/>
        <v>42400.915972222225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96"/>
        <v>196</v>
      </c>
      <c r="P2062">
        <f>IFERROR(ROUND(E2062/L2062,2),0)</f>
        <v>36</v>
      </c>
      <c r="Q2062" s="10" t="s">
        <v>8310</v>
      </c>
      <c r="R2062" t="s">
        <v>8311</v>
      </c>
      <c r="S2062" s="15">
        <f t="shared" si="97"/>
        <v>41783.642939814818</v>
      </c>
      <c r="T2062" s="15">
        <f t="shared" si="98"/>
        <v>41843.642939814818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96"/>
        <v>108</v>
      </c>
      <c r="P2063">
        <f>IFERROR(ROUND(E2063/L2063,2),0)</f>
        <v>154.16999999999999</v>
      </c>
      <c r="Q2063" s="10" t="s">
        <v>8310</v>
      </c>
      <c r="R2063" t="s">
        <v>8311</v>
      </c>
      <c r="S2063" s="15">
        <f t="shared" si="97"/>
        <v>42705.764513888891</v>
      </c>
      <c r="T2063" s="15">
        <f t="shared" si="98"/>
        <v>42735.764513888891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96"/>
        <v>115</v>
      </c>
      <c r="P2064">
        <f>IFERROR(ROUND(E2064/L2064,2),0)</f>
        <v>566.39</v>
      </c>
      <c r="Q2064" s="10" t="s">
        <v>8310</v>
      </c>
      <c r="R2064" t="s">
        <v>8311</v>
      </c>
      <c r="S2064" s="15">
        <f t="shared" si="97"/>
        <v>42423.3830787037</v>
      </c>
      <c r="T2064" s="15">
        <f t="shared" si="98"/>
        <v>42453.341412037036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96"/>
        <v>148</v>
      </c>
      <c r="P2065">
        <f>IFERROR(ROUND(E2065/L2065,2),0)</f>
        <v>120.86</v>
      </c>
      <c r="Q2065" s="10" t="s">
        <v>8310</v>
      </c>
      <c r="R2065" t="s">
        <v>8311</v>
      </c>
      <c r="S2065" s="15">
        <f t="shared" si="97"/>
        <v>42472.73265046296</v>
      </c>
      <c r="T2065" s="15">
        <f t="shared" si="98"/>
        <v>42505.73265046296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96"/>
        <v>191</v>
      </c>
      <c r="P2066">
        <f>IFERROR(ROUND(E2066/L2066,2),0)</f>
        <v>86.16</v>
      </c>
      <c r="Q2066" s="10" t="s">
        <v>8310</v>
      </c>
      <c r="R2066" t="s">
        <v>8311</v>
      </c>
      <c r="S2066" s="15">
        <f t="shared" si="97"/>
        <v>41389.364849537036</v>
      </c>
      <c r="T2066" s="15">
        <f t="shared" si="98"/>
        <v>41425.5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96"/>
        <v>199</v>
      </c>
      <c r="P2067">
        <f>IFERROR(ROUND(E2067/L2067,2),0)</f>
        <v>51.21</v>
      </c>
      <c r="Q2067" s="10" t="s">
        <v>8310</v>
      </c>
      <c r="R2067" t="s">
        <v>8311</v>
      </c>
      <c r="S2067" s="15">
        <f t="shared" si="97"/>
        <v>41603.333668981482</v>
      </c>
      <c r="T2067" s="15">
        <f t="shared" si="98"/>
        <v>41633.333668981482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96"/>
        <v>219</v>
      </c>
      <c r="P2068">
        <f>IFERROR(ROUND(E2068/L2068,2),0)</f>
        <v>67.260000000000005</v>
      </c>
      <c r="Q2068" s="10" t="s">
        <v>8310</v>
      </c>
      <c r="R2068" t="s">
        <v>8311</v>
      </c>
      <c r="S2068" s="15">
        <f t="shared" si="97"/>
        <v>41844.771793981483</v>
      </c>
      <c r="T2068" s="15">
        <f t="shared" si="98"/>
        <v>41874.771793981483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96"/>
        <v>127</v>
      </c>
      <c r="P2069">
        <f>IFERROR(ROUND(E2069/L2069,2),0)</f>
        <v>62.8</v>
      </c>
      <c r="Q2069" s="10" t="s">
        <v>8310</v>
      </c>
      <c r="R2069" t="s">
        <v>8311</v>
      </c>
      <c r="S2069" s="15">
        <f t="shared" si="97"/>
        <v>42115.853888888887</v>
      </c>
      <c r="T2069" s="15">
        <f t="shared" si="98"/>
        <v>42148.853888888887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96"/>
        <v>105</v>
      </c>
      <c r="P2070">
        <f>IFERROR(ROUND(E2070/L2070,2),0)</f>
        <v>346.13</v>
      </c>
      <c r="Q2070" s="10" t="s">
        <v>8310</v>
      </c>
      <c r="R2070" t="s">
        <v>8311</v>
      </c>
      <c r="S2070" s="15">
        <f t="shared" si="97"/>
        <v>42633.841608796298</v>
      </c>
      <c r="T2070" s="15">
        <f t="shared" si="98"/>
        <v>42663.841608796298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96"/>
        <v>128</v>
      </c>
      <c r="P2071">
        <f>IFERROR(ROUND(E2071/L2071,2),0)</f>
        <v>244.12</v>
      </c>
      <c r="Q2071" s="10" t="s">
        <v>8310</v>
      </c>
      <c r="R2071" t="s">
        <v>8311</v>
      </c>
      <c r="S2071" s="15">
        <f t="shared" si="97"/>
        <v>42340.972118055557</v>
      </c>
      <c r="T2071" s="15">
        <f t="shared" si="98"/>
        <v>42371.972118055557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96"/>
        <v>317</v>
      </c>
      <c r="P2072">
        <f>IFERROR(ROUND(E2072/L2072,2),0)</f>
        <v>259.25</v>
      </c>
      <c r="Q2072" s="10" t="s">
        <v>8310</v>
      </c>
      <c r="R2072" t="s">
        <v>8311</v>
      </c>
      <c r="S2072" s="15">
        <f t="shared" si="97"/>
        <v>42519.6565162037</v>
      </c>
      <c r="T2072" s="15">
        <f t="shared" si="98"/>
        <v>42549.6565162037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96"/>
        <v>281</v>
      </c>
      <c r="P2073">
        <f>IFERROR(ROUND(E2073/L2073,2),0)</f>
        <v>201.96</v>
      </c>
      <c r="Q2073" s="10" t="s">
        <v>8310</v>
      </c>
      <c r="R2073" t="s">
        <v>8311</v>
      </c>
      <c r="S2073" s="15">
        <f t="shared" si="97"/>
        <v>42600.278749999998</v>
      </c>
      <c r="T2073" s="15">
        <f t="shared" si="98"/>
        <v>42645.278749999998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96"/>
        <v>111</v>
      </c>
      <c r="P2074">
        <f>IFERROR(ROUND(E2074/L2074,2),0)</f>
        <v>226.21</v>
      </c>
      <c r="Q2074" s="10" t="s">
        <v>8310</v>
      </c>
      <c r="R2074" t="s">
        <v>8311</v>
      </c>
      <c r="S2074" s="15">
        <f t="shared" si="97"/>
        <v>42467.581388888888</v>
      </c>
      <c r="T2074" s="15">
        <f t="shared" si="98"/>
        <v>42497.581388888888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96"/>
        <v>153</v>
      </c>
      <c r="P2075">
        <f>IFERROR(ROUND(E2075/L2075,2),0)</f>
        <v>324.69</v>
      </c>
      <c r="Q2075" s="10" t="s">
        <v>8310</v>
      </c>
      <c r="R2075" t="s">
        <v>8311</v>
      </c>
      <c r="S2075" s="15">
        <f t="shared" si="97"/>
        <v>42087.668032407411</v>
      </c>
      <c r="T2075" s="15">
        <f t="shared" si="98"/>
        <v>42132.668032407411</v>
      </c>
    </row>
    <row r="2076" spans="1:20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96"/>
        <v>103</v>
      </c>
      <c r="P2076">
        <f>IFERROR(ROUND(E2076/L2076,2),0)</f>
        <v>205</v>
      </c>
      <c r="Q2076" s="10" t="s">
        <v>8310</v>
      </c>
      <c r="R2076" t="s">
        <v>8311</v>
      </c>
      <c r="S2076" s="15">
        <f t="shared" si="97"/>
        <v>42466.826180555552</v>
      </c>
      <c r="T2076" s="15">
        <f t="shared" si="98"/>
        <v>42496.826180555552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96"/>
        <v>1678</v>
      </c>
      <c r="P2077">
        <f>IFERROR(ROUND(E2077/L2077,2),0)</f>
        <v>20.47</v>
      </c>
      <c r="Q2077" s="10" t="s">
        <v>8310</v>
      </c>
      <c r="R2077" t="s">
        <v>8311</v>
      </c>
      <c r="S2077" s="15">
        <f t="shared" si="97"/>
        <v>41450.681574074071</v>
      </c>
      <c r="T2077" s="15">
        <f t="shared" si="98"/>
        <v>41480.681574074071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96"/>
        <v>543</v>
      </c>
      <c r="P2078">
        <f>IFERROR(ROUND(E2078/L2078,2),0)</f>
        <v>116.35</v>
      </c>
      <c r="Q2078" s="10" t="s">
        <v>8310</v>
      </c>
      <c r="R2078" t="s">
        <v>8311</v>
      </c>
      <c r="S2078" s="15">
        <f t="shared" si="97"/>
        <v>41803.880659722221</v>
      </c>
      <c r="T2078" s="15">
        <f t="shared" si="98"/>
        <v>41843.880659722221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96"/>
        <v>116</v>
      </c>
      <c r="P2079">
        <f>IFERROR(ROUND(E2079/L2079,2),0)</f>
        <v>307.2</v>
      </c>
      <c r="Q2079" s="10" t="s">
        <v>8310</v>
      </c>
      <c r="R2079" t="s">
        <v>8311</v>
      </c>
      <c r="S2079" s="15">
        <f t="shared" si="97"/>
        <v>42103.042546296296</v>
      </c>
      <c r="T2079" s="15">
        <f t="shared" si="98"/>
        <v>42160.875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96"/>
        <v>131</v>
      </c>
      <c r="P2080">
        <f>IFERROR(ROUND(E2080/L2080,2),0)</f>
        <v>546.69000000000005</v>
      </c>
      <c r="Q2080" s="10" t="s">
        <v>8310</v>
      </c>
      <c r="R2080" t="s">
        <v>8311</v>
      </c>
      <c r="S2080" s="15">
        <f t="shared" si="97"/>
        <v>42692.771493055552</v>
      </c>
      <c r="T2080" s="15">
        <f t="shared" si="98"/>
        <v>42722.771493055552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96"/>
        <v>288</v>
      </c>
      <c r="P2081">
        <f>IFERROR(ROUND(E2081/L2081,2),0)</f>
        <v>47.47</v>
      </c>
      <c r="Q2081" s="10" t="s">
        <v>8310</v>
      </c>
      <c r="R2081" t="s">
        <v>8311</v>
      </c>
      <c r="S2081" s="15">
        <f t="shared" si="97"/>
        <v>42150.71056712963</v>
      </c>
      <c r="T2081" s="15">
        <f t="shared" si="98"/>
        <v>42180.791666666672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96"/>
        <v>508</v>
      </c>
      <c r="P2082">
        <f>IFERROR(ROUND(E2082/L2082,2),0)</f>
        <v>101.56</v>
      </c>
      <c r="Q2082" s="10" t="s">
        <v>8310</v>
      </c>
      <c r="R2082" t="s">
        <v>8311</v>
      </c>
      <c r="S2082" s="15">
        <f t="shared" si="97"/>
        <v>42289.957175925927</v>
      </c>
      <c r="T2082" s="15">
        <f t="shared" si="98"/>
        <v>42319.998842592591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96"/>
        <v>115</v>
      </c>
      <c r="P2083">
        <f>IFERROR(ROUND(E2083/L2083,2),0)</f>
        <v>72.91</v>
      </c>
      <c r="Q2083" s="10" t="s">
        <v>8316</v>
      </c>
      <c r="R2083" t="s">
        <v>8338</v>
      </c>
      <c r="S2083" s="15">
        <f t="shared" si="97"/>
        <v>41004.156886574077</v>
      </c>
      <c r="T2083" s="15">
        <f t="shared" si="98"/>
        <v>41045.207638888889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96"/>
        <v>111</v>
      </c>
      <c r="P2084">
        <f>IFERROR(ROUND(E2084/L2084,2),0)</f>
        <v>43.71</v>
      </c>
      <c r="Q2084" s="10" t="s">
        <v>8316</v>
      </c>
      <c r="R2084" t="s">
        <v>8338</v>
      </c>
      <c r="S2084" s="15">
        <f t="shared" si="97"/>
        <v>40811.120324074072</v>
      </c>
      <c r="T2084" s="15">
        <f t="shared" si="98"/>
        <v>40871.161990740737</v>
      </c>
    </row>
    <row r="2085" spans="1:20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96"/>
        <v>113</v>
      </c>
      <c r="P2085">
        <f>IFERROR(ROUND(E2085/L2085,2),0)</f>
        <v>34</v>
      </c>
      <c r="Q2085" s="10" t="s">
        <v>8316</v>
      </c>
      <c r="R2085" t="s">
        <v>8338</v>
      </c>
      <c r="S2085" s="15">
        <f t="shared" si="97"/>
        <v>41034.72216435185</v>
      </c>
      <c r="T2085" s="15">
        <f t="shared" si="98"/>
        <v>41064.72216435185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96"/>
        <v>108</v>
      </c>
      <c r="P2086">
        <f>IFERROR(ROUND(E2086/L2086,2),0)</f>
        <v>70.650000000000006</v>
      </c>
      <c r="Q2086" s="10" t="s">
        <v>8316</v>
      </c>
      <c r="R2086" t="s">
        <v>8338</v>
      </c>
      <c r="S2086" s="15">
        <f t="shared" si="97"/>
        <v>41731.833124999997</v>
      </c>
      <c r="T2086" s="15">
        <f t="shared" si="98"/>
        <v>41763.290972222225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96"/>
        <v>124</v>
      </c>
      <c r="P2087">
        <f>IFERROR(ROUND(E2087/L2087,2),0)</f>
        <v>89.3</v>
      </c>
      <c r="Q2087" s="10" t="s">
        <v>8316</v>
      </c>
      <c r="R2087" t="s">
        <v>8338</v>
      </c>
      <c r="S2087" s="15">
        <f t="shared" si="97"/>
        <v>41075.835497685184</v>
      </c>
      <c r="T2087" s="15">
        <f t="shared" si="98"/>
        <v>41105.835497685184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96"/>
        <v>101</v>
      </c>
      <c r="P2088">
        <f>IFERROR(ROUND(E2088/L2088,2),0)</f>
        <v>115.09</v>
      </c>
      <c r="Q2088" s="10" t="s">
        <v>8316</v>
      </c>
      <c r="R2088" t="s">
        <v>8338</v>
      </c>
      <c r="S2088" s="15">
        <f t="shared" si="97"/>
        <v>40860.67050925926</v>
      </c>
      <c r="T2088" s="15">
        <f t="shared" si="98"/>
        <v>40891.207638888889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96"/>
        <v>104</v>
      </c>
      <c r="P2089">
        <f>IFERROR(ROUND(E2089/L2089,2),0)</f>
        <v>62.12</v>
      </c>
      <c r="Q2089" s="10" t="s">
        <v>8316</v>
      </c>
      <c r="R2089" t="s">
        <v>8338</v>
      </c>
      <c r="S2089" s="15">
        <f t="shared" si="97"/>
        <v>40764.204375000001</v>
      </c>
      <c r="T2089" s="15">
        <f t="shared" si="98"/>
        <v>40794.204375000001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96"/>
        <v>116</v>
      </c>
      <c r="P2090">
        <f>IFERROR(ROUND(E2090/L2090,2),0)</f>
        <v>46.2</v>
      </c>
      <c r="Q2090" s="10" t="s">
        <v>8316</v>
      </c>
      <c r="R2090" t="s">
        <v>8338</v>
      </c>
      <c r="S2090" s="15">
        <f t="shared" si="97"/>
        <v>40395.714722222219</v>
      </c>
      <c r="T2090" s="15">
        <f t="shared" si="98"/>
        <v>40432.165972222225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96"/>
        <v>120</v>
      </c>
      <c r="P2091">
        <f>IFERROR(ROUND(E2091/L2091,2),0)</f>
        <v>48.55</v>
      </c>
      <c r="Q2091" s="10" t="s">
        <v>8316</v>
      </c>
      <c r="R2091" t="s">
        <v>8338</v>
      </c>
      <c r="S2091" s="15">
        <f t="shared" si="97"/>
        <v>41453.076319444444</v>
      </c>
      <c r="T2091" s="15">
        <f t="shared" si="98"/>
        <v>41488.076319444444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96"/>
        <v>115</v>
      </c>
      <c r="P2092">
        <f>IFERROR(ROUND(E2092/L2092,2),0)</f>
        <v>57.52</v>
      </c>
      <c r="Q2092" s="10" t="s">
        <v>8316</v>
      </c>
      <c r="R2092" t="s">
        <v>8338</v>
      </c>
      <c r="S2092" s="15">
        <f t="shared" si="97"/>
        <v>41299.381423611114</v>
      </c>
      <c r="T2092" s="15">
        <f t="shared" si="98"/>
        <v>41329.381423611114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96"/>
        <v>120</v>
      </c>
      <c r="P2093">
        <f>IFERROR(ROUND(E2093/L2093,2),0)</f>
        <v>88.15</v>
      </c>
      <c r="Q2093" s="10" t="s">
        <v>8316</v>
      </c>
      <c r="R2093" t="s">
        <v>8338</v>
      </c>
      <c r="S2093" s="15">
        <f t="shared" si="97"/>
        <v>40555.322662037033</v>
      </c>
      <c r="T2093" s="15">
        <f t="shared" si="98"/>
        <v>40603.833333333336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96"/>
        <v>101</v>
      </c>
      <c r="P2094">
        <f>IFERROR(ROUND(E2094/L2094,2),0)</f>
        <v>110.49</v>
      </c>
      <c r="Q2094" s="10" t="s">
        <v>8316</v>
      </c>
      <c r="R2094" t="s">
        <v>8338</v>
      </c>
      <c r="S2094" s="15">
        <f t="shared" si="97"/>
        <v>40763.707546296297</v>
      </c>
      <c r="T2094" s="15">
        <f t="shared" si="98"/>
        <v>40823.707546296297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96"/>
        <v>102</v>
      </c>
      <c r="P2095">
        <f>IFERROR(ROUND(E2095/L2095,2),0)</f>
        <v>66.83</v>
      </c>
      <c r="Q2095" s="10" t="s">
        <v>8316</v>
      </c>
      <c r="R2095" t="s">
        <v>8338</v>
      </c>
      <c r="S2095" s="15">
        <f t="shared" si="97"/>
        <v>41205.854537037041</v>
      </c>
      <c r="T2095" s="15">
        <f t="shared" si="98"/>
        <v>41265.896203703705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96"/>
        <v>121</v>
      </c>
      <c r="P2096">
        <f>IFERROR(ROUND(E2096/L2096,2),0)</f>
        <v>58.6</v>
      </c>
      <c r="Q2096" s="10" t="s">
        <v>8316</v>
      </c>
      <c r="R2096" t="s">
        <v>8338</v>
      </c>
      <c r="S2096" s="15">
        <f t="shared" si="97"/>
        <v>40939.02002314815</v>
      </c>
      <c r="T2096" s="15">
        <f t="shared" si="98"/>
        <v>40973.125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96"/>
        <v>100</v>
      </c>
      <c r="P2097">
        <f>IFERROR(ROUND(E2097/L2097,2),0)</f>
        <v>113.64</v>
      </c>
      <c r="Q2097" s="10" t="s">
        <v>8316</v>
      </c>
      <c r="R2097" t="s">
        <v>8338</v>
      </c>
      <c r="S2097" s="15">
        <f t="shared" si="97"/>
        <v>40758.733483796292</v>
      </c>
      <c r="T2097" s="15">
        <f t="shared" si="98"/>
        <v>40818.733483796292</v>
      </c>
    </row>
    <row r="2098" spans="1:20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96"/>
        <v>102</v>
      </c>
      <c r="P2098">
        <f>IFERROR(ROUND(E2098/L2098,2),0)</f>
        <v>43.57</v>
      </c>
      <c r="Q2098" s="10" t="s">
        <v>8316</v>
      </c>
      <c r="R2098" t="s">
        <v>8338</v>
      </c>
      <c r="S2098" s="15">
        <f t="shared" si="97"/>
        <v>41192.758506944447</v>
      </c>
      <c r="T2098" s="15">
        <f t="shared" si="98"/>
        <v>41208.165972222225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96"/>
        <v>100</v>
      </c>
      <c r="P2099">
        <f>IFERROR(ROUND(E2099/L2099,2),0)</f>
        <v>78.95</v>
      </c>
      <c r="Q2099" s="10" t="s">
        <v>8316</v>
      </c>
      <c r="R2099" t="s">
        <v>8338</v>
      </c>
      <c r="S2099" s="15">
        <f t="shared" si="97"/>
        <v>40818.58489583333</v>
      </c>
      <c r="T2099" s="15">
        <f t="shared" si="98"/>
        <v>40878.626562500001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96"/>
        <v>100</v>
      </c>
      <c r="P2100">
        <f>IFERROR(ROUND(E2100/L2100,2),0)</f>
        <v>188.13</v>
      </c>
      <c r="Q2100" s="10" t="s">
        <v>8316</v>
      </c>
      <c r="R2100" t="s">
        <v>8338</v>
      </c>
      <c r="S2100" s="15">
        <f t="shared" si="97"/>
        <v>40946.11383101852</v>
      </c>
      <c r="T2100" s="15">
        <f t="shared" si="98"/>
        <v>40976.11383101852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96"/>
        <v>132</v>
      </c>
      <c r="P2101">
        <f>IFERROR(ROUND(E2101/L2101,2),0)</f>
        <v>63.03</v>
      </c>
      <c r="Q2101" s="10" t="s">
        <v>8316</v>
      </c>
      <c r="R2101" t="s">
        <v>8338</v>
      </c>
      <c r="S2101" s="15">
        <f t="shared" si="97"/>
        <v>42173.746342592596</v>
      </c>
      <c r="T2101" s="15">
        <f t="shared" si="98"/>
        <v>42187.152777777781</v>
      </c>
    </row>
    <row r="2102" spans="1:20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96"/>
        <v>137</v>
      </c>
      <c r="P2102">
        <f>IFERROR(ROUND(E2102/L2102,2),0)</f>
        <v>30.37</v>
      </c>
      <c r="Q2102" s="10" t="s">
        <v>8316</v>
      </c>
      <c r="R2102" t="s">
        <v>8338</v>
      </c>
      <c r="S2102" s="15">
        <f t="shared" si="97"/>
        <v>41074.834965277776</v>
      </c>
      <c r="T2102" s="15">
        <f t="shared" si="98"/>
        <v>41090.165972222225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96"/>
        <v>113</v>
      </c>
      <c r="P2103">
        <f>IFERROR(ROUND(E2103/L2103,2),0)</f>
        <v>51.48</v>
      </c>
      <c r="Q2103" s="10" t="s">
        <v>8316</v>
      </c>
      <c r="R2103" t="s">
        <v>8338</v>
      </c>
      <c r="S2103" s="15">
        <f t="shared" si="97"/>
        <v>40892.149467592593</v>
      </c>
      <c r="T2103" s="15">
        <f t="shared" si="98"/>
        <v>40952.149467592593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96"/>
        <v>136</v>
      </c>
      <c r="P2104">
        <f>IFERROR(ROUND(E2104/L2104,2),0)</f>
        <v>35.79</v>
      </c>
      <c r="Q2104" s="10" t="s">
        <v>8316</v>
      </c>
      <c r="R2104" t="s">
        <v>8338</v>
      </c>
      <c r="S2104" s="15">
        <f t="shared" si="97"/>
        <v>40638.868611111109</v>
      </c>
      <c r="T2104" s="15">
        <f t="shared" si="98"/>
        <v>40668.868611111109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96"/>
        <v>146</v>
      </c>
      <c r="P2105">
        <f>IFERROR(ROUND(E2105/L2105,2),0)</f>
        <v>98.82</v>
      </c>
      <c r="Q2105" s="10" t="s">
        <v>8316</v>
      </c>
      <c r="R2105" t="s">
        <v>8338</v>
      </c>
      <c r="S2105" s="15">
        <f t="shared" si="97"/>
        <v>41192.754942129628</v>
      </c>
      <c r="T2105" s="15">
        <f t="shared" si="98"/>
        <v>41222.7966087963</v>
      </c>
    </row>
    <row r="2106" spans="1:20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96"/>
        <v>130</v>
      </c>
      <c r="P2106">
        <f>IFERROR(ROUND(E2106/L2106,2),0)</f>
        <v>28</v>
      </c>
      <c r="Q2106" s="10" t="s">
        <v>8316</v>
      </c>
      <c r="R2106" t="s">
        <v>8338</v>
      </c>
      <c r="S2106" s="15">
        <f t="shared" si="97"/>
        <v>41394.074467592596</v>
      </c>
      <c r="T2106" s="15">
        <f t="shared" si="98"/>
        <v>41425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96"/>
        <v>254</v>
      </c>
      <c r="P2107">
        <f>IFERROR(ROUND(E2107/L2107,2),0)</f>
        <v>51.31</v>
      </c>
      <c r="Q2107" s="10" t="s">
        <v>8316</v>
      </c>
      <c r="R2107" t="s">
        <v>8338</v>
      </c>
      <c r="S2107" s="15">
        <f t="shared" si="97"/>
        <v>41951.788807870369</v>
      </c>
      <c r="T2107" s="15">
        <f t="shared" si="98"/>
        <v>41964.166666666672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96"/>
        <v>107</v>
      </c>
      <c r="P2108">
        <f>IFERROR(ROUND(E2108/L2108,2),0)</f>
        <v>53.52</v>
      </c>
      <c r="Q2108" s="10" t="s">
        <v>8316</v>
      </c>
      <c r="R2108" t="s">
        <v>8338</v>
      </c>
      <c r="S2108" s="15">
        <f t="shared" si="97"/>
        <v>41270.21497685185</v>
      </c>
      <c r="T2108" s="15">
        <f t="shared" si="98"/>
        <v>41300.21497685185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96"/>
        <v>108</v>
      </c>
      <c r="P2109">
        <f>IFERROR(ROUND(E2109/L2109,2),0)</f>
        <v>37.15</v>
      </c>
      <c r="Q2109" s="10" t="s">
        <v>8316</v>
      </c>
      <c r="R2109" t="s">
        <v>8338</v>
      </c>
      <c r="S2109" s="15">
        <f t="shared" si="97"/>
        <v>41934.71056712963</v>
      </c>
      <c r="T2109" s="15">
        <f t="shared" si="98"/>
        <v>41955.752233796295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96"/>
        <v>107</v>
      </c>
      <c r="P2110">
        <f>IFERROR(ROUND(E2110/L2110,2),0)</f>
        <v>89.9</v>
      </c>
      <c r="Q2110" s="10" t="s">
        <v>8316</v>
      </c>
      <c r="R2110" t="s">
        <v>8338</v>
      </c>
      <c r="S2110" s="15">
        <f t="shared" si="97"/>
        <v>41135.175694444442</v>
      </c>
      <c r="T2110" s="15">
        <f t="shared" si="98"/>
        <v>41162.163194444445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96"/>
        <v>107</v>
      </c>
      <c r="P2111">
        <f>IFERROR(ROUND(E2111/L2111,2),0)</f>
        <v>106.53</v>
      </c>
      <c r="Q2111" s="10" t="s">
        <v>8316</v>
      </c>
      <c r="R2111" t="s">
        <v>8338</v>
      </c>
      <c r="S2111" s="15">
        <f t="shared" si="97"/>
        <v>42160.708530092597</v>
      </c>
      <c r="T2111" s="15">
        <f t="shared" si="98"/>
        <v>42190.708530092597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96"/>
        <v>100</v>
      </c>
      <c r="P2112">
        <f>IFERROR(ROUND(E2112/L2112,2),0)</f>
        <v>52.82</v>
      </c>
      <c r="Q2112" s="10" t="s">
        <v>8316</v>
      </c>
      <c r="R2112" t="s">
        <v>8338</v>
      </c>
      <c r="S2112" s="15">
        <f t="shared" si="97"/>
        <v>41759.670937499999</v>
      </c>
      <c r="T2112" s="15">
        <f t="shared" si="98"/>
        <v>41787.207638888889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96"/>
        <v>107</v>
      </c>
      <c r="P2113">
        <f>IFERROR(ROUND(E2113/L2113,2),0)</f>
        <v>54.62</v>
      </c>
      <c r="Q2113" s="10" t="s">
        <v>8316</v>
      </c>
      <c r="R2113" t="s">
        <v>8338</v>
      </c>
      <c r="S2113" s="15">
        <f t="shared" si="97"/>
        <v>40703.197048611109</v>
      </c>
      <c r="T2113" s="15">
        <f t="shared" si="98"/>
        <v>40770.041666666664</v>
      </c>
    </row>
    <row r="2114" spans="1:20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96"/>
        <v>100</v>
      </c>
      <c r="P2114">
        <f>IFERROR(ROUND(E2114/L2114,2),0)</f>
        <v>27.27</v>
      </c>
      <c r="Q2114" s="10" t="s">
        <v>8316</v>
      </c>
      <c r="R2114" t="s">
        <v>8338</v>
      </c>
      <c r="S2114" s="15">
        <f t="shared" si="97"/>
        <v>41365.928159722222</v>
      </c>
      <c r="T2114" s="15">
        <f t="shared" si="98"/>
        <v>41379.928159722222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99">ROUND(E2115/D2115*100,0)</f>
        <v>105</v>
      </c>
      <c r="P2115">
        <f>IFERROR(ROUND(E2115/L2115,2),0)</f>
        <v>68.599999999999994</v>
      </c>
      <c r="Q2115" s="10" t="s">
        <v>8316</v>
      </c>
      <c r="R2115" t="s">
        <v>8338</v>
      </c>
      <c r="S2115" s="15">
        <f t="shared" ref="S2115:S2178" si="100">(((J2115/60)/60)/24)+DATE(1970,1,1)</f>
        <v>41870.86546296296</v>
      </c>
      <c r="T2115" s="15">
        <f t="shared" ref="T2115:T2178" si="101">(((I2115/60)/60)/24)+DATE(1970,1,1)</f>
        <v>41905.86546296296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99"/>
        <v>105</v>
      </c>
      <c r="P2116">
        <f>IFERROR(ROUND(E2116/L2116,2),0)</f>
        <v>35.61</v>
      </c>
      <c r="Q2116" s="10" t="s">
        <v>8316</v>
      </c>
      <c r="R2116" t="s">
        <v>8338</v>
      </c>
      <c r="S2116" s="15">
        <f t="shared" si="100"/>
        <v>40458.815625000003</v>
      </c>
      <c r="T2116" s="15">
        <f t="shared" si="101"/>
        <v>40521.207638888889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99"/>
        <v>226</v>
      </c>
      <c r="P2117">
        <f>IFERROR(ROUND(E2117/L2117,2),0)</f>
        <v>94.03</v>
      </c>
      <c r="Q2117" s="10" t="s">
        <v>8316</v>
      </c>
      <c r="R2117" t="s">
        <v>8338</v>
      </c>
      <c r="S2117" s="15">
        <f t="shared" si="100"/>
        <v>40564.081030092595</v>
      </c>
      <c r="T2117" s="15">
        <f t="shared" si="101"/>
        <v>40594.081030092595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99"/>
        <v>101</v>
      </c>
      <c r="P2118">
        <f>IFERROR(ROUND(E2118/L2118,2),0)</f>
        <v>526.46</v>
      </c>
      <c r="Q2118" s="10" t="s">
        <v>8316</v>
      </c>
      <c r="R2118" t="s">
        <v>8338</v>
      </c>
      <c r="S2118" s="15">
        <f t="shared" si="100"/>
        <v>41136.777812500004</v>
      </c>
      <c r="T2118" s="15">
        <f t="shared" si="101"/>
        <v>41184.777812500004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99"/>
        <v>148</v>
      </c>
      <c r="P2119">
        <f>IFERROR(ROUND(E2119/L2119,2),0)</f>
        <v>50.66</v>
      </c>
      <c r="Q2119" s="10" t="s">
        <v>8316</v>
      </c>
      <c r="R2119" t="s">
        <v>8338</v>
      </c>
      <c r="S2119" s="15">
        <f t="shared" si="100"/>
        <v>42290.059594907405</v>
      </c>
      <c r="T2119" s="15">
        <f t="shared" si="101"/>
        <v>42304.207638888889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99"/>
        <v>135</v>
      </c>
      <c r="P2120">
        <f>IFERROR(ROUND(E2120/L2120,2),0)</f>
        <v>79.180000000000007</v>
      </c>
      <c r="Q2120" s="10" t="s">
        <v>8316</v>
      </c>
      <c r="R2120" t="s">
        <v>8338</v>
      </c>
      <c r="S2120" s="15">
        <f t="shared" si="100"/>
        <v>40718.839537037034</v>
      </c>
      <c r="T2120" s="15">
        <f t="shared" si="101"/>
        <v>40748.839537037034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99"/>
        <v>101</v>
      </c>
      <c r="P2121">
        <f>IFERROR(ROUND(E2121/L2121,2),0)</f>
        <v>91.59</v>
      </c>
      <c r="Q2121" s="10" t="s">
        <v>8316</v>
      </c>
      <c r="R2121" t="s">
        <v>8338</v>
      </c>
      <c r="S2121" s="15">
        <f t="shared" si="100"/>
        <v>41107.130150462966</v>
      </c>
      <c r="T2121" s="15">
        <f t="shared" si="101"/>
        <v>41137.130150462966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99"/>
        <v>101</v>
      </c>
      <c r="P2122">
        <f>IFERROR(ROUND(E2122/L2122,2),0)</f>
        <v>116.96</v>
      </c>
      <c r="Q2122" s="10" t="s">
        <v>8316</v>
      </c>
      <c r="R2122" t="s">
        <v>8338</v>
      </c>
      <c r="S2122" s="15">
        <f t="shared" si="100"/>
        <v>41591.964537037034</v>
      </c>
      <c r="T2122" s="15">
        <f t="shared" si="101"/>
        <v>41640.964537037034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99"/>
        <v>1</v>
      </c>
      <c r="P2123">
        <f>IFERROR(ROUND(E2123/L2123,2),0)</f>
        <v>28.4</v>
      </c>
      <c r="Q2123" s="10" t="s">
        <v>8308</v>
      </c>
      <c r="R2123" t="s">
        <v>8335</v>
      </c>
      <c r="S2123" s="15">
        <f t="shared" si="100"/>
        <v>42716.7424537037</v>
      </c>
      <c r="T2123" s="15">
        <f t="shared" si="101"/>
        <v>42746.7424537037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99"/>
        <v>0</v>
      </c>
      <c r="P2124">
        <f>IFERROR(ROUND(E2124/L2124,2),0)</f>
        <v>103.33</v>
      </c>
      <c r="Q2124" s="10" t="s">
        <v>8308</v>
      </c>
      <c r="R2124" t="s">
        <v>8335</v>
      </c>
      <c r="S2124" s="15">
        <f t="shared" si="100"/>
        <v>42712.300567129627</v>
      </c>
      <c r="T2124" s="15">
        <f t="shared" si="101"/>
        <v>42742.300567129627</v>
      </c>
    </row>
    <row r="2125" spans="1:20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99"/>
        <v>10</v>
      </c>
      <c r="P2125">
        <f>IFERROR(ROUND(E2125/L2125,2),0)</f>
        <v>10</v>
      </c>
      <c r="Q2125" s="10" t="s">
        <v>8308</v>
      </c>
      <c r="R2125" t="s">
        <v>8335</v>
      </c>
      <c r="S2125" s="15">
        <f t="shared" si="100"/>
        <v>40198.424849537041</v>
      </c>
      <c r="T2125" s="15">
        <f t="shared" si="101"/>
        <v>40252.290972222225</v>
      </c>
    </row>
    <row r="2126" spans="1:20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99"/>
        <v>10</v>
      </c>
      <c r="P2126">
        <f>IFERROR(ROUND(E2126/L2126,2),0)</f>
        <v>23</v>
      </c>
      <c r="Q2126" s="10" t="s">
        <v>8308</v>
      </c>
      <c r="R2126" t="s">
        <v>8335</v>
      </c>
      <c r="S2126" s="15">
        <f t="shared" si="100"/>
        <v>40464.028182870366</v>
      </c>
      <c r="T2126" s="15">
        <f t="shared" si="101"/>
        <v>40512.208333333336</v>
      </c>
    </row>
    <row r="2127" spans="1:20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99"/>
        <v>1</v>
      </c>
      <c r="P2127">
        <f>IFERROR(ROUND(E2127/L2127,2),0)</f>
        <v>31.56</v>
      </c>
      <c r="Q2127" s="10" t="s">
        <v>8308</v>
      </c>
      <c r="R2127" t="s">
        <v>8335</v>
      </c>
      <c r="S2127" s="15">
        <f t="shared" si="100"/>
        <v>42191.023530092592</v>
      </c>
      <c r="T2127" s="15">
        <f t="shared" si="101"/>
        <v>42221.023530092592</v>
      </c>
    </row>
    <row r="2128" spans="1:20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99"/>
        <v>0</v>
      </c>
      <c r="P2128">
        <f>IFERROR(ROUND(E2128/L2128,2),0)</f>
        <v>5</v>
      </c>
      <c r="Q2128" s="10" t="s">
        <v>8308</v>
      </c>
      <c r="R2128" t="s">
        <v>8335</v>
      </c>
      <c r="S2128" s="15">
        <f t="shared" si="100"/>
        <v>41951.973229166666</v>
      </c>
      <c r="T2128" s="15">
        <f t="shared" si="101"/>
        <v>41981.973229166666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99"/>
        <v>29</v>
      </c>
      <c r="P2129">
        <f>IFERROR(ROUND(E2129/L2129,2),0)</f>
        <v>34.22</v>
      </c>
      <c r="Q2129" s="10" t="s">
        <v>8308</v>
      </c>
      <c r="R2129" t="s">
        <v>8335</v>
      </c>
      <c r="S2129" s="15">
        <f t="shared" si="100"/>
        <v>42045.50535879629</v>
      </c>
      <c r="T2129" s="15">
        <f t="shared" si="101"/>
        <v>42075.463692129633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99"/>
        <v>0</v>
      </c>
      <c r="P2130">
        <f>IFERROR(ROUND(E2130/L2130,2),0)</f>
        <v>25</v>
      </c>
      <c r="Q2130" s="10" t="s">
        <v>8308</v>
      </c>
      <c r="R2130" t="s">
        <v>8335</v>
      </c>
      <c r="S2130" s="15">
        <f t="shared" si="100"/>
        <v>41843.772789351853</v>
      </c>
      <c r="T2130" s="15">
        <f t="shared" si="101"/>
        <v>41903.772789351853</v>
      </c>
    </row>
    <row r="2131" spans="1:20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99"/>
        <v>12</v>
      </c>
      <c r="P2131">
        <f>IFERROR(ROUND(E2131/L2131,2),0)</f>
        <v>19.670000000000002</v>
      </c>
      <c r="Q2131" s="10" t="s">
        <v>8308</v>
      </c>
      <c r="R2131" t="s">
        <v>8335</v>
      </c>
      <c r="S2131" s="15">
        <f t="shared" si="100"/>
        <v>42409.024305555555</v>
      </c>
      <c r="T2131" s="15">
        <f t="shared" si="101"/>
        <v>42439.024305555555</v>
      </c>
    </row>
    <row r="2132" spans="1:20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99"/>
        <v>0</v>
      </c>
      <c r="P2132">
        <f>IFERROR(ROUND(E2132/L2132,2),0)</f>
        <v>21.25</v>
      </c>
      <c r="Q2132" s="10" t="s">
        <v>8308</v>
      </c>
      <c r="R2132" t="s">
        <v>8335</v>
      </c>
      <c r="S2132" s="15">
        <f t="shared" si="100"/>
        <v>41832.086377314816</v>
      </c>
      <c r="T2132" s="15">
        <f t="shared" si="101"/>
        <v>41867.086377314816</v>
      </c>
    </row>
    <row r="2133" spans="1:20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99"/>
        <v>5</v>
      </c>
      <c r="P2133">
        <f>IFERROR(ROUND(E2133/L2133,2),0)</f>
        <v>8.33</v>
      </c>
      <c r="Q2133" s="10" t="s">
        <v>8308</v>
      </c>
      <c r="R2133" t="s">
        <v>8335</v>
      </c>
      <c r="S2133" s="15">
        <f t="shared" si="100"/>
        <v>42167.207071759258</v>
      </c>
      <c r="T2133" s="15">
        <f t="shared" si="101"/>
        <v>42197.207071759258</v>
      </c>
    </row>
    <row r="2134" spans="1:20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99"/>
        <v>2</v>
      </c>
      <c r="P2134">
        <f>IFERROR(ROUND(E2134/L2134,2),0)</f>
        <v>21.34</v>
      </c>
      <c r="Q2134" s="10" t="s">
        <v>8308</v>
      </c>
      <c r="R2134" t="s">
        <v>8335</v>
      </c>
      <c r="S2134" s="15">
        <f t="shared" si="100"/>
        <v>41643.487175925926</v>
      </c>
      <c r="T2134" s="15">
        <f t="shared" si="101"/>
        <v>41673.487175925926</v>
      </c>
    </row>
    <row r="2135" spans="1:20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99"/>
        <v>2</v>
      </c>
      <c r="P2135">
        <f>IFERROR(ROUND(E2135/L2135,2),0)</f>
        <v>5.33</v>
      </c>
      <c r="Q2135" s="10" t="s">
        <v>8308</v>
      </c>
      <c r="R2135" t="s">
        <v>8335</v>
      </c>
      <c r="S2135" s="15">
        <f t="shared" si="100"/>
        <v>40619.097210648149</v>
      </c>
      <c r="T2135" s="15">
        <f t="shared" si="101"/>
        <v>40657.290972222225</v>
      </c>
    </row>
    <row r="2136" spans="1:20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99"/>
        <v>2</v>
      </c>
      <c r="P2136">
        <f>IFERROR(ROUND(E2136/L2136,2),0)</f>
        <v>34.67</v>
      </c>
      <c r="Q2136" s="10" t="s">
        <v>8308</v>
      </c>
      <c r="R2136" t="s">
        <v>8335</v>
      </c>
      <c r="S2136" s="15">
        <f t="shared" si="100"/>
        <v>41361.886469907404</v>
      </c>
      <c r="T2136" s="15">
        <f t="shared" si="101"/>
        <v>41391.886469907404</v>
      </c>
    </row>
    <row r="2137" spans="1:20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99"/>
        <v>10</v>
      </c>
      <c r="P2137">
        <f>IFERROR(ROUND(E2137/L2137,2),0)</f>
        <v>21.73</v>
      </c>
      <c r="Q2137" s="10" t="s">
        <v>8308</v>
      </c>
      <c r="R2137" t="s">
        <v>8335</v>
      </c>
      <c r="S2137" s="15">
        <f t="shared" si="100"/>
        <v>41156.963344907403</v>
      </c>
      <c r="T2137" s="15">
        <f t="shared" si="101"/>
        <v>41186.963344907403</v>
      </c>
    </row>
    <row r="2138" spans="1:20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99"/>
        <v>0</v>
      </c>
      <c r="P2138">
        <f>IFERROR(ROUND(E2138/L2138,2),0)</f>
        <v>11.92</v>
      </c>
      <c r="Q2138" s="10" t="s">
        <v>8308</v>
      </c>
      <c r="R2138" t="s">
        <v>8335</v>
      </c>
      <c r="S2138" s="15">
        <f t="shared" si="100"/>
        <v>41536.509097222224</v>
      </c>
      <c r="T2138" s="15">
        <f t="shared" si="101"/>
        <v>41566.509097222224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99"/>
        <v>28</v>
      </c>
      <c r="P2139">
        <f>IFERROR(ROUND(E2139/L2139,2),0)</f>
        <v>26.6</v>
      </c>
      <c r="Q2139" s="10" t="s">
        <v>8308</v>
      </c>
      <c r="R2139" t="s">
        <v>8335</v>
      </c>
      <c r="S2139" s="15">
        <f t="shared" si="100"/>
        <v>41948.771168981482</v>
      </c>
      <c r="T2139" s="15">
        <f t="shared" si="101"/>
        <v>41978.771168981482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99"/>
        <v>13</v>
      </c>
      <c r="P2140">
        <f>IFERROR(ROUND(E2140/L2140,2),0)</f>
        <v>10.67</v>
      </c>
      <c r="Q2140" s="10" t="s">
        <v>8308</v>
      </c>
      <c r="R2140" t="s">
        <v>8335</v>
      </c>
      <c r="S2140" s="15">
        <f t="shared" si="100"/>
        <v>41557.013182870374</v>
      </c>
      <c r="T2140" s="15">
        <f t="shared" si="101"/>
        <v>41587.054849537039</v>
      </c>
    </row>
    <row r="2141" spans="1:20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99"/>
        <v>5</v>
      </c>
      <c r="P2141">
        <f>IFERROR(ROUND(E2141/L2141,2),0)</f>
        <v>29.04</v>
      </c>
      <c r="Q2141" s="10" t="s">
        <v>8308</v>
      </c>
      <c r="R2141" t="s">
        <v>8335</v>
      </c>
      <c r="S2141" s="15">
        <f t="shared" si="100"/>
        <v>42647.750092592592</v>
      </c>
      <c r="T2141" s="15">
        <f t="shared" si="101"/>
        <v>42677.750092592592</v>
      </c>
    </row>
    <row r="2142" spans="1:20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99"/>
        <v>0</v>
      </c>
      <c r="P2142">
        <f>IFERROR(ROUND(E2142/L2142,2),0)</f>
        <v>50.91</v>
      </c>
      <c r="Q2142" s="10" t="s">
        <v>8308</v>
      </c>
      <c r="R2142" t="s">
        <v>8335</v>
      </c>
      <c r="S2142" s="15">
        <f t="shared" si="100"/>
        <v>41255.833611111113</v>
      </c>
      <c r="T2142" s="15">
        <f t="shared" si="101"/>
        <v>41285.833611111113</v>
      </c>
    </row>
    <row r="2143" spans="1:20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99"/>
        <v>0</v>
      </c>
      <c r="P2143">
        <f>IFERROR(ROUND(E2143/L2143,2),0)</f>
        <v>0</v>
      </c>
      <c r="Q2143" s="10" t="s">
        <v>8308</v>
      </c>
      <c r="R2143" t="s">
        <v>8335</v>
      </c>
      <c r="S2143" s="15">
        <f t="shared" si="100"/>
        <v>41927.235636574071</v>
      </c>
      <c r="T2143" s="15">
        <f t="shared" si="101"/>
        <v>41957.277303240742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99"/>
        <v>6</v>
      </c>
      <c r="P2144">
        <f>IFERROR(ROUND(E2144/L2144,2),0)</f>
        <v>50.08</v>
      </c>
      <c r="Q2144" s="10" t="s">
        <v>8308</v>
      </c>
      <c r="R2144" t="s">
        <v>8335</v>
      </c>
      <c r="S2144" s="15">
        <f t="shared" si="100"/>
        <v>42340.701504629629</v>
      </c>
      <c r="T2144" s="15">
        <f t="shared" si="101"/>
        <v>42368.701504629629</v>
      </c>
    </row>
    <row r="2145" spans="1:20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99"/>
        <v>11</v>
      </c>
      <c r="P2145">
        <f>IFERROR(ROUND(E2145/L2145,2),0)</f>
        <v>45</v>
      </c>
      <c r="Q2145" s="10" t="s">
        <v>8308</v>
      </c>
      <c r="R2145" t="s">
        <v>8335</v>
      </c>
      <c r="S2145" s="15">
        <f t="shared" si="100"/>
        <v>40332.886712962965</v>
      </c>
      <c r="T2145" s="15">
        <f t="shared" si="101"/>
        <v>40380.791666666664</v>
      </c>
    </row>
    <row r="2146" spans="1:20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99"/>
        <v>2</v>
      </c>
      <c r="P2146">
        <f>IFERROR(ROUND(E2146/L2146,2),0)</f>
        <v>25.29</v>
      </c>
      <c r="Q2146" s="10" t="s">
        <v>8308</v>
      </c>
      <c r="R2146" t="s">
        <v>8335</v>
      </c>
      <c r="S2146" s="15">
        <f t="shared" si="100"/>
        <v>41499.546759259261</v>
      </c>
      <c r="T2146" s="15">
        <f t="shared" si="101"/>
        <v>41531.546759259261</v>
      </c>
    </row>
    <row r="2147" spans="1:20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99"/>
        <v>30</v>
      </c>
      <c r="P2147">
        <f>IFERROR(ROUND(E2147/L2147,2),0)</f>
        <v>51.29</v>
      </c>
      <c r="Q2147" s="10" t="s">
        <v>8308</v>
      </c>
      <c r="R2147" t="s">
        <v>8335</v>
      </c>
      <c r="S2147" s="15">
        <f t="shared" si="100"/>
        <v>41575.237430555557</v>
      </c>
      <c r="T2147" s="15">
        <f t="shared" si="101"/>
        <v>41605.279097222221</v>
      </c>
    </row>
    <row r="2148" spans="1:20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99"/>
        <v>0</v>
      </c>
      <c r="P2148">
        <f>IFERROR(ROUND(E2148/L2148,2),0)</f>
        <v>1</v>
      </c>
      <c r="Q2148" s="10" t="s">
        <v>8308</v>
      </c>
      <c r="R2148" t="s">
        <v>8335</v>
      </c>
      <c r="S2148" s="15">
        <f t="shared" si="100"/>
        <v>42397.679513888885</v>
      </c>
      <c r="T2148" s="15">
        <f t="shared" si="101"/>
        <v>42411.679513888885</v>
      </c>
    </row>
    <row r="2149" spans="1:20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99"/>
        <v>1</v>
      </c>
      <c r="P2149">
        <f>IFERROR(ROUND(E2149/L2149,2),0)</f>
        <v>49.38</v>
      </c>
      <c r="Q2149" s="10" t="s">
        <v>8308</v>
      </c>
      <c r="R2149" t="s">
        <v>8335</v>
      </c>
      <c r="S2149" s="15">
        <f t="shared" si="100"/>
        <v>41927.295694444445</v>
      </c>
      <c r="T2149" s="15">
        <f t="shared" si="101"/>
        <v>41959.337361111116</v>
      </c>
    </row>
    <row r="2150" spans="1:20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99"/>
        <v>2</v>
      </c>
      <c r="P2150">
        <f>IFERROR(ROUND(E2150/L2150,2),0)</f>
        <v>1</v>
      </c>
      <c r="Q2150" s="10" t="s">
        <v>8308</v>
      </c>
      <c r="R2150" t="s">
        <v>8335</v>
      </c>
      <c r="S2150" s="15">
        <f t="shared" si="100"/>
        <v>42066.733587962968</v>
      </c>
      <c r="T2150" s="15">
        <f t="shared" si="101"/>
        <v>42096.691921296297</v>
      </c>
    </row>
    <row r="2151" spans="1:20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99"/>
        <v>0</v>
      </c>
      <c r="P2151">
        <f>IFERROR(ROUND(E2151/L2151,2),0)</f>
        <v>0</v>
      </c>
      <c r="Q2151" s="10" t="s">
        <v>8308</v>
      </c>
      <c r="R2151" t="s">
        <v>8335</v>
      </c>
      <c r="S2151" s="15">
        <f t="shared" si="100"/>
        <v>40355.024953703702</v>
      </c>
      <c r="T2151" s="15">
        <f t="shared" si="101"/>
        <v>40390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99"/>
        <v>1</v>
      </c>
      <c r="P2152">
        <f>IFERROR(ROUND(E2152/L2152,2),0)</f>
        <v>101.25</v>
      </c>
      <c r="Q2152" s="10" t="s">
        <v>8308</v>
      </c>
      <c r="R2152" t="s">
        <v>8335</v>
      </c>
      <c r="S2152" s="15">
        <f t="shared" si="100"/>
        <v>42534.284710648149</v>
      </c>
      <c r="T2152" s="15">
        <f t="shared" si="101"/>
        <v>42564.284710648149</v>
      </c>
    </row>
    <row r="2153" spans="1:20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99"/>
        <v>0</v>
      </c>
      <c r="P2153">
        <f>IFERROR(ROUND(E2153/L2153,2),0)</f>
        <v>19.670000000000002</v>
      </c>
      <c r="Q2153" s="10" t="s">
        <v>8308</v>
      </c>
      <c r="R2153" t="s">
        <v>8335</v>
      </c>
      <c r="S2153" s="15">
        <f t="shared" si="100"/>
        <v>42520.847384259265</v>
      </c>
      <c r="T2153" s="15">
        <f t="shared" si="101"/>
        <v>42550.847384259265</v>
      </c>
    </row>
    <row r="2154" spans="1:20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99"/>
        <v>0</v>
      </c>
      <c r="P2154">
        <f>IFERROR(ROUND(E2154/L2154,2),0)</f>
        <v>12.5</v>
      </c>
      <c r="Q2154" s="10" t="s">
        <v>8308</v>
      </c>
      <c r="R2154" t="s">
        <v>8335</v>
      </c>
      <c r="S2154" s="15">
        <f t="shared" si="100"/>
        <v>41683.832280092596</v>
      </c>
      <c r="T2154" s="15">
        <f t="shared" si="101"/>
        <v>41713.790613425925</v>
      </c>
    </row>
    <row r="2155" spans="1:20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99"/>
        <v>0</v>
      </c>
      <c r="P2155">
        <f>IFERROR(ROUND(E2155/L2155,2),0)</f>
        <v>8.5</v>
      </c>
      <c r="Q2155" s="10" t="s">
        <v>8308</v>
      </c>
      <c r="R2155" t="s">
        <v>8335</v>
      </c>
      <c r="S2155" s="15">
        <f t="shared" si="100"/>
        <v>41974.911087962959</v>
      </c>
      <c r="T2155" s="15">
        <f t="shared" si="101"/>
        <v>42014.332638888889</v>
      </c>
    </row>
    <row r="2156" spans="1:20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99"/>
        <v>1</v>
      </c>
      <c r="P2156">
        <f>IFERROR(ROUND(E2156/L2156,2),0)</f>
        <v>1</v>
      </c>
      <c r="Q2156" s="10" t="s">
        <v>8308</v>
      </c>
      <c r="R2156" t="s">
        <v>8335</v>
      </c>
      <c r="S2156" s="15">
        <f t="shared" si="100"/>
        <v>41647.632256944446</v>
      </c>
      <c r="T2156" s="15">
        <f t="shared" si="101"/>
        <v>41667.632256944446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99"/>
        <v>2</v>
      </c>
      <c r="P2157">
        <f>IFERROR(ROUND(E2157/L2157,2),0)</f>
        <v>23</v>
      </c>
      <c r="Q2157" s="10" t="s">
        <v>8308</v>
      </c>
      <c r="R2157" t="s">
        <v>8335</v>
      </c>
      <c r="S2157" s="15">
        <f t="shared" si="100"/>
        <v>42430.747511574074</v>
      </c>
      <c r="T2157" s="15">
        <f t="shared" si="101"/>
        <v>42460.70584490741</v>
      </c>
    </row>
    <row r="2158" spans="1:20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99"/>
        <v>3</v>
      </c>
      <c r="P2158">
        <f>IFERROR(ROUND(E2158/L2158,2),0)</f>
        <v>17.989999999999998</v>
      </c>
      <c r="Q2158" s="10" t="s">
        <v>8308</v>
      </c>
      <c r="R2158" t="s">
        <v>8335</v>
      </c>
      <c r="S2158" s="15">
        <f t="shared" si="100"/>
        <v>41488.85423611111</v>
      </c>
      <c r="T2158" s="15">
        <f t="shared" si="101"/>
        <v>41533.85423611111</v>
      </c>
    </row>
    <row r="2159" spans="1:20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99"/>
        <v>28</v>
      </c>
      <c r="P2159">
        <f>IFERROR(ROUND(E2159/L2159,2),0)</f>
        <v>370.95</v>
      </c>
      <c r="Q2159" s="10" t="s">
        <v>8308</v>
      </c>
      <c r="R2159" t="s">
        <v>8335</v>
      </c>
      <c r="S2159" s="15">
        <f t="shared" si="100"/>
        <v>42694.98128472222</v>
      </c>
      <c r="T2159" s="15">
        <f t="shared" si="101"/>
        <v>42727.332638888889</v>
      </c>
    </row>
    <row r="2160" spans="1:20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99"/>
        <v>7</v>
      </c>
      <c r="P2160">
        <f>IFERROR(ROUND(E2160/L2160,2),0)</f>
        <v>63.57</v>
      </c>
      <c r="Q2160" s="10" t="s">
        <v>8308</v>
      </c>
      <c r="R2160" t="s">
        <v>8335</v>
      </c>
      <c r="S2160" s="15">
        <f t="shared" si="100"/>
        <v>41264.853865740741</v>
      </c>
      <c r="T2160" s="15">
        <f t="shared" si="101"/>
        <v>41309.853865740741</v>
      </c>
    </row>
    <row r="2161" spans="1:20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99"/>
        <v>1</v>
      </c>
      <c r="P2161">
        <f>IFERROR(ROUND(E2161/L2161,2),0)</f>
        <v>13</v>
      </c>
      <c r="Q2161" s="10" t="s">
        <v>8308</v>
      </c>
      <c r="R2161" t="s">
        <v>8335</v>
      </c>
      <c r="S2161" s="15">
        <f t="shared" si="100"/>
        <v>40710.731180555551</v>
      </c>
      <c r="T2161" s="15">
        <f t="shared" si="101"/>
        <v>40740.731180555551</v>
      </c>
    </row>
    <row r="2162" spans="1:20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99"/>
        <v>1</v>
      </c>
      <c r="P2162">
        <f>IFERROR(ROUND(E2162/L2162,2),0)</f>
        <v>5.31</v>
      </c>
      <c r="Q2162" s="10" t="s">
        <v>8308</v>
      </c>
      <c r="R2162" t="s">
        <v>8335</v>
      </c>
      <c r="S2162" s="15">
        <f t="shared" si="100"/>
        <v>41018.711863425924</v>
      </c>
      <c r="T2162" s="15">
        <f t="shared" si="101"/>
        <v>41048.711863425924</v>
      </c>
    </row>
    <row r="2163" spans="1:20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99"/>
        <v>116</v>
      </c>
      <c r="P2163">
        <f>IFERROR(ROUND(E2163/L2163,2),0)</f>
        <v>35.619999999999997</v>
      </c>
      <c r="Q2163" s="10" t="s">
        <v>8316</v>
      </c>
      <c r="R2163" t="s">
        <v>8319</v>
      </c>
      <c r="S2163" s="15">
        <f t="shared" si="100"/>
        <v>42240.852534722217</v>
      </c>
      <c r="T2163" s="15">
        <f t="shared" si="101"/>
        <v>42270.852534722217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99"/>
        <v>112</v>
      </c>
      <c r="P2164">
        <f>IFERROR(ROUND(E2164/L2164,2),0)</f>
        <v>87.1</v>
      </c>
      <c r="Q2164" s="10" t="s">
        <v>8316</v>
      </c>
      <c r="R2164" t="s">
        <v>8319</v>
      </c>
      <c r="S2164" s="15">
        <f t="shared" si="100"/>
        <v>41813.766099537039</v>
      </c>
      <c r="T2164" s="15">
        <f t="shared" si="101"/>
        <v>41844.766099537039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99"/>
        <v>132</v>
      </c>
      <c r="P2165">
        <f>IFERROR(ROUND(E2165/L2165,2),0)</f>
        <v>75.11</v>
      </c>
      <c r="Q2165" s="10" t="s">
        <v>8316</v>
      </c>
      <c r="R2165" t="s">
        <v>8319</v>
      </c>
      <c r="S2165" s="15">
        <f t="shared" si="100"/>
        <v>42111.899537037039</v>
      </c>
      <c r="T2165" s="15">
        <f t="shared" si="101"/>
        <v>42163.159722222219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99"/>
        <v>103</v>
      </c>
      <c r="P2166">
        <f>IFERROR(ROUND(E2166/L2166,2),0)</f>
        <v>68.010000000000005</v>
      </c>
      <c r="Q2166" s="10" t="s">
        <v>8316</v>
      </c>
      <c r="R2166" t="s">
        <v>8319</v>
      </c>
      <c r="S2166" s="15">
        <f t="shared" si="100"/>
        <v>42515.71775462963</v>
      </c>
      <c r="T2166" s="15">
        <f t="shared" si="101"/>
        <v>42546.165972222225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99"/>
        <v>139</v>
      </c>
      <c r="P2167">
        <f>IFERROR(ROUND(E2167/L2167,2),0)</f>
        <v>29.62</v>
      </c>
      <c r="Q2167" s="10" t="s">
        <v>8316</v>
      </c>
      <c r="R2167" t="s">
        <v>8319</v>
      </c>
      <c r="S2167" s="15">
        <f t="shared" si="100"/>
        <v>42438.667071759264</v>
      </c>
      <c r="T2167" s="15">
        <f t="shared" si="101"/>
        <v>42468.625405092593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99"/>
        <v>147</v>
      </c>
      <c r="P2168">
        <f>IFERROR(ROUND(E2168/L2168,2),0)</f>
        <v>91.63</v>
      </c>
      <c r="Q2168" s="10" t="s">
        <v>8316</v>
      </c>
      <c r="R2168" t="s">
        <v>8319</v>
      </c>
      <c r="S2168" s="15">
        <f t="shared" si="100"/>
        <v>41933.838171296295</v>
      </c>
      <c r="T2168" s="15">
        <f t="shared" si="101"/>
        <v>41978.879837962959</v>
      </c>
    </row>
    <row r="2169" spans="1:20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99"/>
        <v>120</v>
      </c>
      <c r="P2169">
        <f>IFERROR(ROUND(E2169/L2169,2),0)</f>
        <v>22.5</v>
      </c>
      <c r="Q2169" s="10" t="s">
        <v>8316</v>
      </c>
      <c r="R2169" t="s">
        <v>8319</v>
      </c>
      <c r="S2169" s="15">
        <f t="shared" si="100"/>
        <v>41153.066400462965</v>
      </c>
      <c r="T2169" s="15">
        <f t="shared" si="101"/>
        <v>41167.066400462965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99"/>
        <v>122</v>
      </c>
      <c r="P2170">
        <f>IFERROR(ROUND(E2170/L2170,2),0)</f>
        <v>64.37</v>
      </c>
      <c r="Q2170" s="10" t="s">
        <v>8316</v>
      </c>
      <c r="R2170" t="s">
        <v>8319</v>
      </c>
      <c r="S2170" s="15">
        <f t="shared" si="100"/>
        <v>42745.600243055553</v>
      </c>
      <c r="T2170" s="15">
        <f t="shared" si="101"/>
        <v>42776.208333333328</v>
      </c>
    </row>
    <row r="2171" spans="1:20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99"/>
        <v>100</v>
      </c>
      <c r="P2171">
        <f>IFERROR(ROUND(E2171/L2171,2),0)</f>
        <v>21.86</v>
      </c>
      <c r="Q2171" s="10" t="s">
        <v>8316</v>
      </c>
      <c r="R2171" t="s">
        <v>8319</v>
      </c>
      <c r="S2171" s="15">
        <f t="shared" si="100"/>
        <v>42793.700821759259</v>
      </c>
      <c r="T2171" s="15">
        <f t="shared" si="101"/>
        <v>42796.700821759259</v>
      </c>
    </row>
    <row r="2172" spans="1:20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99"/>
        <v>181</v>
      </c>
      <c r="P2172">
        <f>IFERROR(ROUND(E2172/L2172,2),0)</f>
        <v>33.32</v>
      </c>
      <c r="Q2172" s="10" t="s">
        <v>8316</v>
      </c>
      <c r="R2172" t="s">
        <v>8319</v>
      </c>
      <c r="S2172" s="15">
        <f t="shared" si="100"/>
        <v>42198.750254629631</v>
      </c>
      <c r="T2172" s="15">
        <f t="shared" si="101"/>
        <v>42238.750254629631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99"/>
        <v>106</v>
      </c>
      <c r="P2173">
        <f>IFERROR(ROUND(E2173/L2173,2),0)</f>
        <v>90.28</v>
      </c>
      <c r="Q2173" s="10" t="s">
        <v>8316</v>
      </c>
      <c r="R2173" t="s">
        <v>8319</v>
      </c>
      <c r="S2173" s="15">
        <f t="shared" si="100"/>
        <v>42141.95711805555</v>
      </c>
      <c r="T2173" s="15">
        <f t="shared" si="101"/>
        <v>42177.208333333328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99"/>
        <v>100</v>
      </c>
      <c r="P2174">
        <f>IFERROR(ROUND(E2174/L2174,2),0)</f>
        <v>76.92</v>
      </c>
      <c r="Q2174" s="10" t="s">
        <v>8316</v>
      </c>
      <c r="R2174" t="s">
        <v>8319</v>
      </c>
      <c r="S2174" s="15">
        <f t="shared" si="100"/>
        <v>42082.580092592587</v>
      </c>
      <c r="T2174" s="15">
        <f t="shared" si="101"/>
        <v>42112.580092592587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99"/>
        <v>127</v>
      </c>
      <c r="P2175">
        <f>IFERROR(ROUND(E2175/L2175,2),0)</f>
        <v>59.23</v>
      </c>
      <c r="Q2175" s="10" t="s">
        <v>8316</v>
      </c>
      <c r="R2175" t="s">
        <v>8319</v>
      </c>
      <c r="S2175" s="15">
        <f t="shared" si="100"/>
        <v>41495.692627314813</v>
      </c>
      <c r="T2175" s="15">
        <f t="shared" si="101"/>
        <v>41527.165972222225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99"/>
        <v>103</v>
      </c>
      <c r="P2176">
        <f>IFERROR(ROUND(E2176/L2176,2),0)</f>
        <v>65.38</v>
      </c>
      <c r="Q2176" s="10" t="s">
        <v>8316</v>
      </c>
      <c r="R2176" t="s">
        <v>8319</v>
      </c>
      <c r="S2176" s="15">
        <f t="shared" si="100"/>
        <v>42465.542905092589</v>
      </c>
      <c r="T2176" s="15">
        <f t="shared" si="101"/>
        <v>42495.542905092589</v>
      </c>
    </row>
    <row r="2177" spans="1:20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99"/>
        <v>250</v>
      </c>
      <c r="P2177">
        <f>IFERROR(ROUND(E2177/L2177,2),0)</f>
        <v>67.31</v>
      </c>
      <c r="Q2177" s="10" t="s">
        <v>8316</v>
      </c>
      <c r="R2177" t="s">
        <v>8319</v>
      </c>
      <c r="S2177" s="15">
        <f t="shared" si="100"/>
        <v>42565.009097222224</v>
      </c>
      <c r="T2177" s="15">
        <f t="shared" si="101"/>
        <v>42572.009097222224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99"/>
        <v>126</v>
      </c>
      <c r="P2178">
        <f>IFERROR(ROUND(E2178/L2178,2),0)</f>
        <v>88.75</v>
      </c>
      <c r="Q2178" s="10" t="s">
        <v>8316</v>
      </c>
      <c r="R2178" t="s">
        <v>8319</v>
      </c>
      <c r="S2178" s="15">
        <f t="shared" si="100"/>
        <v>42096.633206018523</v>
      </c>
      <c r="T2178" s="15">
        <f t="shared" si="101"/>
        <v>42126.633206018523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02">ROUND(E2179/D2179*100,0)</f>
        <v>100</v>
      </c>
      <c r="P2179">
        <f>IFERROR(ROUND(E2179/L2179,2),0)</f>
        <v>65.87</v>
      </c>
      <c r="Q2179" s="10" t="s">
        <v>8316</v>
      </c>
      <c r="R2179" t="s">
        <v>8319</v>
      </c>
      <c r="S2179" s="15">
        <f t="shared" ref="S2179:S2242" si="103">(((J2179/60)/60)/24)+DATE(1970,1,1)</f>
        <v>42502.250775462962</v>
      </c>
      <c r="T2179" s="15">
        <f t="shared" ref="T2179:T2242" si="104">(((I2179/60)/60)/24)+DATE(1970,1,1)</f>
        <v>42527.250775462962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02"/>
        <v>139</v>
      </c>
      <c r="P2180">
        <f>IFERROR(ROUND(E2180/L2180,2),0)</f>
        <v>40.35</v>
      </c>
      <c r="Q2180" s="10" t="s">
        <v>8316</v>
      </c>
      <c r="R2180" t="s">
        <v>8319</v>
      </c>
      <c r="S2180" s="15">
        <f t="shared" si="103"/>
        <v>42723.63653935185</v>
      </c>
      <c r="T2180" s="15">
        <f t="shared" si="104"/>
        <v>42753.63653935185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02"/>
        <v>161</v>
      </c>
      <c r="P2181">
        <f>IFERROR(ROUND(E2181/L2181,2),0)</f>
        <v>76.86</v>
      </c>
      <c r="Q2181" s="10" t="s">
        <v>8316</v>
      </c>
      <c r="R2181" t="s">
        <v>8319</v>
      </c>
      <c r="S2181" s="15">
        <f t="shared" si="103"/>
        <v>42075.171203703707</v>
      </c>
      <c r="T2181" s="15">
        <f t="shared" si="104"/>
        <v>42105.171203703707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02"/>
        <v>107</v>
      </c>
      <c r="P2182">
        <f>IFERROR(ROUND(E2182/L2182,2),0)</f>
        <v>68.709999999999994</v>
      </c>
      <c r="Q2182" s="10" t="s">
        <v>8316</v>
      </c>
      <c r="R2182" t="s">
        <v>8319</v>
      </c>
      <c r="S2182" s="15">
        <f t="shared" si="103"/>
        <v>42279.669768518521</v>
      </c>
      <c r="T2182" s="15">
        <f t="shared" si="104"/>
        <v>42321.711435185185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02"/>
        <v>153</v>
      </c>
      <c r="P2183">
        <f>IFERROR(ROUND(E2183/L2183,2),0)</f>
        <v>57.77</v>
      </c>
      <c r="Q2183" s="10" t="s">
        <v>8308</v>
      </c>
      <c r="R2183" t="s">
        <v>8309</v>
      </c>
      <c r="S2183" s="15">
        <f t="shared" si="103"/>
        <v>42773.005243055552</v>
      </c>
      <c r="T2183" s="15">
        <f t="shared" si="104"/>
        <v>42787.005243055552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02"/>
        <v>524</v>
      </c>
      <c r="P2184">
        <f>IFERROR(ROUND(E2184/L2184,2),0)</f>
        <v>44.17</v>
      </c>
      <c r="Q2184" s="10" t="s">
        <v>8308</v>
      </c>
      <c r="R2184" t="s">
        <v>8309</v>
      </c>
      <c r="S2184" s="15">
        <f t="shared" si="103"/>
        <v>41879.900752314818</v>
      </c>
      <c r="T2184" s="15">
        <f t="shared" si="104"/>
        <v>41914.900752314818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02"/>
        <v>489</v>
      </c>
      <c r="P2185">
        <f>IFERROR(ROUND(E2185/L2185,2),0)</f>
        <v>31.57</v>
      </c>
      <c r="Q2185" s="10" t="s">
        <v>8308</v>
      </c>
      <c r="R2185" t="s">
        <v>8309</v>
      </c>
      <c r="S2185" s="15">
        <f t="shared" si="103"/>
        <v>42745.365474537044</v>
      </c>
      <c r="T2185" s="15">
        <f t="shared" si="104"/>
        <v>42775.208333333328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02"/>
        <v>285</v>
      </c>
      <c r="P2186">
        <f>IFERROR(ROUND(E2186/L2186,2),0)</f>
        <v>107.05</v>
      </c>
      <c r="Q2186" s="10" t="s">
        <v>8308</v>
      </c>
      <c r="R2186" t="s">
        <v>8309</v>
      </c>
      <c r="S2186" s="15">
        <f t="shared" si="103"/>
        <v>42380.690289351856</v>
      </c>
      <c r="T2186" s="15">
        <f t="shared" si="104"/>
        <v>42394.666666666672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02"/>
        <v>1857</v>
      </c>
      <c r="P2187">
        <f>IFERROR(ROUND(E2187/L2187,2),0)</f>
        <v>149.03</v>
      </c>
      <c r="Q2187" s="10" t="s">
        <v>8308</v>
      </c>
      <c r="R2187" t="s">
        <v>8309</v>
      </c>
      <c r="S2187" s="15">
        <f t="shared" si="103"/>
        <v>41319.349988425929</v>
      </c>
      <c r="T2187" s="15">
        <f t="shared" si="104"/>
        <v>41359.349988425929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02"/>
        <v>110</v>
      </c>
      <c r="P2188">
        <f>IFERROR(ROUND(E2188/L2188,2),0)</f>
        <v>55.96</v>
      </c>
      <c r="Q2188" s="10" t="s">
        <v>8308</v>
      </c>
      <c r="R2188" t="s">
        <v>8309</v>
      </c>
      <c r="S2188" s="15">
        <f t="shared" si="103"/>
        <v>42583.615081018521</v>
      </c>
      <c r="T2188" s="15">
        <f t="shared" si="104"/>
        <v>42620.083333333328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02"/>
        <v>1015</v>
      </c>
      <c r="P2189">
        <f>IFERROR(ROUND(E2189/L2189,2),0)</f>
        <v>56.97</v>
      </c>
      <c r="Q2189" s="10" t="s">
        <v>8308</v>
      </c>
      <c r="R2189" t="s">
        <v>8309</v>
      </c>
      <c r="S2189" s="15">
        <f t="shared" si="103"/>
        <v>42068.209097222221</v>
      </c>
      <c r="T2189" s="15">
        <f t="shared" si="104"/>
        <v>42097.165972222225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02"/>
        <v>412</v>
      </c>
      <c r="P2190">
        <f>IFERROR(ROUND(E2190/L2190,2),0)</f>
        <v>44.06</v>
      </c>
      <c r="Q2190" s="10" t="s">
        <v>8308</v>
      </c>
      <c r="R2190" t="s">
        <v>8309</v>
      </c>
      <c r="S2190" s="15">
        <f t="shared" si="103"/>
        <v>42633.586122685185</v>
      </c>
      <c r="T2190" s="15">
        <f t="shared" si="104"/>
        <v>42668.708333333328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02"/>
        <v>503</v>
      </c>
      <c r="P2191">
        <f>IFERROR(ROUND(E2191/L2191,2),0)</f>
        <v>68.63</v>
      </c>
      <c r="Q2191" s="10" t="s">
        <v>8308</v>
      </c>
      <c r="R2191" t="s">
        <v>8309</v>
      </c>
      <c r="S2191" s="15">
        <f t="shared" si="103"/>
        <v>42467.788194444445</v>
      </c>
      <c r="T2191" s="15">
        <f t="shared" si="104"/>
        <v>42481.916666666672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02"/>
        <v>185</v>
      </c>
      <c r="P2192">
        <f>IFERROR(ROUND(E2192/L2192,2),0)</f>
        <v>65.319999999999993</v>
      </c>
      <c r="Q2192" s="10" t="s">
        <v>8308</v>
      </c>
      <c r="R2192" t="s">
        <v>8309</v>
      </c>
      <c r="S2192" s="15">
        <f t="shared" si="103"/>
        <v>42417.625046296293</v>
      </c>
      <c r="T2192" s="15">
        <f t="shared" si="104"/>
        <v>42452.290972222225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02"/>
        <v>120</v>
      </c>
      <c r="P2193">
        <f>IFERROR(ROUND(E2193/L2193,2),0)</f>
        <v>35.92</v>
      </c>
      <c r="Q2193" s="10" t="s">
        <v>8308</v>
      </c>
      <c r="R2193" t="s">
        <v>8309</v>
      </c>
      <c r="S2193" s="15">
        <f t="shared" si="103"/>
        <v>42768.833645833336</v>
      </c>
      <c r="T2193" s="15">
        <f t="shared" si="104"/>
        <v>42780.833645833336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02"/>
        <v>1081</v>
      </c>
      <c r="P2194">
        <f>IFERROR(ROUND(E2194/L2194,2),0)</f>
        <v>40.07</v>
      </c>
      <c r="Q2194" s="10" t="s">
        <v>8308</v>
      </c>
      <c r="R2194" t="s">
        <v>8309</v>
      </c>
      <c r="S2194" s="15">
        <f t="shared" si="103"/>
        <v>42691.8512037037</v>
      </c>
      <c r="T2194" s="15">
        <f t="shared" si="104"/>
        <v>42719.958333333328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02"/>
        <v>452</v>
      </c>
      <c r="P2195">
        <f>IFERROR(ROUND(E2195/L2195,2),0)</f>
        <v>75.650000000000006</v>
      </c>
      <c r="Q2195" s="10" t="s">
        <v>8308</v>
      </c>
      <c r="R2195" t="s">
        <v>8309</v>
      </c>
      <c r="S2195" s="15">
        <f t="shared" si="103"/>
        <v>42664.405925925923</v>
      </c>
      <c r="T2195" s="15">
        <f t="shared" si="104"/>
        <v>42695.207638888889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02"/>
        <v>537</v>
      </c>
      <c r="P2196">
        <f>IFERROR(ROUND(E2196/L2196,2),0)</f>
        <v>61.2</v>
      </c>
      <c r="Q2196" s="10" t="s">
        <v>8308</v>
      </c>
      <c r="R2196" t="s">
        <v>8309</v>
      </c>
      <c r="S2196" s="15">
        <f t="shared" si="103"/>
        <v>42425.757986111115</v>
      </c>
      <c r="T2196" s="15">
        <f t="shared" si="104"/>
        <v>42455.716319444444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02"/>
        <v>120</v>
      </c>
      <c r="P2197">
        <f>IFERROR(ROUND(E2197/L2197,2),0)</f>
        <v>48.13</v>
      </c>
      <c r="Q2197" s="10" t="s">
        <v>8308</v>
      </c>
      <c r="R2197" t="s">
        <v>8309</v>
      </c>
      <c r="S2197" s="15">
        <f t="shared" si="103"/>
        <v>42197.771990740745</v>
      </c>
      <c r="T2197" s="15">
        <f t="shared" si="104"/>
        <v>42227.771990740745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02"/>
        <v>114</v>
      </c>
      <c r="P2198">
        <f>IFERROR(ROUND(E2198/L2198,2),0)</f>
        <v>68.11</v>
      </c>
      <c r="Q2198" s="10" t="s">
        <v>8308</v>
      </c>
      <c r="R2198" t="s">
        <v>8309</v>
      </c>
      <c r="S2198" s="15">
        <f t="shared" si="103"/>
        <v>42675.487291666665</v>
      </c>
      <c r="T2198" s="15">
        <f t="shared" si="104"/>
        <v>42706.291666666672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02"/>
        <v>951</v>
      </c>
      <c r="P2199">
        <f>IFERROR(ROUND(E2199/L2199,2),0)</f>
        <v>65.89</v>
      </c>
      <c r="Q2199" s="10" t="s">
        <v>8308</v>
      </c>
      <c r="R2199" t="s">
        <v>8309</v>
      </c>
      <c r="S2199" s="15">
        <f t="shared" si="103"/>
        <v>42033.584016203706</v>
      </c>
      <c r="T2199" s="15">
        <f t="shared" si="104"/>
        <v>42063.584016203706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02"/>
        <v>133</v>
      </c>
      <c r="P2200">
        <f>IFERROR(ROUND(E2200/L2200,2),0)</f>
        <v>81.650000000000006</v>
      </c>
      <c r="Q2200" s="10" t="s">
        <v>8308</v>
      </c>
      <c r="R2200" t="s">
        <v>8309</v>
      </c>
      <c r="S2200" s="15">
        <f t="shared" si="103"/>
        <v>42292.513888888891</v>
      </c>
      <c r="T2200" s="15">
        <f t="shared" si="104"/>
        <v>42322.555555555555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02"/>
        <v>147</v>
      </c>
      <c r="P2201">
        <f>IFERROR(ROUND(E2201/L2201,2),0)</f>
        <v>52.7</v>
      </c>
      <c r="Q2201" s="10" t="s">
        <v>8308</v>
      </c>
      <c r="R2201" t="s">
        <v>8309</v>
      </c>
      <c r="S2201" s="15">
        <f t="shared" si="103"/>
        <v>42262.416643518518</v>
      </c>
      <c r="T2201" s="15">
        <f t="shared" si="104"/>
        <v>42292.416643518518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02"/>
        <v>542</v>
      </c>
      <c r="P2202">
        <f>IFERROR(ROUND(E2202/L2202,2),0)</f>
        <v>41.23</v>
      </c>
      <c r="Q2202" s="10" t="s">
        <v>8308</v>
      </c>
      <c r="R2202" t="s">
        <v>8309</v>
      </c>
      <c r="S2202" s="15">
        <f t="shared" si="103"/>
        <v>42163.625787037032</v>
      </c>
      <c r="T2202" s="15">
        <f t="shared" si="104"/>
        <v>42191.125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02"/>
        <v>383</v>
      </c>
      <c r="P2203">
        <f>IFERROR(ROUND(E2203/L2203,2),0)</f>
        <v>15.04</v>
      </c>
      <c r="Q2203" s="10" t="s">
        <v>8316</v>
      </c>
      <c r="R2203" t="s">
        <v>8317</v>
      </c>
      <c r="S2203" s="15">
        <f t="shared" si="103"/>
        <v>41276.846817129634</v>
      </c>
      <c r="T2203" s="15">
        <f t="shared" si="104"/>
        <v>41290.846817129634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02"/>
        <v>704</v>
      </c>
      <c r="P2204">
        <f>IFERROR(ROUND(E2204/L2204,2),0)</f>
        <v>39.07</v>
      </c>
      <c r="Q2204" s="10" t="s">
        <v>8316</v>
      </c>
      <c r="R2204" t="s">
        <v>8317</v>
      </c>
      <c r="S2204" s="15">
        <f t="shared" si="103"/>
        <v>41184.849166666667</v>
      </c>
      <c r="T2204" s="15">
        <f t="shared" si="104"/>
        <v>41214.849166666667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02"/>
        <v>110</v>
      </c>
      <c r="P2205">
        <f>IFERROR(ROUND(E2205/L2205,2),0)</f>
        <v>43.82</v>
      </c>
      <c r="Q2205" s="10" t="s">
        <v>8316</v>
      </c>
      <c r="R2205" t="s">
        <v>8317</v>
      </c>
      <c r="S2205" s="15">
        <f t="shared" si="103"/>
        <v>42241.85974537037</v>
      </c>
      <c r="T2205" s="15">
        <f t="shared" si="104"/>
        <v>42271.85974537037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02"/>
        <v>133</v>
      </c>
      <c r="P2206">
        <f>IFERROR(ROUND(E2206/L2206,2),0)</f>
        <v>27.3</v>
      </c>
      <c r="Q2206" s="10" t="s">
        <v>8316</v>
      </c>
      <c r="R2206" t="s">
        <v>8317</v>
      </c>
      <c r="S2206" s="15">
        <f t="shared" si="103"/>
        <v>41312.311562499999</v>
      </c>
      <c r="T2206" s="15">
        <f t="shared" si="104"/>
        <v>41342.311562499999</v>
      </c>
    </row>
    <row r="2207" spans="1:20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02"/>
        <v>152</v>
      </c>
      <c r="P2207">
        <f>IFERROR(ROUND(E2207/L2207,2),0)</f>
        <v>42.22</v>
      </c>
      <c r="Q2207" s="10" t="s">
        <v>8316</v>
      </c>
      <c r="R2207" t="s">
        <v>8317</v>
      </c>
      <c r="S2207" s="15">
        <f t="shared" si="103"/>
        <v>41031.82163194444</v>
      </c>
      <c r="T2207" s="15">
        <f t="shared" si="104"/>
        <v>41061.82163194444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02"/>
        <v>103</v>
      </c>
      <c r="P2208">
        <f>IFERROR(ROUND(E2208/L2208,2),0)</f>
        <v>33.24</v>
      </c>
      <c r="Q2208" s="10" t="s">
        <v>8316</v>
      </c>
      <c r="R2208" t="s">
        <v>8317</v>
      </c>
      <c r="S2208" s="15">
        <f t="shared" si="103"/>
        <v>40997.257222222222</v>
      </c>
      <c r="T2208" s="15">
        <f t="shared" si="104"/>
        <v>41015.257222222222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02"/>
        <v>100</v>
      </c>
      <c r="P2209">
        <f>IFERROR(ROUND(E2209/L2209,2),0)</f>
        <v>285.70999999999998</v>
      </c>
      <c r="Q2209" s="10" t="s">
        <v>8316</v>
      </c>
      <c r="R2209" t="s">
        <v>8317</v>
      </c>
      <c r="S2209" s="15">
        <f t="shared" si="103"/>
        <v>41564.194131944445</v>
      </c>
      <c r="T2209" s="15">
        <f t="shared" si="104"/>
        <v>41594.235798611109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02"/>
        <v>102</v>
      </c>
      <c r="P2210">
        <f>IFERROR(ROUND(E2210/L2210,2),0)</f>
        <v>42.33</v>
      </c>
      <c r="Q2210" s="10" t="s">
        <v>8316</v>
      </c>
      <c r="R2210" t="s">
        <v>8317</v>
      </c>
      <c r="S2210" s="15">
        <f t="shared" si="103"/>
        <v>40946.882245370369</v>
      </c>
      <c r="T2210" s="15">
        <f t="shared" si="104"/>
        <v>41006.166666666664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02"/>
        <v>151</v>
      </c>
      <c r="P2211">
        <f>IFERROR(ROUND(E2211/L2211,2),0)</f>
        <v>50.27</v>
      </c>
      <c r="Q2211" s="10" t="s">
        <v>8316</v>
      </c>
      <c r="R2211" t="s">
        <v>8317</v>
      </c>
      <c r="S2211" s="15">
        <f t="shared" si="103"/>
        <v>41732.479675925926</v>
      </c>
      <c r="T2211" s="15">
        <f t="shared" si="104"/>
        <v>41743.958333333336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02"/>
        <v>111</v>
      </c>
      <c r="P2212">
        <f>IFERROR(ROUND(E2212/L2212,2),0)</f>
        <v>61.9</v>
      </c>
      <c r="Q2212" s="10" t="s">
        <v>8316</v>
      </c>
      <c r="R2212" t="s">
        <v>8317</v>
      </c>
      <c r="S2212" s="15">
        <f t="shared" si="103"/>
        <v>40956.066087962965</v>
      </c>
      <c r="T2212" s="15">
        <f t="shared" si="104"/>
        <v>41013.73333333333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02"/>
        <v>196</v>
      </c>
      <c r="P2213">
        <f>IFERROR(ROUND(E2213/L2213,2),0)</f>
        <v>40.75</v>
      </c>
      <c r="Q2213" s="10" t="s">
        <v>8316</v>
      </c>
      <c r="R2213" t="s">
        <v>8317</v>
      </c>
      <c r="S2213" s="15">
        <f t="shared" si="103"/>
        <v>41716.785011574073</v>
      </c>
      <c r="T2213" s="15">
        <f t="shared" si="104"/>
        <v>41739.290972222225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02"/>
        <v>114</v>
      </c>
      <c r="P2214">
        <f>IFERROR(ROUND(E2214/L2214,2),0)</f>
        <v>55.8</v>
      </c>
      <c r="Q2214" s="10" t="s">
        <v>8316</v>
      </c>
      <c r="R2214" t="s">
        <v>8317</v>
      </c>
      <c r="S2214" s="15">
        <f t="shared" si="103"/>
        <v>41548.747418981482</v>
      </c>
      <c r="T2214" s="15">
        <f t="shared" si="104"/>
        <v>41582.041666666664</v>
      </c>
    </row>
    <row r="2215" spans="1:20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02"/>
        <v>200</v>
      </c>
      <c r="P2215">
        <f>IFERROR(ROUND(E2215/L2215,2),0)</f>
        <v>10</v>
      </c>
      <c r="Q2215" s="10" t="s">
        <v>8316</v>
      </c>
      <c r="R2215" t="s">
        <v>8317</v>
      </c>
      <c r="S2215" s="15">
        <f t="shared" si="103"/>
        <v>42109.826145833329</v>
      </c>
      <c r="T2215" s="15">
        <f t="shared" si="104"/>
        <v>42139.826145833329</v>
      </c>
    </row>
    <row r="2216" spans="1:20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02"/>
        <v>293</v>
      </c>
      <c r="P2216">
        <f>IFERROR(ROUND(E2216/L2216,2),0)</f>
        <v>73.13</v>
      </c>
      <c r="Q2216" s="10" t="s">
        <v>8316</v>
      </c>
      <c r="R2216" t="s">
        <v>8317</v>
      </c>
      <c r="S2216" s="15">
        <f t="shared" si="103"/>
        <v>41646.792222222226</v>
      </c>
      <c r="T2216" s="15">
        <f t="shared" si="104"/>
        <v>41676.792222222226</v>
      </c>
    </row>
    <row r="2217" spans="1:20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02"/>
        <v>156</v>
      </c>
      <c r="P2217">
        <f>IFERROR(ROUND(E2217/L2217,2),0)</f>
        <v>26.06</v>
      </c>
      <c r="Q2217" s="10" t="s">
        <v>8316</v>
      </c>
      <c r="R2217" t="s">
        <v>8317</v>
      </c>
      <c r="S2217" s="15">
        <f t="shared" si="103"/>
        <v>40958.717268518521</v>
      </c>
      <c r="T2217" s="15">
        <f t="shared" si="104"/>
        <v>40981.290972222225</v>
      </c>
    </row>
    <row r="2218" spans="1:20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02"/>
        <v>106</v>
      </c>
      <c r="P2218">
        <f>IFERROR(ROUND(E2218/L2218,2),0)</f>
        <v>22.64</v>
      </c>
      <c r="Q2218" s="10" t="s">
        <v>8316</v>
      </c>
      <c r="R2218" t="s">
        <v>8317</v>
      </c>
      <c r="S2218" s="15">
        <f t="shared" si="103"/>
        <v>42194.751678240747</v>
      </c>
      <c r="T2218" s="15">
        <f t="shared" si="104"/>
        <v>42208.751678240747</v>
      </c>
    </row>
    <row r="2219" spans="1:20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02"/>
        <v>101</v>
      </c>
      <c r="P2219">
        <f>IFERROR(ROUND(E2219/L2219,2),0)</f>
        <v>47.22</v>
      </c>
      <c r="Q2219" s="10" t="s">
        <v>8316</v>
      </c>
      <c r="R2219" t="s">
        <v>8317</v>
      </c>
      <c r="S2219" s="15">
        <f t="shared" si="103"/>
        <v>42299.776770833334</v>
      </c>
      <c r="T2219" s="15">
        <f t="shared" si="104"/>
        <v>42310.333333333328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02"/>
        <v>123</v>
      </c>
      <c r="P2220">
        <f>IFERROR(ROUND(E2220/L2220,2),0)</f>
        <v>32.32</v>
      </c>
      <c r="Q2220" s="10" t="s">
        <v>8316</v>
      </c>
      <c r="R2220" t="s">
        <v>8317</v>
      </c>
      <c r="S2220" s="15">
        <f t="shared" si="103"/>
        <v>41127.812303240738</v>
      </c>
      <c r="T2220" s="15">
        <f t="shared" si="104"/>
        <v>41150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02"/>
        <v>102</v>
      </c>
      <c r="P2221">
        <f>IFERROR(ROUND(E2221/L2221,2),0)</f>
        <v>53.42</v>
      </c>
      <c r="Q2221" s="10" t="s">
        <v>8316</v>
      </c>
      <c r="R2221" t="s">
        <v>8317</v>
      </c>
      <c r="S2221" s="15">
        <f t="shared" si="103"/>
        <v>42205.718888888892</v>
      </c>
      <c r="T2221" s="15">
        <f t="shared" si="104"/>
        <v>42235.718888888892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02"/>
        <v>101</v>
      </c>
      <c r="P2222">
        <f>IFERROR(ROUND(E2222/L2222,2),0)</f>
        <v>51.3</v>
      </c>
      <c r="Q2222" s="10" t="s">
        <v>8316</v>
      </c>
      <c r="R2222" t="s">
        <v>8317</v>
      </c>
      <c r="S2222" s="15">
        <f t="shared" si="103"/>
        <v>41452.060601851852</v>
      </c>
      <c r="T2222" s="15">
        <f t="shared" si="104"/>
        <v>41482.060601851852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02"/>
        <v>108</v>
      </c>
      <c r="P2223">
        <f>IFERROR(ROUND(E2223/L2223,2),0)</f>
        <v>37.200000000000003</v>
      </c>
      <c r="Q2223" s="10" t="s">
        <v>8308</v>
      </c>
      <c r="R2223" t="s">
        <v>8309</v>
      </c>
      <c r="S2223" s="15">
        <f t="shared" si="103"/>
        <v>42452.666770833333</v>
      </c>
      <c r="T2223" s="15">
        <f t="shared" si="104"/>
        <v>42483</v>
      </c>
    </row>
    <row r="2224" spans="1:20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02"/>
        <v>163</v>
      </c>
      <c r="P2224">
        <f>IFERROR(ROUND(E2224/L2224,2),0)</f>
        <v>27.1</v>
      </c>
      <c r="Q2224" s="10" t="s">
        <v>8308</v>
      </c>
      <c r="R2224" t="s">
        <v>8309</v>
      </c>
      <c r="S2224" s="15">
        <f t="shared" si="103"/>
        <v>40906.787581018521</v>
      </c>
      <c r="T2224" s="15">
        <f t="shared" si="104"/>
        <v>40936.787581018521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02"/>
        <v>106</v>
      </c>
      <c r="P2225">
        <f>IFERROR(ROUND(E2225/L2225,2),0)</f>
        <v>206.31</v>
      </c>
      <c r="Q2225" s="10" t="s">
        <v>8308</v>
      </c>
      <c r="R2225" t="s">
        <v>8309</v>
      </c>
      <c r="S2225" s="15">
        <f t="shared" si="103"/>
        <v>42152.640833333338</v>
      </c>
      <c r="T2225" s="15">
        <f t="shared" si="104"/>
        <v>42182.640833333338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02"/>
        <v>243</v>
      </c>
      <c r="P2226">
        <f>IFERROR(ROUND(E2226/L2226,2),0)</f>
        <v>82.15</v>
      </c>
      <c r="Q2226" s="10" t="s">
        <v>8308</v>
      </c>
      <c r="R2226" t="s">
        <v>8309</v>
      </c>
      <c r="S2226" s="15">
        <f t="shared" si="103"/>
        <v>42644.667534722219</v>
      </c>
      <c r="T2226" s="15">
        <f t="shared" si="104"/>
        <v>42672.791666666672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02"/>
        <v>945</v>
      </c>
      <c r="P2227">
        <f>IFERROR(ROUND(E2227/L2227,2),0)</f>
        <v>164.8</v>
      </c>
      <c r="Q2227" s="10" t="s">
        <v>8308</v>
      </c>
      <c r="R2227" t="s">
        <v>8309</v>
      </c>
      <c r="S2227" s="15">
        <f t="shared" si="103"/>
        <v>41873.79184027778</v>
      </c>
      <c r="T2227" s="15">
        <f t="shared" si="104"/>
        <v>41903.79184027778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02"/>
        <v>108</v>
      </c>
      <c r="P2228">
        <f>IFERROR(ROUND(E2228/L2228,2),0)</f>
        <v>60.82</v>
      </c>
      <c r="Q2228" s="10" t="s">
        <v>8308</v>
      </c>
      <c r="R2228" t="s">
        <v>8309</v>
      </c>
      <c r="S2228" s="15">
        <f t="shared" si="103"/>
        <v>42381.79886574074</v>
      </c>
      <c r="T2228" s="15">
        <f t="shared" si="104"/>
        <v>42412.207638888889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02"/>
        <v>157</v>
      </c>
      <c r="P2229">
        <f>IFERROR(ROUND(E2229/L2229,2),0)</f>
        <v>67.97</v>
      </c>
      <c r="Q2229" s="10" t="s">
        <v>8308</v>
      </c>
      <c r="R2229" t="s">
        <v>8309</v>
      </c>
      <c r="S2229" s="15">
        <f t="shared" si="103"/>
        <v>41561.807349537034</v>
      </c>
      <c r="T2229" s="15">
        <f t="shared" si="104"/>
        <v>41591.849016203705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02"/>
        <v>1174</v>
      </c>
      <c r="P2230">
        <f>IFERROR(ROUND(E2230/L2230,2),0)</f>
        <v>81.56</v>
      </c>
      <c r="Q2230" s="10" t="s">
        <v>8308</v>
      </c>
      <c r="R2230" t="s">
        <v>8309</v>
      </c>
      <c r="S2230" s="15">
        <f t="shared" si="103"/>
        <v>42202.278194444443</v>
      </c>
      <c r="T2230" s="15">
        <f t="shared" si="104"/>
        <v>42232.278194444443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02"/>
        <v>171</v>
      </c>
      <c r="P2231">
        <f>IFERROR(ROUND(E2231/L2231,2),0)</f>
        <v>25.43</v>
      </c>
      <c r="Q2231" s="10" t="s">
        <v>8308</v>
      </c>
      <c r="R2231" t="s">
        <v>8309</v>
      </c>
      <c r="S2231" s="15">
        <f t="shared" si="103"/>
        <v>41484.664247685185</v>
      </c>
      <c r="T2231" s="15">
        <f t="shared" si="104"/>
        <v>41520.166666666664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02"/>
        <v>126</v>
      </c>
      <c r="P2232">
        <f>IFERROR(ROUND(E2232/L2232,2),0)</f>
        <v>21.5</v>
      </c>
      <c r="Q2232" s="10" t="s">
        <v>8308</v>
      </c>
      <c r="R2232" t="s">
        <v>8309</v>
      </c>
      <c r="S2232" s="15">
        <f t="shared" si="103"/>
        <v>41724.881099537037</v>
      </c>
      <c r="T2232" s="15">
        <f t="shared" si="104"/>
        <v>41754.881099537037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02"/>
        <v>1212</v>
      </c>
      <c r="P2233">
        <f>IFERROR(ROUND(E2233/L2233,2),0)</f>
        <v>27.23</v>
      </c>
      <c r="Q2233" s="10" t="s">
        <v>8308</v>
      </c>
      <c r="R2233" t="s">
        <v>8309</v>
      </c>
      <c r="S2233" s="15">
        <f t="shared" si="103"/>
        <v>41423.910891203705</v>
      </c>
      <c r="T2233" s="15">
        <f t="shared" si="104"/>
        <v>41450.208333333336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02"/>
        <v>496</v>
      </c>
      <c r="P2234">
        <f>IFERROR(ROUND(E2234/L2234,2),0)</f>
        <v>25.09</v>
      </c>
      <c r="Q2234" s="10" t="s">
        <v>8308</v>
      </c>
      <c r="R2234" t="s">
        <v>8309</v>
      </c>
      <c r="S2234" s="15">
        <f t="shared" si="103"/>
        <v>41806.794074074074</v>
      </c>
      <c r="T2234" s="15">
        <f t="shared" si="104"/>
        <v>41839.125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02"/>
        <v>332</v>
      </c>
      <c r="P2235">
        <f>IFERROR(ROUND(E2235/L2235,2),0)</f>
        <v>21.23</v>
      </c>
      <c r="Q2235" s="10" t="s">
        <v>8308</v>
      </c>
      <c r="R2235" t="s">
        <v>8309</v>
      </c>
      <c r="S2235" s="15">
        <f t="shared" si="103"/>
        <v>42331.378923611104</v>
      </c>
      <c r="T2235" s="15">
        <f t="shared" si="104"/>
        <v>42352</v>
      </c>
    </row>
    <row r="2236" spans="1:20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02"/>
        <v>1165</v>
      </c>
      <c r="P2236">
        <f>IFERROR(ROUND(E2236/L2236,2),0)</f>
        <v>41.61</v>
      </c>
      <c r="Q2236" s="10" t="s">
        <v>8308</v>
      </c>
      <c r="R2236" t="s">
        <v>8309</v>
      </c>
      <c r="S2236" s="15">
        <f t="shared" si="103"/>
        <v>42710.824618055558</v>
      </c>
      <c r="T2236" s="15">
        <f t="shared" si="104"/>
        <v>42740.824618055558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02"/>
        <v>153</v>
      </c>
      <c r="P2237">
        <f>IFERROR(ROUND(E2237/L2237,2),0)</f>
        <v>135.59</v>
      </c>
      <c r="Q2237" s="10" t="s">
        <v>8308</v>
      </c>
      <c r="R2237" t="s">
        <v>8309</v>
      </c>
      <c r="S2237" s="15">
        <f t="shared" si="103"/>
        <v>42062.022118055553</v>
      </c>
      <c r="T2237" s="15">
        <f t="shared" si="104"/>
        <v>42091.980451388896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02"/>
        <v>537</v>
      </c>
      <c r="P2238">
        <f>IFERROR(ROUND(E2238/L2238,2),0)</f>
        <v>22.12</v>
      </c>
      <c r="Q2238" s="10" t="s">
        <v>8308</v>
      </c>
      <c r="R2238" t="s">
        <v>8309</v>
      </c>
      <c r="S2238" s="15">
        <f t="shared" si="103"/>
        <v>42371.617164351846</v>
      </c>
      <c r="T2238" s="15">
        <f t="shared" si="104"/>
        <v>42401.617164351846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02"/>
        <v>353</v>
      </c>
      <c r="P2239">
        <f>IFERROR(ROUND(E2239/L2239,2),0)</f>
        <v>64.63</v>
      </c>
      <c r="Q2239" s="10" t="s">
        <v>8308</v>
      </c>
      <c r="R2239" t="s">
        <v>8309</v>
      </c>
      <c r="S2239" s="15">
        <f t="shared" si="103"/>
        <v>41915.003275462965</v>
      </c>
      <c r="T2239" s="15">
        <f t="shared" si="104"/>
        <v>41955.332638888889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02"/>
        <v>137</v>
      </c>
      <c r="P2240">
        <f>IFERROR(ROUND(E2240/L2240,2),0)</f>
        <v>69.569999999999993</v>
      </c>
      <c r="Q2240" s="10" t="s">
        <v>8308</v>
      </c>
      <c r="R2240" t="s">
        <v>8309</v>
      </c>
      <c r="S2240" s="15">
        <f t="shared" si="103"/>
        <v>42774.621712962966</v>
      </c>
      <c r="T2240" s="15">
        <f t="shared" si="104"/>
        <v>42804.621712962966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02"/>
        <v>128</v>
      </c>
      <c r="P2241">
        <f>IFERROR(ROUND(E2241/L2241,2),0)</f>
        <v>75.13</v>
      </c>
      <c r="Q2241" s="10" t="s">
        <v>8308</v>
      </c>
      <c r="R2241" t="s">
        <v>8309</v>
      </c>
      <c r="S2241" s="15">
        <f t="shared" si="103"/>
        <v>41572.958495370374</v>
      </c>
      <c r="T2241" s="15">
        <f t="shared" si="104"/>
        <v>41609.168055555558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02"/>
        <v>271</v>
      </c>
      <c r="P2242">
        <f>IFERROR(ROUND(E2242/L2242,2),0)</f>
        <v>140.97999999999999</v>
      </c>
      <c r="Q2242" s="10" t="s">
        <v>8308</v>
      </c>
      <c r="R2242" t="s">
        <v>8309</v>
      </c>
      <c r="S2242" s="15">
        <f t="shared" si="103"/>
        <v>42452.825740740736</v>
      </c>
      <c r="T2242" s="15">
        <f t="shared" si="104"/>
        <v>42482.825740740736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05">ROUND(E2243/D2243*100,0)</f>
        <v>806</v>
      </c>
      <c r="P2243">
        <f>IFERROR(ROUND(E2243/L2243,2),0)</f>
        <v>49.47</v>
      </c>
      <c r="Q2243" s="10" t="s">
        <v>8308</v>
      </c>
      <c r="R2243" t="s">
        <v>8309</v>
      </c>
      <c r="S2243" s="15">
        <f t="shared" ref="S2243:S2306" si="106">(((J2243/60)/60)/24)+DATE(1970,1,1)</f>
        <v>42766.827546296292</v>
      </c>
      <c r="T2243" s="15">
        <f t="shared" ref="T2243:T2306" si="107">(((I2243/60)/60)/24)+DATE(1970,1,1)</f>
        <v>42796.827546296292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05"/>
        <v>1360</v>
      </c>
      <c r="P2244">
        <f>IFERROR(ROUND(E2244/L2244,2),0)</f>
        <v>53.87</v>
      </c>
      <c r="Q2244" s="10" t="s">
        <v>8308</v>
      </c>
      <c r="R2244" t="s">
        <v>8309</v>
      </c>
      <c r="S2244" s="15">
        <f t="shared" si="106"/>
        <v>41569.575613425928</v>
      </c>
      <c r="T2244" s="15">
        <f t="shared" si="107"/>
        <v>41605.126388888886</v>
      </c>
    </row>
    <row r="2245" spans="1:20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05"/>
        <v>930250</v>
      </c>
      <c r="P2245">
        <f>IFERROR(ROUND(E2245/L2245,2),0)</f>
        <v>4.57</v>
      </c>
      <c r="Q2245" s="10" t="s">
        <v>8308</v>
      </c>
      <c r="R2245" t="s">
        <v>8309</v>
      </c>
      <c r="S2245" s="15">
        <f t="shared" si="106"/>
        <v>42800.751041666663</v>
      </c>
      <c r="T2245" s="15">
        <f t="shared" si="107"/>
        <v>42807.125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05"/>
        <v>377</v>
      </c>
      <c r="P2246">
        <f>IFERROR(ROUND(E2246/L2246,2),0)</f>
        <v>65</v>
      </c>
      <c r="Q2246" s="10" t="s">
        <v>8308</v>
      </c>
      <c r="R2246" t="s">
        <v>8309</v>
      </c>
      <c r="S2246" s="15">
        <f t="shared" si="106"/>
        <v>42647.818819444445</v>
      </c>
      <c r="T2246" s="15">
        <f t="shared" si="107"/>
        <v>42659.854166666672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05"/>
        <v>2647</v>
      </c>
      <c r="P2247">
        <f>IFERROR(ROUND(E2247/L2247,2),0)</f>
        <v>53.48</v>
      </c>
      <c r="Q2247" s="10" t="s">
        <v>8308</v>
      </c>
      <c r="R2247" t="s">
        <v>8309</v>
      </c>
      <c r="S2247" s="15">
        <f t="shared" si="106"/>
        <v>41660.708530092597</v>
      </c>
      <c r="T2247" s="15">
        <f t="shared" si="107"/>
        <v>41691.75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05"/>
        <v>100</v>
      </c>
      <c r="P2248">
        <f>IFERROR(ROUND(E2248/L2248,2),0)</f>
        <v>43.91</v>
      </c>
      <c r="Q2248" s="10" t="s">
        <v>8308</v>
      </c>
      <c r="R2248" t="s">
        <v>8309</v>
      </c>
      <c r="S2248" s="15">
        <f t="shared" si="106"/>
        <v>42221.79178240741</v>
      </c>
      <c r="T2248" s="15">
        <f t="shared" si="107"/>
        <v>42251.79178240741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05"/>
        <v>104</v>
      </c>
      <c r="P2249">
        <f>IFERROR(ROUND(E2249/L2249,2),0)</f>
        <v>50.85</v>
      </c>
      <c r="Q2249" s="10" t="s">
        <v>8308</v>
      </c>
      <c r="R2249" t="s">
        <v>8309</v>
      </c>
      <c r="S2249" s="15">
        <f t="shared" si="106"/>
        <v>42200.666261574079</v>
      </c>
      <c r="T2249" s="15">
        <f t="shared" si="107"/>
        <v>42214.666261574079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05"/>
        <v>107</v>
      </c>
      <c r="P2250">
        <f>IFERROR(ROUND(E2250/L2250,2),0)</f>
        <v>58.63</v>
      </c>
      <c r="Q2250" s="10" t="s">
        <v>8308</v>
      </c>
      <c r="R2250" t="s">
        <v>8309</v>
      </c>
      <c r="S2250" s="15">
        <f t="shared" si="106"/>
        <v>42688.875902777778</v>
      </c>
      <c r="T2250" s="15">
        <f t="shared" si="107"/>
        <v>42718.875902777778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05"/>
        <v>169</v>
      </c>
      <c r="P2251">
        <f>IFERROR(ROUND(E2251/L2251,2),0)</f>
        <v>32.82</v>
      </c>
      <c r="Q2251" s="10" t="s">
        <v>8308</v>
      </c>
      <c r="R2251" t="s">
        <v>8309</v>
      </c>
      <c r="S2251" s="15">
        <f t="shared" si="106"/>
        <v>41336.703298611108</v>
      </c>
      <c r="T2251" s="15">
        <f t="shared" si="107"/>
        <v>41366.661631944444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05"/>
        <v>975</v>
      </c>
      <c r="P2252">
        <f>IFERROR(ROUND(E2252/L2252,2),0)</f>
        <v>426.93</v>
      </c>
      <c r="Q2252" s="10" t="s">
        <v>8308</v>
      </c>
      <c r="R2252" t="s">
        <v>8309</v>
      </c>
      <c r="S2252" s="15">
        <f t="shared" si="106"/>
        <v>42677.005474537036</v>
      </c>
      <c r="T2252" s="15">
        <f t="shared" si="107"/>
        <v>42707.0471412037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05"/>
        <v>134</v>
      </c>
      <c r="P2253">
        <f>IFERROR(ROUND(E2253/L2253,2),0)</f>
        <v>23.81</v>
      </c>
      <c r="Q2253" s="10" t="s">
        <v>8308</v>
      </c>
      <c r="R2253" t="s">
        <v>8309</v>
      </c>
      <c r="S2253" s="15">
        <f t="shared" si="106"/>
        <v>41846.34579861111</v>
      </c>
      <c r="T2253" s="15">
        <f t="shared" si="107"/>
        <v>41867.34579861111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05"/>
        <v>272</v>
      </c>
      <c r="P2254">
        <f>IFERROR(ROUND(E2254/L2254,2),0)</f>
        <v>98.41</v>
      </c>
      <c r="Q2254" s="10" t="s">
        <v>8308</v>
      </c>
      <c r="R2254" t="s">
        <v>8309</v>
      </c>
      <c r="S2254" s="15">
        <f t="shared" si="106"/>
        <v>42573.327986111108</v>
      </c>
      <c r="T2254" s="15">
        <f t="shared" si="107"/>
        <v>42588.327986111108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05"/>
        <v>113</v>
      </c>
      <c r="P2255">
        <f>IFERROR(ROUND(E2255/L2255,2),0)</f>
        <v>107.32</v>
      </c>
      <c r="Q2255" s="10" t="s">
        <v>8308</v>
      </c>
      <c r="R2255" t="s">
        <v>8309</v>
      </c>
      <c r="S2255" s="15">
        <f t="shared" si="106"/>
        <v>42296.631331018521</v>
      </c>
      <c r="T2255" s="15">
        <f t="shared" si="107"/>
        <v>42326.672997685186</v>
      </c>
    </row>
    <row r="2256" spans="1:20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05"/>
        <v>460</v>
      </c>
      <c r="P2256">
        <f>IFERROR(ROUND(E2256/L2256,2),0)</f>
        <v>11.67</v>
      </c>
      <c r="Q2256" s="10" t="s">
        <v>8308</v>
      </c>
      <c r="R2256" t="s">
        <v>8309</v>
      </c>
      <c r="S2256" s="15">
        <f t="shared" si="106"/>
        <v>42752.647777777776</v>
      </c>
      <c r="T2256" s="15">
        <f t="shared" si="107"/>
        <v>42759.647777777776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05"/>
        <v>287</v>
      </c>
      <c r="P2257">
        <f>IFERROR(ROUND(E2257/L2257,2),0)</f>
        <v>41.78</v>
      </c>
      <c r="Q2257" s="10" t="s">
        <v>8308</v>
      </c>
      <c r="R2257" t="s">
        <v>8309</v>
      </c>
      <c r="S2257" s="15">
        <f t="shared" si="106"/>
        <v>42467.951979166668</v>
      </c>
      <c r="T2257" s="15">
        <f t="shared" si="107"/>
        <v>42497.951979166668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05"/>
        <v>223</v>
      </c>
      <c r="P2258">
        <f>IFERROR(ROUND(E2258/L2258,2),0)</f>
        <v>21.38</v>
      </c>
      <c r="Q2258" s="10" t="s">
        <v>8308</v>
      </c>
      <c r="R2258" t="s">
        <v>8309</v>
      </c>
      <c r="S2258" s="15">
        <f t="shared" si="106"/>
        <v>42682.451921296291</v>
      </c>
      <c r="T2258" s="15">
        <f t="shared" si="107"/>
        <v>42696.451921296291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05"/>
        <v>636</v>
      </c>
      <c r="P2259">
        <f>IFERROR(ROUND(E2259/L2259,2),0)</f>
        <v>94.1</v>
      </c>
      <c r="Q2259" s="10" t="s">
        <v>8308</v>
      </c>
      <c r="R2259" t="s">
        <v>8309</v>
      </c>
      <c r="S2259" s="15">
        <f t="shared" si="106"/>
        <v>42505.936678240745</v>
      </c>
      <c r="T2259" s="15">
        <f t="shared" si="107"/>
        <v>42540.958333333328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05"/>
        <v>147</v>
      </c>
      <c r="P2260">
        <f>IFERROR(ROUND(E2260/L2260,2),0)</f>
        <v>15.72</v>
      </c>
      <c r="Q2260" s="10" t="s">
        <v>8308</v>
      </c>
      <c r="R2260" t="s">
        <v>8309</v>
      </c>
      <c r="S2260" s="15">
        <f t="shared" si="106"/>
        <v>42136.75100694444</v>
      </c>
      <c r="T2260" s="15">
        <f t="shared" si="107"/>
        <v>42166.75100694444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05"/>
        <v>1867</v>
      </c>
      <c r="P2261">
        <f>IFERROR(ROUND(E2261/L2261,2),0)</f>
        <v>90.64</v>
      </c>
      <c r="Q2261" s="10" t="s">
        <v>8308</v>
      </c>
      <c r="R2261" t="s">
        <v>8309</v>
      </c>
      <c r="S2261" s="15">
        <f t="shared" si="106"/>
        <v>42702.804814814815</v>
      </c>
      <c r="T2261" s="15">
        <f t="shared" si="107"/>
        <v>42712.804814814815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05"/>
        <v>327</v>
      </c>
      <c r="P2262">
        <f>IFERROR(ROUND(E2262/L2262,2),0)</f>
        <v>97.3</v>
      </c>
      <c r="Q2262" s="10" t="s">
        <v>8308</v>
      </c>
      <c r="R2262" t="s">
        <v>8309</v>
      </c>
      <c r="S2262" s="15">
        <f t="shared" si="106"/>
        <v>41695.016782407409</v>
      </c>
      <c r="T2262" s="15">
        <f t="shared" si="107"/>
        <v>41724.975115740745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05"/>
        <v>780</v>
      </c>
      <c r="P2263">
        <f>IFERROR(ROUND(E2263/L2263,2),0)</f>
        <v>37.119999999999997</v>
      </c>
      <c r="Q2263" s="10" t="s">
        <v>8308</v>
      </c>
      <c r="R2263" t="s">
        <v>8309</v>
      </c>
      <c r="S2263" s="15">
        <f t="shared" si="106"/>
        <v>42759.724768518514</v>
      </c>
      <c r="T2263" s="15">
        <f t="shared" si="107"/>
        <v>42780.724768518514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05"/>
        <v>154</v>
      </c>
      <c r="P2264">
        <f>IFERROR(ROUND(E2264/L2264,2),0)</f>
        <v>28.1</v>
      </c>
      <c r="Q2264" s="10" t="s">
        <v>8308</v>
      </c>
      <c r="R2264" t="s">
        <v>8309</v>
      </c>
      <c r="S2264" s="15">
        <f t="shared" si="106"/>
        <v>41926.585162037038</v>
      </c>
      <c r="T2264" s="15">
        <f t="shared" si="107"/>
        <v>41961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05"/>
        <v>116</v>
      </c>
      <c r="P2265">
        <f>IFERROR(ROUND(E2265/L2265,2),0)</f>
        <v>144.43</v>
      </c>
      <c r="Q2265" s="10" t="s">
        <v>8308</v>
      </c>
      <c r="R2265" t="s">
        <v>8309</v>
      </c>
      <c r="S2265" s="15">
        <f t="shared" si="106"/>
        <v>42014.832326388889</v>
      </c>
      <c r="T2265" s="15">
        <f t="shared" si="107"/>
        <v>42035.832326388889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05"/>
        <v>180</v>
      </c>
      <c r="P2266">
        <f>IFERROR(ROUND(E2266/L2266,2),0)</f>
        <v>24.27</v>
      </c>
      <c r="Q2266" s="10" t="s">
        <v>8308</v>
      </c>
      <c r="R2266" t="s">
        <v>8309</v>
      </c>
      <c r="S2266" s="15">
        <f t="shared" si="106"/>
        <v>42496.582337962958</v>
      </c>
      <c r="T2266" s="15">
        <f t="shared" si="107"/>
        <v>42513.125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05"/>
        <v>299</v>
      </c>
      <c r="P2267">
        <f>IFERROR(ROUND(E2267/L2267,2),0)</f>
        <v>35.119999999999997</v>
      </c>
      <c r="Q2267" s="10" t="s">
        <v>8308</v>
      </c>
      <c r="R2267" t="s">
        <v>8309</v>
      </c>
      <c r="S2267" s="15">
        <f t="shared" si="106"/>
        <v>42689.853090277778</v>
      </c>
      <c r="T2267" s="15">
        <f t="shared" si="107"/>
        <v>42696.853090277778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05"/>
        <v>320</v>
      </c>
      <c r="P2268">
        <f>IFERROR(ROUND(E2268/L2268,2),0)</f>
        <v>24.76</v>
      </c>
      <c r="Q2268" s="10" t="s">
        <v>8308</v>
      </c>
      <c r="R2268" t="s">
        <v>8309</v>
      </c>
      <c r="S2268" s="15">
        <f t="shared" si="106"/>
        <v>42469.874907407408</v>
      </c>
      <c r="T2268" s="15">
        <f t="shared" si="107"/>
        <v>42487.083333333328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05"/>
        <v>381</v>
      </c>
      <c r="P2269">
        <f>IFERROR(ROUND(E2269/L2269,2),0)</f>
        <v>188.38</v>
      </c>
      <c r="Q2269" s="10" t="s">
        <v>8308</v>
      </c>
      <c r="R2269" t="s">
        <v>8309</v>
      </c>
      <c r="S2269" s="15">
        <f t="shared" si="106"/>
        <v>41968.829826388886</v>
      </c>
      <c r="T2269" s="15">
        <f t="shared" si="107"/>
        <v>41994.041666666672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05"/>
        <v>103</v>
      </c>
      <c r="P2270">
        <f>IFERROR(ROUND(E2270/L2270,2),0)</f>
        <v>148.08000000000001</v>
      </c>
      <c r="Q2270" s="10" t="s">
        <v>8308</v>
      </c>
      <c r="R2270" t="s">
        <v>8309</v>
      </c>
      <c r="S2270" s="15">
        <f t="shared" si="106"/>
        <v>42776.082349537035</v>
      </c>
      <c r="T2270" s="15">
        <f t="shared" si="107"/>
        <v>42806.082349537035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05"/>
        <v>1802</v>
      </c>
      <c r="P2271">
        <f>IFERROR(ROUND(E2271/L2271,2),0)</f>
        <v>49.93</v>
      </c>
      <c r="Q2271" s="10" t="s">
        <v>8308</v>
      </c>
      <c r="R2271" t="s">
        <v>8309</v>
      </c>
      <c r="S2271" s="15">
        <f t="shared" si="106"/>
        <v>42776.704432870371</v>
      </c>
      <c r="T2271" s="15">
        <f t="shared" si="107"/>
        <v>42801.208333333328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05"/>
        <v>720</v>
      </c>
      <c r="P2272">
        <f>IFERROR(ROUND(E2272/L2272,2),0)</f>
        <v>107.82</v>
      </c>
      <c r="Q2272" s="10" t="s">
        <v>8308</v>
      </c>
      <c r="R2272" t="s">
        <v>8309</v>
      </c>
      <c r="S2272" s="15">
        <f t="shared" si="106"/>
        <v>42725.869363425925</v>
      </c>
      <c r="T2272" s="15">
        <f t="shared" si="107"/>
        <v>42745.915972222225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05"/>
        <v>283</v>
      </c>
      <c r="P2273">
        <f>IFERROR(ROUND(E2273/L2273,2),0)</f>
        <v>42.63</v>
      </c>
      <c r="Q2273" s="10" t="s">
        <v>8308</v>
      </c>
      <c r="R2273" t="s">
        <v>8309</v>
      </c>
      <c r="S2273" s="15">
        <f t="shared" si="106"/>
        <v>42684.000046296293</v>
      </c>
      <c r="T2273" s="15">
        <f t="shared" si="107"/>
        <v>42714.000046296293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05"/>
        <v>1357</v>
      </c>
      <c r="P2274">
        <f>IFERROR(ROUND(E2274/L2274,2),0)</f>
        <v>14.37</v>
      </c>
      <c r="Q2274" s="10" t="s">
        <v>8308</v>
      </c>
      <c r="R2274" t="s">
        <v>8309</v>
      </c>
      <c r="S2274" s="15">
        <f t="shared" si="106"/>
        <v>42315.699490740735</v>
      </c>
      <c r="T2274" s="15">
        <f t="shared" si="107"/>
        <v>42345.699490740735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05"/>
        <v>220</v>
      </c>
      <c r="P2275">
        <f>IFERROR(ROUND(E2275/L2275,2),0)</f>
        <v>37.479999999999997</v>
      </c>
      <c r="Q2275" s="10" t="s">
        <v>8308</v>
      </c>
      <c r="R2275" t="s">
        <v>8309</v>
      </c>
      <c r="S2275" s="15">
        <f t="shared" si="106"/>
        <v>42781.549097222218</v>
      </c>
      <c r="T2275" s="15">
        <f t="shared" si="107"/>
        <v>42806.507430555561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05"/>
        <v>120</v>
      </c>
      <c r="P2276">
        <f>IFERROR(ROUND(E2276/L2276,2),0)</f>
        <v>30.2</v>
      </c>
      <c r="Q2276" s="10" t="s">
        <v>8308</v>
      </c>
      <c r="R2276" t="s">
        <v>8309</v>
      </c>
      <c r="S2276" s="15">
        <f t="shared" si="106"/>
        <v>41663.500659722224</v>
      </c>
      <c r="T2276" s="15">
        <f t="shared" si="107"/>
        <v>41693.500659722224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05"/>
        <v>408</v>
      </c>
      <c r="P2277">
        <f>IFERROR(ROUND(E2277/L2277,2),0)</f>
        <v>33.549999999999997</v>
      </c>
      <c r="Q2277" s="10" t="s">
        <v>8308</v>
      </c>
      <c r="R2277" t="s">
        <v>8309</v>
      </c>
      <c r="S2277" s="15">
        <f t="shared" si="106"/>
        <v>41965.616655092599</v>
      </c>
      <c r="T2277" s="15">
        <f t="shared" si="107"/>
        <v>41995.616655092599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05"/>
        <v>106</v>
      </c>
      <c r="P2278">
        <f>IFERROR(ROUND(E2278/L2278,2),0)</f>
        <v>64.75</v>
      </c>
      <c r="Q2278" s="10" t="s">
        <v>8308</v>
      </c>
      <c r="R2278" t="s">
        <v>8309</v>
      </c>
      <c r="S2278" s="15">
        <f t="shared" si="106"/>
        <v>41614.651493055557</v>
      </c>
      <c r="T2278" s="15">
        <f t="shared" si="107"/>
        <v>41644.651493055557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05"/>
        <v>141</v>
      </c>
      <c r="P2279">
        <f>IFERROR(ROUND(E2279/L2279,2),0)</f>
        <v>57.93</v>
      </c>
      <c r="Q2279" s="10" t="s">
        <v>8308</v>
      </c>
      <c r="R2279" t="s">
        <v>8309</v>
      </c>
      <c r="S2279" s="15">
        <f t="shared" si="106"/>
        <v>40936.678506944445</v>
      </c>
      <c r="T2279" s="15">
        <f t="shared" si="107"/>
        <v>40966.678506944445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05"/>
        <v>271</v>
      </c>
      <c r="P2280">
        <f>IFERROR(ROUND(E2280/L2280,2),0)</f>
        <v>53.08</v>
      </c>
      <c r="Q2280" s="10" t="s">
        <v>8308</v>
      </c>
      <c r="R2280" t="s">
        <v>8309</v>
      </c>
      <c r="S2280" s="15">
        <f t="shared" si="106"/>
        <v>42338.709108796291</v>
      </c>
      <c r="T2280" s="15">
        <f t="shared" si="107"/>
        <v>42372.957638888889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05"/>
        <v>154</v>
      </c>
      <c r="P2281">
        <f>IFERROR(ROUND(E2281/L2281,2),0)</f>
        <v>48.06</v>
      </c>
      <c r="Q2281" s="10" t="s">
        <v>8308</v>
      </c>
      <c r="R2281" t="s">
        <v>8309</v>
      </c>
      <c r="S2281" s="15">
        <f t="shared" si="106"/>
        <v>42020.806701388887</v>
      </c>
      <c r="T2281" s="15">
        <f t="shared" si="107"/>
        <v>42039.166666666672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05"/>
        <v>404</v>
      </c>
      <c r="P2282">
        <f>IFERROR(ROUND(E2282/L2282,2),0)</f>
        <v>82.4</v>
      </c>
      <c r="Q2282" s="10" t="s">
        <v>8308</v>
      </c>
      <c r="R2282" t="s">
        <v>8309</v>
      </c>
      <c r="S2282" s="15">
        <f t="shared" si="106"/>
        <v>42234.624895833331</v>
      </c>
      <c r="T2282" s="15">
        <f t="shared" si="107"/>
        <v>42264.624895833331</v>
      </c>
    </row>
    <row r="2283" spans="1:20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05"/>
        <v>185</v>
      </c>
      <c r="P2283">
        <f>IFERROR(ROUND(E2283/L2283,2),0)</f>
        <v>50.45</v>
      </c>
      <c r="Q2283" s="10" t="s">
        <v>8316</v>
      </c>
      <c r="R2283" t="s">
        <v>8319</v>
      </c>
      <c r="S2283" s="15">
        <f t="shared" si="106"/>
        <v>40687.285844907405</v>
      </c>
      <c r="T2283" s="15">
        <f t="shared" si="107"/>
        <v>40749.284722222219</v>
      </c>
    </row>
    <row r="2284" spans="1:20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05"/>
        <v>185</v>
      </c>
      <c r="P2284">
        <f>IFERROR(ROUND(E2284/L2284,2),0)</f>
        <v>115.83</v>
      </c>
      <c r="Q2284" s="10" t="s">
        <v>8316</v>
      </c>
      <c r="R2284" t="s">
        <v>8319</v>
      </c>
      <c r="S2284" s="15">
        <f t="shared" si="106"/>
        <v>42323.17460648148</v>
      </c>
      <c r="T2284" s="15">
        <f t="shared" si="107"/>
        <v>42383.17460648148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05"/>
        <v>101</v>
      </c>
      <c r="P2285">
        <f>IFERROR(ROUND(E2285/L2285,2),0)</f>
        <v>63.03</v>
      </c>
      <c r="Q2285" s="10" t="s">
        <v>8316</v>
      </c>
      <c r="R2285" t="s">
        <v>8319</v>
      </c>
      <c r="S2285" s="15">
        <f t="shared" si="106"/>
        <v>40978.125046296293</v>
      </c>
      <c r="T2285" s="15">
        <f t="shared" si="107"/>
        <v>41038.083379629628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05"/>
        <v>106</v>
      </c>
      <c r="P2286">
        <f>IFERROR(ROUND(E2286/L2286,2),0)</f>
        <v>108.02</v>
      </c>
      <c r="Q2286" s="10" t="s">
        <v>8316</v>
      </c>
      <c r="R2286" t="s">
        <v>8319</v>
      </c>
      <c r="S2286" s="15">
        <f t="shared" si="106"/>
        <v>40585.796817129631</v>
      </c>
      <c r="T2286" s="15">
        <f t="shared" si="107"/>
        <v>40614.166666666664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05"/>
        <v>121</v>
      </c>
      <c r="P2287">
        <f>IFERROR(ROUND(E2287/L2287,2),0)</f>
        <v>46.09</v>
      </c>
      <c r="Q2287" s="10" t="s">
        <v>8316</v>
      </c>
      <c r="R2287" t="s">
        <v>8319</v>
      </c>
      <c r="S2287" s="15">
        <f t="shared" si="106"/>
        <v>41059.185682870368</v>
      </c>
      <c r="T2287" s="15">
        <f t="shared" si="107"/>
        <v>41089.185682870368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05"/>
        <v>100</v>
      </c>
      <c r="P2288">
        <f>IFERROR(ROUND(E2288/L2288,2),0)</f>
        <v>107.21</v>
      </c>
      <c r="Q2288" s="10" t="s">
        <v>8316</v>
      </c>
      <c r="R2288" t="s">
        <v>8319</v>
      </c>
      <c r="S2288" s="15">
        <f t="shared" si="106"/>
        <v>41494.963587962964</v>
      </c>
      <c r="T2288" s="15">
        <f t="shared" si="107"/>
        <v>41523.165972222225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05"/>
        <v>120</v>
      </c>
      <c r="P2289">
        <f>IFERROR(ROUND(E2289/L2289,2),0)</f>
        <v>50.93</v>
      </c>
      <c r="Q2289" s="10" t="s">
        <v>8316</v>
      </c>
      <c r="R2289" t="s">
        <v>8319</v>
      </c>
      <c r="S2289" s="15">
        <f t="shared" si="106"/>
        <v>41792.667361111111</v>
      </c>
      <c r="T2289" s="15">
        <f t="shared" si="107"/>
        <v>41813.667361111111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05"/>
        <v>100</v>
      </c>
      <c r="P2290">
        <f>IFERROR(ROUND(E2290/L2290,2),0)</f>
        <v>40.04</v>
      </c>
      <c r="Q2290" s="10" t="s">
        <v>8316</v>
      </c>
      <c r="R2290" t="s">
        <v>8319</v>
      </c>
      <c r="S2290" s="15">
        <f t="shared" si="106"/>
        <v>41067.827418981484</v>
      </c>
      <c r="T2290" s="15">
        <f t="shared" si="107"/>
        <v>41086.75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05"/>
        <v>107</v>
      </c>
      <c r="P2291">
        <f>IFERROR(ROUND(E2291/L2291,2),0)</f>
        <v>64.44</v>
      </c>
      <c r="Q2291" s="10" t="s">
        <v>8316</v>
      </c>
      <c r="R2291" t="s">
        <v>8319</v>
      </c>
      <c r="S2291" s="15">
        <f t="shared" si="106"/>
        <v>41571.998379629629</v>
      </c>
      <c r="T2291" s="15">
        <f t="shared" si="107"/>
        <v>41614.973611111112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05"/>
        <v>104</v>
      </c>
      <c r="P2292">
        <f>IFERROR(ROUND(E2292/L2292,2),0)</f>
        <v>53.83</v>
      </c>
      <c r="Q2292" s="10" t="s">
        <v>8316</v>
      </c>
      <c r="R2292" t="s">
        <v>8319</v>
      </c>
      <c r="S2292" s="15">
        <f t="shared" si="106"/>
        <v>40070.253819444442</v>
      </c>
      <c r="T2292" s="15">
        <f t="shared" si="107"/>
        <v>40148.708333333336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05"/>
        <v>173</v>
      </c>
      <c r="P2293">
        <f>IFERROR(ROUND(E2293/L2293,2),0)</f>
        <v>100.47</v>
      </c>
      <c r="Q2293" s="10" t="s">
        <v>8316</v>
      </c>
      <c r="R2293" t="s">
        <v>8319</v>
      </c>
      <c r="S2293" s="15">
        <f t="shared" si="106"/>
        <v>40987.977060185185</v>
      </c>
      <c r="T2293" s="15">
        <f t="shared" si="107"/>
        <v>41022.166666666664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05"/>
        <v>107</v>
      </c>
      <c r="P2294">
        <f>IFERROR(ROUND(E2294/L2294,2),0)</f>
        <v>46.63</v>
      </c>
      <c r="Q2294" s="10" t="s">
        <v>8316</v>
      </c>
      <c r="R2294" t="s">
        <v>8319</v>
      </c>
      <c r="S2294" s="15">
        <f t="shared" si="106"/>
        <v>40987.697638888887</v>
      </c>
      <c r="T2294" s="15">
        <f t="shared" si="107"/>
        <v>41017.697638888887</v>
      </c>
    </row>
    <row r="2295" spans="1:20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05"/>
        <v>108</v>
      </c>
      <c r="P2295">
        <f>IFERROR(ROUND(E2295/L2295,2),0)</f>
        <v>34.07</v>
      </c>
      <c r="Q2295" s="10" t="s">
        <v>8316</v>
      </c>
      <c r="R2295" t="s">
        <v>8319</v>
      </c>
      <c r="S2295" s="15">
        <f t="shared" si="106"/>
        <v>41151.708321759259</v>
      </c>
      <c r="T2295" s="15">
        <f t="shared" si="107"/>
        <v>41177.165972222225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05"/>
        <v>146</v>
      </c>
      <c r="P2296">
        <f>IFERROR(ROUND(E2296/L2296,2),0)</f>
        <v>65.209999999999994</v>
      </c>
      <c r="Q2296" s="10" t="s">
        <v>8316</v>
      </c>
      <c r="R2296" t="s">
        <v>8319</v>
      </c>
      <c r="S2296" s="15">
        <f t="shared" si="106"/>
        <v>41264.72314814815</v>
      </c>
      <c r="T2296" s="15">
        <f t="shared" si="107"/>
        <v>41294.72314814815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05"/>
        <v>125</v>
      </c>
      <c r="P2297">
        <f>IFERROR(ROUND(E2297/L2297,2),0)</f>
        <v>44.21</v>
      </c>
      <c r="Q2297" s="10" t="s">
        <v>8316</v>
      </c>
      <c r="R2297" t="s">
        <v>8319</v>
      </c>
      <c r="S2297" s="15">
        <f t="shared" si="106"/>
        <v>41270.954351851848</v>
      </c>
      <c r="T2297" s="15">
        <f t="shared" si="107"/>
        <v>41300.954351851848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05"/>
        <v>149</v>
      </c>
      <c r="P2298">
        <f>IFERROR(ROUND(E2298/L2298,2),0)</f>
        <v>71.97</v>
      </c>
      <c r="Q2298" s="10" t="s">
        <v>8316</v>
      </c>
      <c r="R2298" t="s">
        <v>8319</v>
      </c>
      <c r="S2298" s="15">
        <f t="shared" si="106"/>
        <v>40927.731782407405</v>
      </c>
      <c r="T2298" s="15">
        <f t="shared" si="107"/>
        <v>40962.731782407405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05"/>
        <v>101</v>
      </c>
      <c r="P2299">
        <f>IFERROR(ROUND(E2299/L2299,2),0)</f>
        <v>52.95</v>
      </c>
      <c r="Q2299" s="10" t="s">
        <v>8316</v>
      </c>
      <c r="R2299" t="s">
        <v>8319</v>
      </c>
      <c r="S2299" s="15">
        <f t="shared" si="106"/>
        <v>40948.042233796295</v>
      </c>
      <c r="T2299" s="15">
        <f t="shared" si="107"/>
        <v>40982.165972222225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05"/>
        <v>105</v>
      </c>
      <c r="P2300">
        <f>IFERROR(ROUND(E2300/L2300,2),0)</f>
        <v>109.45</v>
      </c>
      <c r="Q2300" s="10" t="s">
        <v>8316</v>
      </c>
      <c r="R2300" t="s">
        <v>8319</v>
      </c>
      <c r="S2300" s="15">
        <f t="shared" si="106"/>
        <v>41694.84065972222</v>
      </c>
      <c r="T2300" s="15">
        <f t="shared" si="107"/>
        <v>41724.798993055556</v>
      </c>
    </row>
    <row r="2301" spans="1:20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05"/>
        <v>350</v>
      </c>
      <c r="P2301">
        <f>IFERROR(ROUND(E2301/L2301,2),0)</f>
        <v>75.040000000000006</v>
      </c>
      <c r="Q2301" s="10" t="s">
        <v>8316</v>
      </c>
      <c r="R2301" t="s">
        <v>8319</v>
      </c>
      <c r="S2301" s="15">
        <f t="shared" si="106"/>
        <v>40565.032511574071</v>
      </c>
      <c r="T2301" s="15">
        <f t="shared" si="107"/>
        <v>40580.032511574071</v>
      </c>
    </row>
    <row r="2302" spans="1:20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05"/>
        <v>101</v>
      </c>
      <c r="P2302">
        <f>IFERROR(ROUND(E2302/L2302,2),0)</f>
        <v>115.71</v>
      </c>
      <c r="Q2302" s="10" t="s">
        <v>8316</v>
      </c>
      <c r="R2302" t="s">
        <v>8319</v>
      </c>
      <c r="S2302" s="15">
        <f t="shared" si="106"/>
        <v>41074.727037037039</v>
      </c>
      <c r="T2302" s="15">
        <f t="shared" si="107"/>
        <v>41088.727037037039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05"/>
        <v>134</v>
      </c>
      <c r="P2303">
        <f>IFERROR(ROUND(E2303/L2303,2),0)</f>
        <v>31.66</v>
      </c>
      <c r="Q2303" s="10" t="s">
        <v>8316</v>
      </c>
      <c r="R2303" t="s">
        <v>8338</v>
      </c>
      <c r="S2303" s="15">
        <f t="shared" si="106"/>
        <v>41416.146944444445</v>
      </c>
      <c r="T2303" s="15">
        <f t="shared" si="107"/>
        <v>41446.146944444445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05"/>
        <v>171</v>
      </c>
      <c r="P2304">
        <f>IFERROR(ROUND(E2304/L2304,2),0)</f>
        <v>46.18</v>
      </c>
      <c r="Q2304" s="10" t="s">
        <v>8316</v>
      </c>
      <c r="R2304" t="s">
        <v>8338</v>
      </c>
      <c r="S2304" s="15">
        <f t="shared" si="106"/>
        <v>41605.868449074071</v>
      </c>
      <c r="T2304" s="15">
        <f t="shared" si="107"/>
        <v>41639.291666666664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05"/>
        <v>109</v>
      </c>
      <c r="P2305">
        <f>IFERROR(ROUND(E2305/L2305,2),0)</f>
        <v>68.48</v>
      </c>
      <c r="Q2305" s="10" t="s">
        <v>8316</v>
      </c>
      <c r="R2305" t="s">
        <v>8338</v>
      </c>
      <c r="S2305" s="15">
        <f t="shared" si="106"/>
        <v>40850.111064814817</v>
      </c>
      <c r="T2305" s="15">
        <f t="shared" si="107"/>
        <v>40890.152731481481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05"/>
        <v>101</v>
      </c>
      <c r="P2306">
        <f>IFERROR(ROUND(E2306/L2306,2),0)</f>
        <v>53.47</v>
      </c>
      <c r="Q2306" s="10" t="s">
        <v>8316</v>
      </c>
      <c r="R2306" t="s">
        <v>8338</v>
      </c>
      <c r="S2306" s="15">
        <f t="shared" si="106"/>
        <v>40502.815868055557</v>
      </c>
      <c r="T2306" s="15">
        <f t="shared" si="107"/>
        <v>40544.207638888889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08">ROUND(E2307/D2307*100,0)</f>
        <v>101</v>
      </c>
      <c r="P2307">
        <f>IFERROR(ROUND(E2307/L2307,2),0)</f>
        <v>109.11</v>
      </c>
      <c r="Q2307" s="10" t="s">
        <v>8316</v>
      </c>
      <c r="R2307" t="s">
        <v>8338</v>
      </c>
      <c r="S2307" s="15">
        <f t="shared" ref="S2307:S2370" si="109">(((J2307/60)/60)/24)+DATE(1970,1,1)</f>
        <v>41834.695277777777</v>
      </c>
      <c r="T2307" s="15">
        <f t="shared" ref="T2307:T2370" si="110">(((I2307/60)/60)/24)+DATE(1970,1,1)</f>
        <v>41859.75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08"/>
        <v>107</v>
      </c>
      <c r="P2308">
        <f>IFERROR(ROUND(E2308/L2308,2),0)</f>
        <v>51.19</v>
      </c>
      <c r="Q2308" s="10" t="s">
        <v>8316</v>
      </c>
      <c r="R2308" t="s">
        <v>8338</v>
      </c>
      <c r="S2308" s="15">
        <f t="shared" si="109"/>
        <v>40948.16815972222</v>
      </c>
      <c r="T2308" s="15">
        <f t="shared" si="110"/>
        <v>40978.16815972222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08"/>
        <v>107</v>
      </c>
      <c r="P2309">
        <f>IFERROR(ROUND(E2309/L2309,2),0)</f>
        <v>27.94</v>
      </c>
      <c r="Q2309" s="10" t="s">
        <v>8316</v>
      </c>
      <c r="R2309" t="s">
        <v>8338</v>
      </c>
      <c r="S2309" s="15">
        <f t="shared" si="109"/>
        <v>41004.802465277775</v>
      </c>
      <c r="T2309" s="15">
        <f t="shared" si="110"/>
        <v>41034.802407407406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08"/>
        <v>101</v>
      </c>
      <c r="P2310">
        <f>IFERROR(ROUND(E2310/L2310,2),0)</f>
        <v>82.5</v>
      </c>
      <c r="Q2310" s="10" t="s">
        <v>8316</v>
      </c>
      <c r="R2310" t="s">
        <v>8338</v>
      </c>
      <c r="S2310" s="15">
        <f t="shared" si="109"/>
        <v>41851.962916666671</v>
      </c>
      <c r="T2310" s="15">
        <f t="shared" si="110"/>
        <v>41880.041666666664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08"/>
        <v>107</v>
      </c>
      <c r="P2311">
        <f>IFERROR(ROUND(E2311/L2311,2),0)</f>
        <v>59.82</v>
      </c>
      <c r="Q2311" s="10" t="s">
        <v>8316</v>
      </c>
      <c r="R2311" t="s">
        <v>8338</v>
      </c>
      <c r="S2311" s="15">
        <f t="shared" si="109"/>
        <v>41307.987696759257</v>
      </c>
      <c r="T2311" s="15">
        <f t="shared" si="110"/>
        <v>41342.987696759257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08"/>
        <v>429</v>
      </c>
      <c r="P2312">
        <f>IFERROR(ROUND(E2312/L2312,2),0)</f>
        <v>64.819999999999993</v>
      </c>
      <c r="Q2312" s="10" t="s">
        <v>8316</v>
      </c>
      <c r="R2312" t="s">
        <v>8338</v>
      </c>
      <c r="S2312" s="15">
        <f t="shared" si="109"/>
        <v>41324.79415509259</v>
      </c>
      <c r="T2312" s="15">
        <f t="shared" si="110"/>
        <v>41354.752488425926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08"/>
        <v>104</v>
      </c>
      <c r="P2313">
        <f>IFERROR(ROUND(E2313/L2313,2),0)</f>
        <v>90.1</v>
      </c>
      <c r="Q2313" s="10" t="s">
        <v>8316</v>
      </c>
      <c r="R2313" t="s">
        <v>8338</v>
      </c>
      <c r="S2313" s="15">
        <f t="shared" si="109"/>
        <v>41736.004502314812</v>
      </c>
      <c r="T2313" s="15">
        <f t="shared" si="110"/>
        <v>41766.004502314812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08"/>
        <v>108</v>
      </c>
      <c r="P2314">
        <f>IFERROR(ROUND(E2314/L2314,2),0)</f>
        <v>40.96</v>
      </c>
      <c r="Q2314" s="10" t="s">
        <v>8316</v>
      </c>
      <c r="R2314" t="s">
        <v>8338</v>
      </c>
      <c r="S2314" s="15">
        <f t="shared" si="109"/>
        <v>41716.632847222223</v>
      </c>
      <c r="T2314" s="15">
        <f t="shared" si="110"/>
        <v>41747.958333333336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08"/>
        <v>176</v>
      </c>
      <c r="P2315">
        <f>IFERROR(ROUND(E2315/L2315,2),0)</f>
        <v>56</v>
      </c>
      <c r="Q2315" s="10" t="s">
        <v>8316</v>
      </c>
      <c r="R2315" t="s">
        <v>8338</v>
      </c>
      <c r="S2315" s="15">
        <f t="shared" si="109"/>
        <v>41002.958634259259</v>
      </c>
      <c r="T2315" s="15">
        <f t="shared" si="110"/>
        <v>41032.958634259259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08"/>
        <v>157</v>
      </c>
      <c r="P2316">
        <f>IFERROR(ROUND(E2316/L2316,2),0)</f>
        <v>37.67</v>
      </c>
      <c r="Q2316" s="10" t="s">
        <v>8316</v>
      </c>
      <c r="R2316" t="s">
        <v>8338</v>
      </c>
      <c r="S2316" s="15">
        <f t="shared" si="109"/>
        <v>41037.551585648151</v>
      </c>
      <c r="T2316" s="15">
        <f t="shared" si="110"/>
        <v>41067.551585648151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08"/>
        <v>103</v>
      </c>
      <c r="P2317">
        <f>IFERROR(ROUND(E2317/L2317,2),0)</f>
        <v>40.08</v>
      </c>
      <c r="Q2317" s="10" t="s">
        <v>8316</v>
      </c>
      <c r="R2317" t="s">
        <v>8338</v>
      </c>
      <c r="S2317" s="15">
        <f t="shared" si="109"/>
        <v>41004.72619212963</v>
      </c>
      <c r="T2317" s="15">
        <f t="shared" si="110"/>
        <v>41034.72619212963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08"/>
        <v>104</v>
      </c>
      <c r="P2318">
        <f>IFERROR(ROUND(E2318/L2318,2),0)</f>
        <v>78.03</v>
      </c>
      <c r="Q2318" s="10" t="s">
        <v>8316</v>
      </c>
      <c r="R2318" t="s">
        <v>8338</v>
      </c>
      <c r="S2318" s="15">
        <f t="shared" si="109"/>
        <v>40079.725115740745</v>
      </c>
      <c r="T2318" s="15">
        <f t="shared" si="110"/>
        <v>40156.76666666667</v>
      </c>
    </row>
    <row r="2319" spans="1:20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08"/>
        <v>104</v>
      </c>
      <c r="P2319">
        <f>IFERROR(ROUND(E2319/L2319,2),0)</f>
        <v>18.91</v>
      </c>
      <c r="Q2319" s="10" t="s">
        <v>8316</v>
      </c>
      <c r="R2319" t="s">
        <v>8338</v>
      </c>
      <c r="S2319" s="15">
        <f t="shared" si="109"/>
        <v>40192.542233796295</v>
      </c>
      <c r="T2319" s="15">
        <f t="shared" si="110"/>
        <v>40224.208333333336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08"/>
        <v>121</v>
      </c>
      <c r="P2320">
        <f>IFERROR(ROUND(E2320/L2320,2),0)</f>
        <v>37.130000000000003</v>
      </c>
      <c r="Q2320" s="10" t="s">
        <v>8316</v>
      </c>
      <c r="R2320" t="s">
        <v>8338</v>
      </c>
      <c r="S2320" s="15">
        <f t="shared" si="109"/>
        <v>40050.643680555557</v>
      </c>
      <c r="T2320" s="15">
        <f t="shared" si="110"/>
        <v>40082.165972222225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08"/>
        <v>108</v>
      </c>
      <c r="P2321">
        <f>IFERROR(ROUND(E2321/L2321,2),0)</f>
        <v>41.96</v>
      </c>
      <c r="Q2321" s="10" t="s">
        <v>8316</v>
      </c>
      <c r="R2321" t="s">
        <v>8338</v>
      </c>
      <c r="S2321" s="15">
        <f t="shared" si="109"/>
        <v>41593.082002314812</v>
      </c>
      <c r="T2321" s="15">
        <f t="shared" si="110"/>
        <v>41623.082002314812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08"/>
        <v>109</v>
      </c>
      <c r="P2322">
        <f>IFERROR(ROUND(E2322/L2322,2),0)</f>
        <v>61.04</v>
      </c>
      <c r="Q2322" s="10" t="s">
        <v>8316</v>
      </c>
      <c r="R2322" t="s">
        <v>8338</v>
      </c>
      <c r="S2322" s="15">
        <f t="shared" si="109"/>
        <v>41696.817129629628</v>
      </c>
      <c r="T2322" s="15">
        <f t="shared" si="110"/>
        <v>41731.775462962964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08"/>
        <v>39</v>
      </c>
      <c r="P2323">
        <f>IFERROR(ROUND(E2323/L2323,2),0)</f>
        <v>64.53</v>
      </c>
      <c r="Q2323" s="10" t="s">
        <v>8314</v>
      </c>
      <c r="R2323" t="s">
        <v>8343</v>
      </c>
      <c r="S2323" s="15">
        <f t="shared" si="109"/>
        <v>42799.260428240741</v>
      </c>
      <c r="T2323" s="15">
        <f t="shared" si="110"/>
        <v>42829.21876157407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08"/>
        <v>3</v>
      </c>
      <c r="P2324">
        <f>IFERROR(ROUND(E2324/L2324,2),0)</f>
        <v>21.25</v>
      </c>
      <c r="Q2324" s="10" t="s">
        <v>8314</v>
      </c>
      <c r="R2324" t="s">
        <v>8343</v>
      </c>
      <c r="S2324" s="15">
        <f t="shared" si="109"/>
        <v>42804.895474537043</v>
      </c>
      <c r="T2324" s="15">
        <f t="shared" si="110"/>
        <v>42834.853807870371</v>
      </c>
    </row>
    <row r="2325" spans="1:20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08"/>
        <v>48</v>
      </c>
      <c r="P2325">
        <f>IFERROR(ROUND(E2325/L2325,2),0)</f>
        <v>30</v>
      </c>
      <c r="Q2325" s="10" t="s">
        <v>8314</v>
      </c>
      <c r="R2325" t="s">
        <v>8343</v>
      </c>
      <c r="S2325" s="15">
        <f t="shared" si="109"/>
        <v>42807.755173611105</v>
      </c>
      <c r="T2325" s="15">
        <f t="shared" si="110"/>
        <v>42814.755173611105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08"/>
        <v>21</v>
      </c>
      <c r="P2326">
        <f>IFERROR(ROUND(E2326/L2326,2),0)</f>
        <v>25.49</v>
      </c>
      <c r="Q2326" s="10" t="s">
        <v>8314</v>
      </c>
      <c r="R2326" t="s">
        <v>8343</v>
      </c>
      <c r="S2326" s="15">
        <f t="shared" si="109"/>
        <v>42790.885243055556</v>
      </c>
      <c r="T2326" s="15">
        <f t="shared" si="110"/>
        <v>42820.843576388885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08"/>
        <v>8</v>
      </c>
      <c r="P2327">
        <f>IFERROR(ROUND(E2327/L2327,2),0)</f>
        <v>11.43</v>
      </c>
      <c r="Q2327" s="10" t="s">
        <v>8314</v>
      </c>
      <c r="R2327" t="s">
        <v>8343</v>
      </c>
      <c r="S2327" s="15">
        <f t="shared" si="109"/>
        <v>42794.022349537037</v>
      </c>
      <c r="T2327" s="15">
        <f t="shared" si="110"/>
        <v>42823.980682870373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08"/>
        <v>1</v>
      </c>
      <c r="P2328">
        <f>IFERROR(ROUND(E2328/L2328,2),0)</f>
        <v>108</v>
      </c>
      <c r="Q2328" s="10" t="s">
        <v>8314</v>
      </c>
      <c r="R2328" t="s">
        <v>8343</v>
      </c>
      <c r="S2328" s="15">
        <f t="shared" si="109"/>
        <v>42804.034120370372</v>
      </c>
      <c r="T2328" s="15">
        <f t="shared" si="110"/>
        <v>42855.708333333328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08"/>
        <v>526</v>
      </c>
      <c r="P2329">
        <f>IFERROR(ROUND(E2329/L2329,2),0)</f>
        <v>54.88</v>
      </c>
      <c r="Q2329" s="10" t="s">
        <v>8314</v>
      </c>
      <c r="R2329" t="s">
        <v>8343</v>
      </c>
      <c r="S2329" s="15">
        <f t="shared" si="109"/>
        <v>41842.917129629634</v>
      </c>
      <c r="T2329" s="15">
        <f t="shared" si="110"/>
        <v>41877.917129629634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08"/>
        <v>254</v>
      </c>
      <c r="P2330">
        <f>IFERROR(ROUND(E2330/L2330,2),0)</f>
        <v>47.38</v>
      </c>
      <c r="Q2330" s="10" t="s">
        <v>8314</v>
      </c>
      <c r="R2330" t="s">
        <v>8343</v>
      </c>
      <c r="S2330" s="15">
        <f t="shared" si="109"/>
        <v>42139.781678240746</v>
      </c>
      <c r="T2330" s="15">
        <f t="shared" si="110"/>
        <v>42169.781678240746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08"/>
        <v>106</v>
      </c>
      <c r="P2331">
        <f>IFERROR(ROUND(E2331/L2331,2),0)</f>
        <v>211.84</v>
      </c>
      <c r="Q2331" s="10" t="s">
        <v>8314</v>
      </c>
      <c r="R2331" t="s">
        <v>8343</v>
      </c>
      <c r="S2331" s="15">
        <f t="shared" si="109"/>
        <v>41807.624374999999</v>
      </c>
      <c r="T2331" s="15">
        <f t="shared" si="110"/>
        <v>41837.624374999999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08"/>
        <v>102</v>
      </c>
      <c r="P2332">
        <f>IFERROR(ROUND(E2332/L2332,2),0)</f>
        <v>219.93</v>
      </c>
      <c r="Q2332" s="10" t="s">
        <v>8314</v>
      </c>
      <c r="R2332" t="s">
        <v>8343</v>
      </c>
      <c r="S2332" s="15">
        <f t="shared" si="109"/>
        <v>42332.89980324074</v>
      </c>
      <c r="T2332" s="15">
        <f t="shared" si="110"/>
        <v>42363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08"/>
        <v>144</v>
      </c>
      <c r="P2333">
        <f>IFERROR(ROUND(E2333/L2333,2),0)</f>
        <v>40.799999999999997</v>
      </c>
      <c r="Q2333" s="10" t="s">
        <v>8314</v>
      </c>
      <c r="R2333" t="s">
        <v>8343</v>
      </c>
      <c r="S2333" s="15">
        <f t="shared" si="109"/>
        <v>41839.005671296298</v>
      </c>
      <c r="T2333" s="15">
        <f t="shared" si="110"/>
        <v>41869.005671296298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08"/>
        <v>106</v>
      </c>
      <c r="P2334">
        <f>IFERROR(ROUND(E2334/L2334,2),0)</f>
        <v>75.5</v>
      </c>
      <c r="Q2334" s="10" t="s">
        <v>8314</v>
      </c>
      <c r="R2334" t="s">
        <v>8343</v>
      </c>
      <c r="S2334" s="15">
        <f t="shared" si="109"/>
        <v>42011.628136574072</v>
      </c>
      <c r="T2334" s="15">
        <f t="shared" si="110"/>
        <v>42041.628136574072</v>
      </c>
    </row>
    <row r="2335" spans="1:20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08"/>
        <v>212</v>
      </c>
      <c r="P2335">
        <f>IFERROR(ROUND(E2335/L2335,2),0)</f>
        <v>13.54</v>
      </c>
      <c r="Q2335" s="10" t="s">
        <v>8314</v>
      </c>
      <c r="R2335" t="s">
        <v>8343</v>
      </c>
      <c r="S2335" s="15">
        <f t="shared" si="109"/>
        <v>41767.650347222225</v>
      </c>
      <c r="T2335" s="15">
        <f t="shared" si="110"/>
        <v>41788.743055555555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08"/>
        <v>102</v>
      </c>
      <c r="P2336">
        <f>IFERROR(ROUND(E2336/L2336,2),0)</f>
        <v>60.87</v>
      </c>
      <c r="Q2336" s="10" t="s">
        <v>8314</v>
      </c>
      <c r="R2336" t="s">
        <v>8343</v>
      </c>
      <c r="S2336" s="15">
        <f t="shared" si="109"/>
        <v>41918.670115740737</v>
      </c>
      <c r="T2336" s="15">
        <f t="shared" si="110"/>
        <v>41948.731944444444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08"/>
        <v>102</v>
      </c>
      <c r="P2337">
        <f>IFERROR(ROUND(E2337/L2337,2),0)</f>
        <v>115.69</v>
      </c>
      <c r="Q2337" s="10" t="s">
        <v>8314</v>
      </c>
      <c r="R2337" t="s">
        <v>8343</v>
      </c>
      <c r="S2337" s="15">
        <f t="shared" si="109"/>
        <v>41771.572256944448</v>
      </c>
      <c r="T2337" s="15">
        <f t="shared" si="110"/>
        <v>41801.572256944448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08"/>
        <v>521</v>
      </c>
      <c r="P2338">
        <f>IFERROR(ROUND(E2338/L2338,2),0)</f>
        <v>48.1</v>
      </c>
      <c r="Q2338" s="10" t="s">
        <v>8314</v>
      </c>
      <c r="R2338" t="s">
        <v>8343</v>
      </c>
      <c r="S2338" s="15">
        <f t="shared" si="109"/>
        <v>41666.924710648149</v>
      </c>
      <c r="T2338" s="15">
        <f t="shared" si="110"/>
        <v>41706.924710648149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08"/>
        <v>111</v>
      </c>
      <c r="P2339">
        <f>IFERROR(ROUND(E2339/L2339,2),0)</f>
        <v>74.180000000000007</v>
      </c>
      <c r="Q2339" s="10" t="s">
        <v>8314</v>
      </c>
      <c r="R2339" t="s">
        <v>8343</v>
      </c>
      <c r="S2339" s="15">
        <f t="shared" si="109"/>
        <v>41786.640543981484</v>
      </c>
      <c r="T2339" s="15">
        <f t="shared" si="110"/>
        <v>41816.640543981484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08"/>
        <v>101</v>
      </c>
      <c r="P2340">
        <f>IFERROR(ROUND(E2340/L2340,2),0)</f>
        <v>123.35</v>
      </c>
      <c r="Q2340" s="10" t="s">
        <v>8314</v>
      </c>
      <c r="R2340" t="s">
        <v>8343</v>
      </c>
      <c r="S2340" s="15">
        <f t="shared" si="109"/>
        <v>41789.896805555552</v>
      </c>
      <c r="T2340" s="15">
        <f t="shared" si="110"/>
        <v>41819.896805555552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08"/>
        <v>294</v>
      </c>
      <c r="P2341">
        <f>IFERROR(ROUND(E2341/L2341,2),0)</f>
        <v>66.62</v>
      </c>
      <c r="Q2341" s="10" t="s">
        <v>8314</v>
      </c>
      <c r="R2341" t="s">
        <v>8343</v>
      </c>
      <c r="S2341" s="15">
        <f t="shared" si="109"/>
        <v>42692.79987268518</v>
      </c>
      <c r="T2341" s="15">
        <f t="shared" si="110"/>
        <v>42723.332638888889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08"/>
        <v>106</v>
      </c>
      <c r="P2342">
        <f>IFERROR(ROUND(E2342/L2342,2),0)</f>
        <v>104.99</v>
      </c>
      <c r="Q2342" s="10" t="s">
        <v>8314</v>
      </c>
      <c r="R2342" t="s">
        <v>8343</v>
      </c>
      <c r="S2342" s="15">
        <f t="shared" si="109"/>
        <v>42643.642800925925</v>
      </c>
      <c r="T2342" s="15">
        <f t="shared" si="110"/>
        <v>42673.642800925925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08"/>
        <v>0</v>
      </c>
      <c r="P2343">
        <f>IFERROR(ROUND(E2343/L2343,2),0)</f>
        <v>0</v>
      </c>
      <c r="Q2343" s="10" t="s">
        <v>8310</v>
      </c>
      <c r="R2343" t="s">
        <v>8339</v>
      </c>
      <c r="S2343" s="15">
        <f t="shared" si="109"/>
        <v>42167.813703703709</v>
      </c>
      <c r="T2343" s="15">
        <f t="shared" si="110"/>
        <v>42197.813703703709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08"/>
        <v>0</v>
      </c>
      <c r="P2344">
        <f>IFERROR(ROUND(E2344/L2344,2),0)</f>
        <v>0</v>
      </c>
      <c r="Q2344" s="10" t="s">
        <v>8310</v>
      </c>
      <c r="R2344" t="s">
        <v>8339</v>
      </c>
      <c r="S2344" s="15">
        <f t="shared" si="109"/>
        <v>41897.702199074076</v>
      </c>
      <c r="T2344" s="15">
        <f t="shared" si="110"/>
        <v>41918.208333333336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08"/>
        <v>3</v>
      </c>
      <c r="P2345">
        <f>IFERROR(ROUND(E2345/L2345,2),0)</f>
        <v>300</v>
      </c>
      <c r="Q2345" s="10" t="s">
        <v>8310</v>
      </c>
      <c r="R2345" t="s">
        <v>8339</v>
      </c>
      <c r="S2345" s="15">
        <f t="shared" si="109"/>
        <v>42327.825289351851</v>
      </c>
      <c r="T2345" s="15">
        <f t="shared" si="110"/>
        <v>42377.82430555555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08"/>
        <v>0</v>
      </c>
      <c r="P2346">
        <f>IFERROR(ROUND(E2346/L2346,2),0)</f>
        <v>1</v>
      </c>
      <c r="Q2346" s="10" t="s">
        <v>8310</v>
      </c>
      <c r="R2346" t="s">
        <v>8339</v>
      </c>
      <c r="S2346" s="15">
        <f t="shared" si="109"/>
        <v>42515.727650462963</v>
      </c>
      <c r="T2346" s="15">
        <f t="shared" si="110"/>
        <v>42545.727650462963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08"/>
        <v>0</v>
      </c>
      <c r="P2347">
        <f>IFERROR(ROUND(E2347/L2347,2),0)</f>
        <v>0</v>
      </c>
      <c r="Q2347" s="10" t="s">
        <v>8310</v>
      </c>
      <c r="R2347" t="s">
        <v>8339</v>
      </c>
      <c r="S2347" s="15">
        <f t="shared" si="109"/>
        <v>42060.001805555556</v>
      </c>
      <c r="T2347" s="15">
        <f t="shared" si="110"/>
        <v>42094.985416666663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08"/>
        <v>0</v>
      </c>
      <c r="P2348">
        <f>IFERROR(ROUND(E2348/L2348,2),0)</f>
        <v>13</v>
      </c>
      <c r="Q2348" s="10" t="s">
        <v>8310</v>
      </c>
      <c r="R2348" t="s">
        <v>8339</v>
      </c>
      <c r="S2348" s="15">
        <f t="shared" si="109"/>
        <v>42615.79896990741</v>
      </c>
      <c r="T2348" s="15">
        <f t="shared" si="110"/>
        <v>42660.79896990741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08"/>
        <v>2</v>
      </c>
      <c r="P2349">
        <f>IFERROR(ROUND(E2349/L2349,2),0)</f>
        <v>15</v>
      </c>
      <c r="Q2349" s="10" t="s">
        <v>8310</v>
      </c>
      <c r="R2349" t="s">
        <v>8339</v>
      </c>
      <c r="S2349" s="15">
        <f t="shared" si="109"/>
        <v>42577.607361111113</v>
      </c>
      <c r="T2349" s="15">
        <f t="shared" si="110"/>
        <v>42607.607361111113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08"/>
        <v>0</v>
      </c>
      <c r="P2350">
        <f>IFERROR(ROUND(E2350/L2350,2),0)</f>
        <v>54</v>
      </c>
      <c r="Q2350" s="10" t="s">
        <v>8310</v>
      </c>
      <c r="R2350" t="s">
        <v>8339</v>
      </c>
      <c r="S2350" s="15">
        <f t="shared" si="109"/>
        <v>42360.932152777779</v>
      </c>
      <c r="T2350" s="15">
        <f t="shared" si="110"/>
        <v>42420.932152777779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08"/>
        <v>0</v>
      </c>
      <c r="P2351">
        <f>IFERROR(ROUND(E2351/L2351,2),0)</f>
        <v>0</v>
      </c>
      <c r="Q2351" s="10" t="s">
        <v>8310</v>
      </c>
      <c r="R2351" t="s">
        <v>8339</v>
      </c>
      <c r="S2351" s="15">
        <f t="shared" si="109"/>
        <v>42198.775787037041</v>
      </c>
      <c r="T2351" s="15">
        <f t="shared" si="110"/>
        <v>42227.775787037041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08"/>
        <v>0</v>
      </c>
      <c r="P2352">
        <f>IFERROR(ROUND(E2352/L2352,2),0)</f>
        <v>0</v>
      </c>
      <c r="Q2352" s="10" t="s">
        <v>8310</v>
      </c>
      <c r="R2352" t="s">
        <v>8339</v>
      </c>
      <c r="S2352" s="15">
        <f t="shared" si="109"/>
        <v>42708.842245370368</v>
      </c>
      <c r="T2352" s="15">
        <f t="shared" si="110"/>
        <v>42738.842245370368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08"/>
        <v>1</v>
      </c>
      <c r="P2353">
        <f>IFERROR(ROUND(E2353/L2353,2),0)</f>
        <v>15.43</v>
      </c>
      <c r="Q2353" s="10" t="s">
        <v>8310</v>
      </c>
      <c r="R2353" t="s">
        <v>8339</v>
      </c>
      <c r="S2353" s="15">
        <f t="shared" si="109"/>
        <v>42094.101145833338</v>
      </c>
      <c r="T2353" s="15">
        <f t="shared" si="110"/>
        <v>42124.101145833338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08"/>
        <v>0</v>
      </c>
      <c r="P2354">
        <f>IFERROR(ROUND(E2354/L2354,2),0)</f>
        <v>0</v>
      </c>
      <c r="Q2354" s="10" t="s">
        <v>8310</v>
      </c>
      <c r="R2354" t="s">
        <v>8339</v>
      </c>
      <c r="S2354" s="15">
        <f t="shared" si="109"/>
        <v>42101.633703703701</v>
      </c>
      <c r="T2354" s="15">
        <f t="shared" si="110"/>
        <v>42161.633703703701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08"/>
        <v>0</v>
      </c>
      <c r="P2355">
        <f>IFERROR(ROUND(E2355/L2355,2),0)</f>
        <v>0</v>
      </c>
      <c r="Q2355" s="10" t="s">
        <v>8310</v>
      </c>
      <c r="R2355" t="s">
        <v>8339</v>
      </c>
      <c r="S2355" s="15">
        <f t="shared" si="109"/>
        <v>42103.676180555558</v>
      </c>
      <c r="T2355" s="15">
        <f t="shared" si="110"/>
        <v>42115.676180555558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08"/>
        <v>0</v>
      </c>
      <c r="P2356">
        <f>IFERROR(ROUND(E2356/L2356,2),0)</f>
        <v>25</v>
      </c>
      <c r="Q2356" s="10" t="s">
        <v>8310</v>
      </c>
      <c r="R2356" t="s">
        <v>8339</v>
      </c>
      <c r="S2356" s="15">
        <f t="shared" si="109"/>
        <v>41954.722916666666</v>
      </c>
      <c r="T2356" s="15">
        <f t="shared" si="110"/>
        <v>42014.722916666666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08"/>
        <v>1</v>
      </c>
      <c r="P2357">
        <f>IFERROR(ROUND(E2357/L2357,2),0)</f>
        <v>27.5</v>
      </c>
      <c r="Q2357" s="10" t="s">
        <v>8310</v>
      </c>
      <c r="R2357" t="s">
        <v>8339</v>
      </c>
      <c r="S2357" s="15">
        <f t="shared" si="109"/>
        <v>42096.918240740735</v>
      </c>
      <c r="T2357" s="15">
        <f t="shared" si="110"/>
        <v>42126.918240740735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08"/>
        <v>0</v>
      </c>
      <c r="P2358">
        <f>IFERROR(ROUND(E2358/L2358,2),0)</f>
        <v>0</v>
      </c>
      <c r="Q2358" s="10" t="s">
        <v>8310</v>
      </c>
      <c r="R2358" t="s">
        <v>8339</v>
      </c>
      <c r="S2358" s="15">
        <f t="shared" si="109"/>
        <v>42130.78361111111</v>
      </c>
      <c r="T2358" s="15">
        <f t="shared" si="110"/>
        <v>42160.78361111111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08"/>
        <v>0</v>
      </c>
      <c r="P2359">
        <f>IFERROR(ROUND(E2359/L2359,2),0)</f>
        <v>0</v>
      </c>
      <c r="Q2359" s="10" t="s">
        <v>8310</v>
      </c>
      <c r="R2359" t="s">
        <v>8339</v>
      </c>
      <c r="S2359" s="15">
        <f t="shared" si="109"/>
        <v>42264.620115740734</v>
      </c>
      <c r="T2359" s="15">
        <f t="shared" si="110"/>
        <v>42294.620115740734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08"/>
        <v>0</v>
      </c>
      <c r="P2360">
        <f>IFERROR(ROUND(E2360/L2360,2),0)</f>
        <v>0</v>
      </c>
      <c r="Q2360" s="10" t="s">
        <v>8310</v>
      </c>
      <c r="R2360" t="s">
        <v>8339</v>
      </c>
      <c r="S2360" s="15">
        <f t="shared" si="109"/>
        <v>41978.930972222224</v>
      </c>
      <c r="T2360" s="15">
        <f t="shared" si="110"/>
        <v>42035.027083333334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08"/>
        <v>15</v>
      </c>
      <c r="P2361">
        <f>IFERROR(ROUND(E2361/L2361,2),0)</f>
        <v>367</v>
      </c>
      <c r="Q2361" s="10" t="s">
        <v>8310</v>
      </c>
      <c r="R2361" t="s">
        <v>8339</v>
      </c>
      <c r="S2361" s="15">
        <f t="shared" si="109"/>
        <v>42159.649583333332</v>
      </c>
      <c r="T2361" s="15">
        <f t="shared" si="110"/>
        <v>42219.649583333332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08"/>
        <v>0</v>
      </c>
      <c r="P2362">
        <f>IFERROR(ROUND(E2362/L2362,2),0)</f>
        <v>2</v>
      </c>
      <c r="Q2362" s="10" t="s">
        <v>8310</v>
      </c>
      <c r="R2362" t="s">
        <v>8339</v>
      </c>
      <c r="S2362" s="15">
        <f t="shared" si="109"/>
        <v>42377.70694444445</v>
      </c>
      <c r="T2362" s="15">
        <f t="shared" si="110"/>
        <v>42407.70694444445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08"/>
        <v>0</v>
      </c>
      <c r="P2363">
        <f>IFERROR(ROUND(E2363/L2363,2),0)</f>
        <v>0</v>
      </c>
      <c r="Q2363" s="10" t="s">
        <v>8310</v>
      </c>
      <c r="R2363" t="s">
        <v>8339</v>
      </c>
      <c r="S2363" s="15">
        <f t="shared" si="109"/>
        <v>42466.858888888892</v>
      </c>
      <c r="T2363" s="15">
        <f t="shared" si="110"/>
        <v>42490.916666666672</v>
      </c>
    </row>
    <row r="2364" spans="1:20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08"/>
        <v>29</v>
      </c>
      <c r="P2364">
        <f>IFERROR(ROUND(E2364/L2364,2),0)</f>
        <v>60</v>
      </c>
      <c r="Q2364" s="10" t="s">
        <v>8310</v>
      </c>
      <c r="R2364" t="s">
        <v>8339</v>
      </c>
      <c r="S2364" s="15">
        <f t="shared" si="109"/>
        <v>41954.688310185185</v>
      </c>
      <c r="T2364" s="15">
        <f t="shared" si="110"/>
        <v>41984.688310185185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08"/>
        <v>0</v>
      </c>
      <c r="P2365">
        <f>IFERROR(ROUND(E2365/L2365,2),0)</f>
        <v>0</v>
      </c>
      <c r="Q2365" s="10" t="s">
        <v>8310</v>
      </c>
      <c r="R2365" t="s">
        <v>8339</v>
      </c>
      <c r="S2365" s="15">
        <f t="shared" si="109"/>
        <v>42322.011574074073</v>
      </c>
      <c r="T2365" s="15">
        <f t="shared" si="110"/>
        <v>42367.011574074073</v>
      </c>
    </row>
    <row r="2366" spans="1:20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08"/>
        <v>0</v>
      </c>
      <c r="P2366">
        <f>IFERROR(ROUND(E2366/L2366,2),0)</f>
        <v>0</v>
      </c>
      <c r="Q2366" s="10" t="s">
        <v>8310</v>
      </c>
      <c r="R2366" t="s">
        <v>8339</v>
      </c>
      <c r="S2366" s="15">
        <f t="shared" si="109"/>
        <v>42248.934675925921</v>
      </c>
      <c r="T2366" s="15">
        <f t="shared" si="110"/>
        <v>42303.934675925921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08"/>
        <v>0</v>
      </c>
      <c r="P2367">
        <f>IFERROR(ROUND(E2367/L2367,2),0)</f>
        <v>0</v>
      </c>
      <c r="Q2367" s="10" t="s">
        <v>8310</v>
      </c>
      <c r="R2367" t="s">
        <v>8339</v>
      </c>
      <c r="S2367" s="15">
        <f t="shared" si="109"/>
        <v>42346.736400462964</v>
      </c>
      <c r="T2367" s="15">
        <f t="shared" si="110"/>
        <v>42386.958333333328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08"/>
        <v>11</v>
      </c>
      <c r="P2368">
        <f>IFERROR(ROUND(E2368/L2368,2),0)</f>
        <v>97.41</v>
      </c>
      <c r="Q2368" s="10" t="s">
        <v>8310</v>
      </c>
      <c r="R2368" t="s">
        <v>8339</v>
      </c>
      <c r="S2368" s="15">
        <f t="shared" si="109"/>
        <v>42268.531631944439</v>
      </c>
      <c r="T2368" s="15">
        <f t="shared" si="110"/>
        <v>42298.531631944439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08"/>
        <v>1</v>
      </c>
      <c r="P2369">
        <f>IFERROR(ROUND(E2369/L2369,2),0)</f>
        <v>47.86</v>
      </c>
      <c r="Q2369" s="10" t="s">
        <v>8310</v>
      </c>
      <c r="R2369" t="s">
        <v>8339</v>
      </c>
      <c r="S2369" s="15">
        <f t="shared" si="109"/>
        <v>42425.970092592594</v>
      </c>
      <c r="T2369" s="15">
        <f t="shared" si="110"/>
        <v>42485.928425925929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08"/>
        <v>0</v>
      </c>
      <c r="P2370">
        <f>IFERROR(ROUND(E2370/L2370,2),0)</f>
        <v>50</v>
      </c>
      <c r="Q2370" s="10" t="s">
        <v>8310</v>
      </c>
      <c r="R2370" t="s">
        <v>8339</v>
      </c>
      <c r="S2370" s="15">
        <f t="shared" si="109"/>
        <v>42063.721817129626</v>
      </c>
      <c r="T2370" s="15">
        <f t="shared" si="110"/>
        <v>42108.680150462969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11">ROUND(E2371/D2371*100,0)</f>
        <v>0</v>
      </c>
      <c r="P2371">
        <f>IFERROR(ROUND(E2371/L2371,2),0)</f>
        <v>0</v>
      </c>
      <c r="Q2371" s="10" t="s">
        <v>8310</v>
      </c>
      <c r="R2371" t="s">
        <v>8339</v>
      </c>
      <c r="S2371" s="15">
        <f t="shared" ref="S2371:S2434" si="112">(((J2371/60)/60)/24)+DATE(1970,1,1)</f>
        <v>42380.812627314815</v>
      </c>
      <c r="T2371" s="15">
        <f t="shared" ref="T2371:T2434" si="113">(((I2371/60)/60)/24)+DATE(1970,1,1)</f>
        <v>42410.812627314815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11"/>
        <v>0</v>
      </c>
      <c r="P2372">
        <f>IFERROR(ROUND(E2372/L2372,2),0)</f>
        <v>20.5</v>
      </c>
      <c r="Q2372" s="10" t="s">
        <v>8310</v>
      </c>
      <c r="R2372" t="s">
        <v>8339</v>
      </c>
      <c r="S2372" s="15">
        <f t="shared" si="112"/>
        <v>41961.18913194444</v>
      </c>
      <c r="T2372" s="15">
        <f t="shared" si="113"/>
        <v>41991.18913194444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11"/>
        <v>0</v>
      </c>
      <c r="P2373">
        <f>IFERROR(ROUND(E2373/L2373,2),0)</f>
        <v>0</v>
      </c>
      <c r="Q2373" s="10" t="s">
        <v>8310</v>
      </c>
      <c r="R2373" t="s">
        <v>8339</v>
      </c>
      <c r="S2373" s="15">
        <f t="shared" si="112"/>
        <v>42150.777731481481</v>
      </c>
      <c r="T2373" s="15">
        <f t="shared" si="113"/>
        <v>42180.777731481481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11"/>
        <v>3</v>
      </c>
      <c r="P2374">
        <f>IFERROR(ROUND(E2374/L2374,2),0)</f>
        <v>30</v>
      </c>
      <c r="Q2374" s="10" t="s">
        <v>8310</v>
      </c>
      <c r="R2374" t="s">
        <v>8339</v>
      </c>
      <c r="S2374" s="15">
        <f t="shared" si="112"/>
        <v>42088.069108796291</v>
      </c>
      <c r="T2374" s="15">
        <f t="shared" si="113"/>
        <v>42118.069108796291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11"/>
        <v>0</v>
      </c>
      <c r="P2375">
        <f>IFERROR(ROUND(E2375/L2375,2),0)</f>
        <v>50</v>
      </c>
      <c r="Q2375" s="10" t="s">
        <v>8310</v>
      </c>
      <c r="R2375" t="s">
        <v>8339</v>
      </c>
      <c r="S2375" s="15">
        <f t="shared" si="112"/>
        <v>42215.662314814821</v>
      </c>
      <c r="T2375" s="15">
        <f t="shared" si="113"/>
        <v>42245.662314814821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11"/>
        <v>0</v>
      </c>
      <c r="P2376">
        <f>IFERROR(ROUND(E2376/L2376,2),0)</f>
        <v>10</v>
      </c>
      <c r="Q2376" s="10" t="s">
        <v>8310</v>
      </c>
      <c r="R2376" t="s">
        <v>8339</v>
      </c>
      <c r="S2376" s="15">
        <f t="shared" si="112"/>
        <v>42017.843287037031</v>
      </c>
      <c r="T2376" s="15">
        <f t="shared" si="113"/>
        <v>42047.843287037031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11"/>
        <v>0</v>
      </c>
      <c r="P2377">
        <f>IFERROR(ROUND(E2377/L2377,2),0)</f>
        <v>0</v>
      </c>
      <c r="Q2377" s="10" t="s">
        <v>8310</v>
      </c>
      <c r="R2377" t="s">
        <v>8339</v>
      </c>
      <c r="S2377" s="15">
        <f t="shared" si="112"/>
        <v>42592.836076388892</v>
      </c>
      <c r="T2377" s="15">
        <f t="shared" si="113"/>
        <v>42622.836076388892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11"/>
        <v>11</v>
      </c>
      <c r="P2378">
        <f>IFERROR(ROUND(E2378/L2378,2),0)</f>
        <v>81.58</v>
      </c>
      <c r="Q2378" s="10" t="s">
        <v>8310</v>
      </c>
      <c r="R2378" t="s">
        <v>8339</v>
      </c>
      <c r="S2378" s="15">
        <f t="shared" si="112"/>
        <v>42318.925532407404</v>
      </c>
      <c r="T2378" s="15">
        <f t="shared" si="113"/>
        <v>42348.925532407404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11"/>
        <v>0</v>
      </c>
      <c r="P2379">
        <f>IFERROR(ROUND(E2379/L2379,2),0)</f>
        <v>0</v>
      </c>
      <c r="Q2379" s="10" t="s">
        <v>8310</v>
      </c>
      <c r="R2379" t="s">
        <v>8339</v>
      </c>
      <c r="S2379" s="15">
        <f t="shared" si="112"/>
        <v>42669.870173611111</v>
      </c>
      <c r="T2379" s="15">
        <f t="shared" si="113"/>
        <v>42699.911840277782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11"/>
        <v>0</v>
      </c>
      <c r="P2380">
        <f>IFERROR(ROUND(E2380/L2380,2),0)</f>
        <v>0</v>
      </c>
      <c r="Q2380" s="10" t="s">
        <v>8310</v>
      </c>
      <c r="R2380" t="s">
        <v>8339</v>
      </c>
      <c r="S2380" s="15">
        <f t="shared" si="112"/>
        <v>42213.013078703705</v>
      </c>
      <c r="T2380" s="15">
        <f t="shared" si="113"/>
        <v>42242.013078703705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11"/>
        <v>0</v>
      </c>
      <c r="P2381">
        <f>IFERROR(ROUND(E2381/L2381,2),0)</f>
        <v>0</v>
      </c>
      <c r="Q2381" s="10" t="s">
        <v>8310</v>
      </c>
      <c r="R2381" t="s">
        <v>8339</v>
      </c>
      <c r="S2381" s="15">
        <f t="shared" si="112"/>
        <v>42237.016388888893</v>
      </c>
      <c r="T2381" s="15">
        <f t="shared" si="113"/>
        <v>42282.016388888893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11"/>
        <v>0</v>
      </c>
      <c r="P2382">
        <f>IFERROR(ROUND(E2382/L2382,2),0)</f>
        <v>18.329999999999998</v>
      </c>
      <c r="Q2382" s="10" t="s">
        <v>8310</v>
      </c>
      <c r="R2382" t="s">
        <v>8339</v>
      </c>
      <c r="S2382" s="15">
        <f t="shared" si="112"/>
        <v>42248.793310185181</v>
      </c>
      <c r="T2382" s="15">
        <f t="shared" si="113"/>
        <v>42278.793310185181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11"/>
        <v>2</v>
      </c>
      <c r="P2383">
        <f>IFERROR(ROUND(E2383/L2383,2),0)</f>
        <v>224.43</v>
      </c>
      <c r="Q2383" s="10" t="s">
        <v>8310</v>
      </c>
      <c r="R2383" t="s">
        <v>8339</v>
      </c>
      <c r="S2383" s="15">
        <f t="shared" si="112"/>
        <v>42074.935740740737</v>
      </c>
      <c r="T2383" s="15">
        <f t="shared" si="113"/>
        <v>42104.935740740737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11"/>
        <v>3</v>
      </c>
      <c r="P2384">
        <f>IFERROR(ROUND(E2384/L2384,2),0)</f>
        <v>37.5</v>
      </c>
      <c r="Q2384" s="10" t="s">
        <v>8310</v>
      </c>
      <c r="R2384" t="s">
        <v>8339</v>
      </c>
      <c r="S2384" s="15">
        <f t="shared" si="112"/>
        <v>42195.187534722223</v>
      </c>
      <c r="T2384" s="15">
        <f t="shared" si="113"/>
        <v>42220.187534722223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11"/>
        <v>4</v>
      </c>
      <c r="P2385">
        <f>IFERROR(ROUND(E2385/L2385,2),0)</f>
        <v>145</v>
      </c>
      <c r="Q2385" s="10" t="s">
        <v>8310</v>
      </c>
      <c r="R2385" t="s">
        <v>8339</v>
      </c>
      <c r="S2385" s="15">
        <f t="shared" si="112"/>
        <v>42027.056793981479</v>
      </c>
      <c r="T2385" s="15">
        <f t="shared" si="113"/>
        <v>42057.056793981479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11"/>
        <v>1</v>
      </c>
      <c r="P2386">
        <f>IFERROR(ROUND(E2386/L2386,2),0)</f>
        <v>1</v>
      </c>
      <c r="Q2386" s="10" t="s">
        <v>8310</v>
      </c>
      <c r="R2386" t="s">
        <v>8339</v>
      </c>
      <c r="S2386" s="15">
        <f t="shared" si="112"/>
        <v>41927.067627314813</v>
      </c>
      <c r="T2386" s="15">
        <f t="shared" si="113"/>
        <v>41957.109293981484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11"/>
        <v>1</v>
      </c>
      <c r="P2387">
        <f>IFERROR(ROUND(E2387/L2387,2),0)</f>
        <v>112.57</v>
      </c>
      <c r="Q2387" s="10" t="s">
        <v>8310</v>
      </c>
      <c r="R2387" t="s">
        <v>8339</v>
      </c>
      <c r="S2387" s="15">
        <f t="shared" si="112"/>
        <v>42191.70175925926</v>
      </c>
      <c r="T2387" s="15">
        <f t="shared" si="113"/>
        <v>42221.70175925926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11"/>
        <v>0</v>
      </c>
      <c r="P2388">
        <f>IFERROR(ROUND(E2388/L2388,2),0)</f>
        <v>0</v>
      </c>
      <c r="Q2388" s="10" t="s">
        <v>8310</v>
      </c>
      <c r="R2388" t="s">
        <v>8339</v>
      </c>
      <c r="S2388" s="15">
        <f t="shared" si="112"/>
        <v>41954.838240740741</v>
      </c>
      <c r="T2388" s="15">
        <f t="shared" si="113"/>
        <v>42014.838240740741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11"/>
        <v>1</v>
      </c>
      <c r="P2389">
        <f>IFERROR(ROUND(E2389/L2389,2),0)</f>
        <v>342</v>
      </c>
      <c r="Q2389" s="10" t="s">
        <v>8310</v>
      </c>
      <c r="R2389" t="s">
        <v>8339</v>
      </c>
      <c r="S2389" s="15">
        <f t="shared" si="112"/>
        <v>42528.626620370371</v>
      </c>
      <c r="T2389" s="15">
        <f t="shared" si="113"/>
        <v>42573.626620370371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11"/>
        <v>1</v>
      </c>
      <c r="P2390">
        <f>IFERROR(ROUND(E2390/L2390,2),0)</f>
        <v>57.88</v>
      </c>
      <c r="Q2390" s="10" t="s">
        <v>8310</v>
      </c>
      <c r="R2390" t="s">
        <v>8339</v>
      </c>
      <c r="S2390" s="15">
        <f t="shared" si="112"/>
        <v>41989.853692129633</v>
      </c>
      <c r="T2390" s="15">
        <f t="shared" si="113"/>
        <v>42019.811805555553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11"/>
        <v>0</v>
      </c>
      <c r="P2391">
        <f>IFERROR(ROUND(E2391/L2391,2),0)</f>
        <v>30</v>
      </c>
      <c r="Q2391" s="10" t="s">
        <v>8310</v>
      </c>
      <c r="R2391" t="s">
        <v>8339</v>
      </c>
      <c r="S2391" s="15">
        <f t="shared" si="112"/>
        <v>42179.653379629628</v>
      </c>
      <c r="T2391" s="15">
        <f t="shared" si="113"/>
        <v>42210.915972222225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11"/>
        <v>0</v>
      </c>
      <c r="P2392">
        <f>IFERROR(ROUND(E2392/L2392,2),0)</f>
        <v>0</v>
      </c>
      <c r="Q2392" s="10" t="s">
        <v>8310</v>
      </c>
      <c r="R2392" t="s">
        <v>8339</v>
      </c>
      <c r="S2392" s="15">
        <f t="shared" si="112"/>
        <v>41968.262314814812</v>
      </c>
      <c r="T2392" s="15">
        <f t="shared" si="113"/>
        <v>42008.262314814812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11"/>
        <v>0</v>
      </c>
      <c r="P2393">
        <f>IFERROR(ROUND(E2393/L2393,2),0)</f>
        <v>25</v>
      </c>
      <c r="Q2393" s="10" t="s">
        <v>8310</v>
      </c>
      <c r="R2393" t="s">
        <v>8339</v>
      </c>
      <c r="S2393" s="15">
        <f t="shared" si="112"/>
        <v>42064.794490740736</v>
      </c>
      <c r="T2393" s="15">
        <f t="shared" si="113"/>
        <v>42094.752824074079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11"/>
        <v>0</v>
      </c>
      <c r="P2394">
        <f>IFERROR(ROUND(E2394/L2394,2),0)</f>
        <v>0</v>
      </c>
      <c r="Q2394" s="10" t="s">
        <v>8310</v>
      </c>
      <c r="R2394" t="s">
        <v>8339</v>
      </c>
      <c r="S2394" s="15">
        <f t="shared" si="112"/>
        <v>42276.120636574073</v>
      </c>
      <c r="T2394" s="15">
        <f t="shared" si="113"/>
        <v>42306.120636574073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11"/>
        <v>0</v>
      </c>
      <c r="P2395">
        <f>IFERROR(ROUND(E2395/L2395,2),0)</f>
        <v>50</v>
      </c>
      <c r="Q2395" s="10" t="s">
        <v>8310</v>
      </c>
      <c r="R2395" t="s">
        <v>8339</v>
      </c>
      <c r="S2395" s="15">
        <f t="shared" si="112"/>
        <v>42194.648344907408</v>
      </c>
      <c r="T2395" s="15">
        <f t="shared" si="113"/>
        <v>42224.648344907408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11"/>
        <v>0</v>
      </c>
      <c r="P2396">
        <f>IFERROR(ROUND(E2396/L2396,2),0)</f>
        <v>1.5</v>
      </c>
      <c r="Q2396" s="10" t="s">
        <v>8310</v>
      </c>
      <c r="R2396" t="s">
        <v>8339</v>
      </c>
      <c r="S2396" s="15">
        <f t="shared" si="112"/>
        <v>42031.362187499995</v>
      </c>
      <c r="T2396" s="15">
        <f t="shared" si="113"/>
        <v>42061.362187499995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11"/>
        <v>0</v>
      </c>
      <c r="P2397">
        <f>IFERROR(ROUND(E2397/L2397,2),0)</f>
        <v>0</v>
      </c>
      <c r="Q2397" s="10" t="s">
        <v>8310</v>
      </c>
      <c r="R2397" t="s">
        <v>8339</v>
      </c>
      <c r="S2397" s="15">
        <f t="shared" si="112"/>
        <v>42717.121377314819</v>
      </c>
      <c r="T2397" s="15">
        <f t="shared" si="113"/>
        <v>42745.372916666667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11"/>
        <v>0</v>
      </c>
      <c r="P2398">
        <f>IFERROR(ROUND(E2398/L2398,2),0)</f>
        <v>10</v>
      </c>
      <c r="Q2398" s="10" t="s">
        <v>8310</v>
      </c>
      <c r="R2398" t="s">
        <v>8339</v>
      </c>
      <c r="S2398" s="15">
        <f t="shared" si="112"/>
        <v>42262.849050925928</v>
      </c>
      <c r="T2398" s="15">
        <f t="shared" si="113"/>
        <v>42292.849050925928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11"/>
        <v>0</v>
      </c>
      <c r="P2399">
        <f>IFERROR(ROUND(E2399/L2399,2),0)</f>
        <v>0</v>
      </c>
      <c r="Q2399" s="10" t="s">
        <v>8310</v>
      </c>
      <c r="R2399" t="s">
        <v>8339</v>
      </c>
      <c r="S2399" s="15">
        <f t="shared" si="112"/>
        <v>41976.88490740741</v>
      </c>
      <c r="T2399" s="15">
        <f t="shared" si="113"/>
        <v>42006.88490740741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11"/>
        <v>0</v>
      </c>
      <c r="P2400">
        <f>IFERROR(ROUND(E2400/L2400,2),0)</f>
        <v>0</v>
      </c>
      <c r="Q2400" s="10" t="s">
        <v>8310</v>
      </c>
      <c r="R2400" t="s">
        <v>8339</v>
      </c>
      <c r="S2400" s="15">
        <f t="shared" si="112"/>
        <v>42157.916481481487</v>
      </c>
      <c r="T2400" s="15">
        <f t="shared" si="113"/>
        <v>42187.916481481487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11"/>
        <v>0</v>
      </c>
      <c r="P2401">
        <f>IFERROR(ROUND(E2401/L2401,2),0)</f>
        <v>0</v>
      </c>
      <c r="Q2401" s="10" t="s">
        <v>8310</v>
      </c>
      <c r="R2401" t="s">
        <v>8339</v>
      </c>
      <c r="S2401" s="15">
        <f t="shared" si="112"/>
        <v>41956.853078703702</v>
      </c>
      <c r="T2401" s="15">
        <f t="shared" si="113"/>
        <v>41991.853078703702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11"/>
        <v>0</v>
      </c>
      <c r="P2402">
        <f>IFERROR(ROUND(E2402/L2402,2),0)</f>
        <v>0</v>
      </c>
      <c r="Q2402" s="10" t="s">
        <v>8310</v>
      </c>
      <c r="R2402" t="s">
        <v>8339</v>
      </c>
      <c r="S2402" s="15">
        <f t="shared" si="112"/>
        <v>42444.268101851849</v>
      </c>
      <c r="T2402" s="15">
        <f t="shared" si="113"/>
        <v>42474.268101851849</v>
      </c>
    </row>
    <row r="2403" spans="1:20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11"/>
        <v>1</v>
      </c>
      <c r="P2403">
        <f>IFERROR(ROUND(E2403/L2403,2),0)</f>
        <v>22.33</v>
      </c>
      <c r="Q2403" s="10" t="s">
        <v>8314</v>
      </c>
      <c r="R2403" t="s">
        <v>8315</v>
      </c>
      <c r="S2403" s="15">
        <f t="shared" si="112"/>
        <v>42374.822870370372</v>
      </c>
      <c r="T2403" s="15">
        <f t="shared" si="113"/>
        <v>42434.822870370372</v>
      </c>
    </row>
    <row r="2404" spans="1:20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11"/>
        <v>0</v>
      </c>
      <c r="P2404">
        <f>IFERROR(ROUND(E2404/L2404,2),0)</f>
        <v>52</v>
      </c>
      <c r="Q2404" s="10" t="s">
        <v>8314</v>
      </c>
      <c r="R2404" t="s">
        <v>8315</v>
      </c>
      <c r="S2404" s="15">
        <f t="shared" si="112"/>
        <v>42107.679756944446</v>
      </c>
      <c r="T2404" s="15">
        <f t="shared" si="113"/>
        <v>42137.679756944446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11"/>
        <v>17</v>
      </c>
      <c r="P2405">
        <f>IFERROR(ROUND(E2405/L2405,2),0)</f>
        <v>16.829999999999998</v>
      </c>
      <c r="Q2405" s="10" t="s">
        <v>8314</v>
      </c>
      <c r="R2405" t="s">
        <v>8315</v>
      </c>
      <c r="S2405" s="15">
        <f t="shared" si="112"/>
        <v>42399.882615740738</v>
      </c>
      <c r="T2405" s="15">
        <f t="shared" si="113"/>
        <v>42459.840949074074</v>
      </c>
    </row>
    <row r="2406" spans="1:20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11"/>
        <v>0</v>
      </c>
      <c r="P2406">
        <f>IFERROR(ROUND(E2406/L2406,2),0)</f>
        <v>0</v>
      </c>
      <c r="Q2406" s="10" t="s">
        <v>8314</v>
      </c>
      <c r="R2406" t="s">
        <v>8315</v>
      </c>
      <c r="S2406" s="15">
        <f t="shared" si="112"/>
        <v>42342.03943287037</v>
      </c>
      <c r="T2406" s="15">
        <f t="shared" si="113"/>
        <v>42372.03943287037</v>
      </c>
    </row>
    <row r="2407" spans="1:20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11"/>
        <v>23</v>
      </c>
      <c r="P2407">
        <f>IFERROR(ROUND(E2407/L2407,2),0)</f>
        <v>56.3</v>
      </c>
      <c r="Q2407" s="10" t="s">
        <v>8314</v>
      </c>
      <c r="R2407" t="s">
        <v>8315</v>
      </c>
      <c r="S2407" s="15">
        <f t="shared" si="112"/>
        <v>42595.585358796292</v>
      </c>
      <c r="T2407" s="15">
        <f t="shared" si="113"/>
        <v>42616.585358796292</v>
      </c>
    </row>
    <row r="2408" spans="1:20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11"/>
        <v>41</v>
      </c>
      <c r="P2408">
        <f>IFERROR(ROUND(E2408/L2408,2),0)</f>
        <v>84.06</v>
      </c>
      <c r="Q2408" s="10" t="s">
        <v>8314</v>
      </c>
      <c r="R2408" t="s">
        <v>8315</v>
      </c>
      <c r="S2408" s="15">
        <f t="shared" si="112"/>
        <v>41983.110995370371</v>
      </c>
      <c r="T2408" s="15">
        <f t="shared" si="113"/>
        <v>42023.110995370371</v>
      </c>
    </row>
    <row r="2409" spans="1:20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11"/>
        <v>25</v>
      </c>
      <c r="P2409">
        <f>IFERROR(ROUND(E2409/L2409,2),0)</f>
        <v>168.39</v>
      </c>
      <c r="Q2409" s="10" t="s">
        <v>8314</v>
      </c>
      <c r="R2409" t="s">
        <v>8315</v>
      </c>
      <c r="S2409" s="15">
        <f t="shared" si="112"/>
        <v>42082.575555555552</v>
      </c>
      <c r="T2409" s="15">
        <f t="shared" si="113"/>
        <v>42105.25</v>
      </c>
    </row>
    <row r="2410" spans="1:20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11"/>
        <v>0</v>
      </c>
      <c r="P2410">
        <f>IFERROR(ROUND(E2410/L2410,2),0)</f>
        <v>15</v>
      </c>
      <c r="Q2410" s="10" t="s">
        <v>8314</v>
      </c>
      <c r="R2410" t="s">
        <v>8315</v>
      </c>
      <c r="S2410" s="15">
        <f t="shared" si="112"/>
        <v>41919.140706018516</v>
      </c>
      <c r="T2410" s="15">
        <f t="shared" si="113"/>
        <v>41949.182372685187</v>
      </c>
    </row>
    <row r="2411" spans="1:20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11"/>
        <v>2</v>
      </c>
      <c r="P2411">
        <f>IFERROR(ROUND(E2411/L2411,2),0)</f>
        <v>76.67</v>
      </c>
      <c r="Q2411" s="10" t="s">
        <v>8314</v>
      </c>
      <c r="R2411" t="s">
        <v>8315</v>
      </c>
      <c r="S2411" s="15">
        <f t="shared" si="112"/>
        <v>42204.875868055555</v>
      </c>
      <c r="T2411" s="15">
        <f t="shared" si="113"/>
        <v>42234.875868055555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11"/>
        <v>0</v>
      </c>
      <c r="P2412">
        <f>IFERROR(ROUND(E2412/L2412,2),0)</f>
        <v>0</v>
      </c>
      <c r="Q2412" s="10" t="s">
        <v>8314</v>
      </c>
      <c r="R2412" t="s">
        <v>8315</v>
      </c>
      <c r="S2412" s="15">
        <f t="shared" si="112"/>
        <v>42224.408275462964</v>
      </c>
      <c r="T2412" s="15">
        <f t="shared" si="113"/>
        <v>42254.408275462964</v>
      </c>
    </row>
    <row r="2413" spans="1:20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11"/>
        <v>1</v>
      </c>
      <c r="P2413">
        <f>IFERROR(ROUND(E2413/L2413,2),0)</f>
        <v>50.33</v>
      </c>
      <c r="Q2413" s="10" t="s">
        <v>8314</v>
      </c>
      <c r="R2413" t="s">
        <v>8315</v>
      </c>
      <c r="S2413" s="15">
        <f t="shared" si="112"/>
        <v>42211.732430555552</v>
      </c>
      <c r="T2413" s="15">
        <f t="shared" si="113"/>
        <v>42241.732430555552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11"/>
        <v>0</v>
      </c>
      <c r="P2414">
        <f>IFERROR(ROUND(E2414/L2414,2),0)</f>
        <v>0</v>
      </c>
      <c r="Q2414" s="10" t="s">
        <v>8314</v>
      </c>
      <c r="R2414" t="s">
        <v>8315</v>
      </c>
      <c r="S2414" s="15">
        <f t="shared" si="112"/>
        <v>42655.736956018518</v>
      </c>
      <c r="T2414" s="15">
        <f t="shared" si="113"/>
        <v>42700.778622685189</v>
      </c>
    </row>
    <row r="2415" spans="1:20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11"/>
        <v>1</v>
      </c>
      <c r="P2415">
        <f>IFERROR(ROUND(E2415/L2415,2),0)</f>
        <v>8.33</v>
      </c>
      <c r="Q2415" s="10" t="s">
        <v>8314</v>
      </c>
      <c r="R2415" t="s">
        <v>8315</v>
      </c>
      <c r="S2415" s="15">
        <f t="shared" si="112"/>
        <v>41760.10974537037</v>
      </c>
      <c r="T2415" s="15">
        <f t="shared" si="113"/>
        <v>41790.979166666664</v>
      </c>
    </row>
    <row r="2416" spans="1:20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11"/>
        <v>3</v>
      </c>
      <c r="P2416">
        <f>IFERROR(ROUND(E2416/L2416,2),0)</f>
        <v>35.380000000000003</v>
      </c>
      <c r="Q2416" s="10" t="s">
        <v>8314</v>
      </c>
      <c r="R2416" t="s">
        <v>8315</v>
      </c>
      <c r="S2416" s="15">
        <f t="shared" si="112"/>
        <v>42198.695138888885</v>
      </c>
      <c r="T2416" s="15">
        <f t="shared" si="113"/>
        <v>42238.165972222225</v>
      </c>
    </row>
    <row r="2417" spans="1:20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11"/>
        <v>1</v>
      </c>
      <c r="P2417">
        <f>IFERROR(ROUND(E2417/L2417,2),0)</f>
        <v>55.83</v>
      </c>
      <c r="Q2417" s="10" t="s">
        <v>8314</v>
      </c>
      <c r="R2417" t="s">
        <v>8315</v>
      </c>
      <c r="S2417" s="15">
        <f t="shared" si="112"/>
        <v>42536.862800925926</v>
      </c>
      <c r="T2417" s="15">
        <f t="shared" si="113"/>
        <v>42566.862800925926</v>
      </c>
    </row>
    <row r="2418" spans="1:20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11"/>
        <v>0</v>
      </c>
      <c r="P2418">
        <f>IFERROR(ROUND(E2418/L2418,2),0)</f>
        <v>5</v>
      </c>
      <c r="Q2418" s="10" t="s">
        <v>8314</v>
      </c>
      <c r="R2418" t="s">
        <v>8315</v>
      </c>
      <c r="S2418" s="15">
        <f t="shared" si="112"/>
        <v>42019.737766203703</v>
      </c>
      <c r="T2418" s="15">
        <f t="shared" si="113"/>
        <v>42077.625</v>
      </c>
    </row>
    <row r="2419" spans="1:20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11"/>
        <v>0</v>
      </c>
      <c r="P2419">
        <f>IFERROR(ROUND(E2419/L2419,2),0)</f>
        <v>0</v>
      </c>
      <c r="Q2419" s="10" t="s">
        <v>8314</v>
      </c>
      <c r="R2419" t="s">
        <v>8315</v>
      </c>
      <c r="S2419" s="15">
        <f t="shared" si="112"/>
        <v>41831.884108796294</v>
      </c>
      <c r="T2419" s="15">
        <f t="shared" si="113"/>
        <v>41861.884108796294</v>
      </c>
    </row>
    <row r="2420" spans="1:20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11"/>
        <v>0</v>
      </c>
      <c r="P2420">
        <f>IFERROR(ROUND(E2420/L2420,2),0)</f>
        <v>1</v>
      </c>
      <c r="Q2420" s="10" t="s">
        <v>8314</v>
      </c>
      <c r="R2420" t="s">
        <v>8315</v>
      </c>
      <c r="S2420" s="15">
        <f t="shared" si="112"/>
        <v>42027.856990740736</v>
      </c>
      <c r="T2420" s="15">
        <f t="shared" si="113"/>
        <v>42087.815324074079</v>
      </c>
    </row>
    <row r="2421" spans="1:20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11"/>
        <v>0</v>
      </c>
      <c r="P2421">
        <f>IFERROR(ROUND(E2421/L2421,2),0)</f>
        <v>0</v>
      </c>
      <c r="Q2421" s="10" t="s">
        <v>8314</v>
      </c>
      <c r="R2421" t="s">
        <v>8315</v>
      </c>
      <c r="S2421" s="15">
        <f t="shared" si="112"/>
        <v>41993.738298611104</v>
      </c>
      <c r="T2421" s="15">
        <f t="shared" si="113"/>
        <v>42053.738298611104</v>
      </c>
    </row>
    <row r="2422" spans="1:20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11"/>
        <v>15</v>
      </c>
      <c r="P2422">
        <f>IFERROR(ROUND(E2422/L2422,2),0)</f>
        <v>69.47</v>
      </c>
      <c r="Q2422" s="10" t="s">
        <v>8314</v>
      </c>
      <c r="R2422" t="s">
        <v>8315</v>
      </c>
      <c r="S2422" s="15">
        <f t="shared" si="112"/>
        <v>41893.028877314813</v>
      </c>
      <c r="T2422" s="15">
        <f t="shared" si="113"/>
        <v>41953.070543981477</v>
      </c>
    </row>
    <row r="2423" spans="1:20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11"/>
        <v>0</v>
      </c>
      <c r="P2423">
        <f>IFERROR(ROUND(E2423/L2423,2),0)</f>
        <v>1</v>
      </c>
      <c r="Q2423" s="10" t="s">
        <v>8314</v>
      </c>
      <c r="R2423" t="s">
        <v>8315</v>
      </c>
      <c r="S2423" s="15">
        <f t="shared" si="112"/>
        <v>42026.687453703707</v>
      </c>
      <c r="T2423" s="15">
        <f t="shared" si="113"/>
        <v>42056.687453703707</v>
      </c>
    </row>
    <row r="2424" spans="1:20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11"/>
        <v>0</v>
      </c>
      <c r="P2424">
        <f>IFERROR(ROUND(E2424/L2424,2),0)</f>
        <v>1</v>
      </c>
      <c r="Q2424" s="10" t="s">
        <v>8314</v>
      </c>
      <c r="R2424" t="s">
        <v>8315</v>
      </c>
      <c r="S2424" s="15">
        <f t="shared" si="112"/>
        <v>42044.724953703699</v>
      </c>
      <c r="T2424" s="15">
        <f t="shared" si="113"/>
        <v>42074.683287037042</v>
      </c>
    </row>
    <row r="2425" spans="1:20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11"/>
        <v>0</v>
      </c>
      <c r="P2425">
        <f>IFERROR(ROUND(E2425/L2425,2),0)</f>
        <v>8</v>
      </c>
      <c r="Q2425" s="10" t="s">
        <v>8314</v>
      </c>
      <c r="R2425" t="s">
        <v>8315</v>
      </c>
      <c r="S2425" s="15">
        <f t="shared" si="112"/>
        <v>41974.704745370371</v>
      </c>
      <c r="T2425" s="15">
        <f t="shared" si="113"/>
        <v>42004.704745370371</v>
      </c>
    </row>
    <row r="2426" spans="1:20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11"/>
        <v>1</v>
      </c>
      <c r="P2426">
        <f>IFERROR(ROUND(E2426/L2426,2),0)</f>
        <v>34.44</v>
      </c>
      <c r="Q2426" s="10" t="s">
        <v>8314</v>
      </c>
      <c r="R2426" t="s">
        <v>8315</v>
      </c>
      <c r="S2426" s="15">
        <f t="shared" si="112"/>
        <v>41909.892453703702</v>
      </c>
      <c r="T2426" s="15">
        <f t="shared" si="113"/>
        <v>41939.892453703702</v>
      </c>
    </row>
    <row r="2427" spans="1:20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11"/>
        <v>0</v>
      </c>
      <c r="P2427">
        <f>IFERROR(ROUND(E2427/L2427,2),0)</f>
        <v>1</v>
      </c>
      <c r="Q2427" s="10" t="s">
        <v>8314</v>
      </c>
      <c r="R2427" t="s">
        <v>8315</v>
      </c>
      <c r="S2427" s="15">
        <f t="shared" si="112"/>
        <v>42502.913761574076</v>
      </c>
      <c r="T2427" s="15">
        <f t="shared" si="113"/>
        <v>42517.919444444444</v>
      </c>
    </row>
    <row r="2428" spans="1:20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11"/>
        <v>0</v>
      </c>
      <c r="P2428">
        <f>IFERROR(ROUND(E2428/L2428,2),0)</f>
        <v>0</v>
      </c>
      <c r="Q2428" s="10" t="s">
        <v>8314</v>
      </c>
      <c r="R2428" t="s">
        <v>8315</v>
      </c>
      <c r="S2428" s="15">
        <f t="shared" si="112"/>
        <v>42164.170046296291</v>
      </c>
      <c r="T2428" s="15">
        <f t="shared" si="113"/>
        <v>42224.170046296291</v>
      </c>
    </row>
    <row r="2429" spans="1:20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11"/>
        <v>0</v>
      </c>
      <c r="P2429">
        <f>IFERROR(ROUND(E2429/L2429,2),0)</f>
        <v>1</v>
      </c>
      <c r="Q2429" s="10" t="s">
        <v>8314</v>
      </c>
      <c r="R2429" t="s">
        <v>8315</v>
      </c>
      <c r="S2429" s="15">
        <f t="shared" si="112"/>
        <v>42412.318668981476</v>
      </c>
      <c r="T2429" s="15">
        <f t="shared" si="113"/>
        <v>42452.277002314819</v>
      </c>
    </row>
    <row r="2430" spans="1:20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11"/>
        <v>0</v>
      </c>
      <c r="P2430">
        <f>IFERROR(ROUND(E2430/L2430,2),0)</f>
        <v>1</v>
      </c>
      <c r="Q2430" s="10" t="s">
        <v>8314</v>
      </c>
      <c r="R2430" t="s">
        <v>8315</v>
      </c>
      <c r="S2430" s="15">
        <f t="shared" si="112"/>
        <v>42045.784155092595</v>
      </c>
      <c r="T2430" s="15">
        <f t="shared" si="113"/>
        <v>42075.742488425924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11"/>
        <v>1</v>
      </c>
      <c r="P2431">
        <f>IFERROR(ROUND(E2431/L2431,2),0)</f>
        <v>501.25</v>
      </c>
      <c r="Q2431" s="10" t="s">
        <v>8314</v>
      </c>
      <c r="R2431" t="s">
        <v>8315</v>
      </c>
      <c r="S2431" s="15">
        <f t="shared" si="112"/>
        <v>42734.879236111112</v>
      </c>
      <c r="T2431" s="15">
        <f t="shared" si="113"/>
        <v>42771.697222222225</v>
      </c>
    </row>
    <row r="2432" spans="1:20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11"/>
        <v>1</v>
      </c>
      <c r="P2432">
        <f>IFERROR(ROUND(E2432/L2432,2),0)</f>
        <v>10.5</v>
      </c>
      <c r="Q2432" s="10" t="s">
        <v>8314</v>
      </c>
      <c r="R2432" t="s">
        <v>8315</v>
      </c>
      <c r="S2432" s="15">
        <f t="shared" si="112"/>
        <v>42382.130833333329</v>
      </c>
      <c r="T2432" s="15">
        <f t="shared" si="113"/>
        <v>42412.130833333329</v>
      </c>
    </row>
    <row r="2433" spans="1:20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11"/>
        <v>0</v>
      </c>
      <c r="P2433">
        <f>IFERROR(ROUND(E2433/L2433,2),0)</f>
        <v>1</v>
      </c>
      <c r="Q2433" s="10" t="s">
        <v>8314</v>
      </c>
      <c r="R2433" t="s">
        <v>8315</v>
      </c>
      <c r="S2433" s="15">
        <f t="shared" si="112"/>
        <v>42489.099687499998</v>
      </c>
      <c r="T2433" s="15">
        <f t="shared" si="113"/>
        <v>42549.099687499998</v>
      </c>
    </row>
    <row r="2434" spans="1:20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11"/>
        <v>0</v>
      </c>
      <c r="P2434">
        <f>IFERROR(ROUND(E2434/L2434,2),0)</f>
        <v>1</v>
      </c>
      <c r="Q2434" s="10" t="s">
        <v>8314</v>
      </c>
      <c r="R2434" t="s">
        <v>8315</v>
      </c>
      <c r="S2434" s="15">
        <f t="shared" si="112"/>
        <v>42041.218715277777</v>
      </c>
      <c r="T2434" s="15">
        <f t="shared" si="113"/>
        <v>42071.218715277777</v>
      </c>
    </row>
    <row r="2435" spans="1:20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14">ROUND(E2435/D2435*100,0)</f>
        <v>0</v>
      </c>
      <c r="P2435">
        <f>IFERROR(ROUND(E2435/L2435,2),0)</f>
        <v>0</v>
      </c>
      <c r="Q2435" s="10" t="s">
        <v>8314</v>
      </c>
      <c r="R2435" t="s">
        <v>8315</v>
      </c>
      <c r="S2435" s="15">
        <f t="shared" ref="S2435:S2498" si="115">(((J2435/60)/60)/24)+DATE(1970,1,1)</f>
        <v>42397.89980324074</v>
      </c>
      <c r="T2435" s="15">
        <f t="shared" ref="T2435:T2498" si="116">(((I2435/60)/60)/24)+DATE(1970,1,1)</f>
        <v>42427.89980324074</v>
      </c>
    </row>
    <row r="2436" spans="1:20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14"/>
        <v>0</v>
      </c>
      <c r="P2436">
        <f>IFERROR(ROUND(E2436/L2436,2),0)</f>
        <v>13</v>
      </c>
      <c r="Q2436" s="10" t="s">
        <v>8314</v>
      </c>
      <c r="R2436" t="s">
        <v>8315</v>
      </c>
      <c r="S2436" s="15">
        <f t="shared" si="115"/>
        <v>42180.18604166666</v>
      </c>
      <c r="T2436" s="15">
        <f t="shared" si="116"/>
        <v>42220.18604166666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14"/>
        <v>0</v>
      </c>
      <c r="P2437">
        <f>IFERROR(ROUND(E2437/L2437,2),0)</f>
        <v>306</v>
      </c>
      <c r="Q2437" s="10" t="s">
        <v>8314</v>
      </c>
      <c r="R2437" t="s">
        <v>8315</v>
      </c>
      <c r="S2437" s="15">
        <f t="shared" si="115"/>
        <v>42252.277615740735</v>
      </c>
      <c r="T2437" s="15">
        <f t="shared" si="116"/>
        <v>42282.277615740735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14"/>
        <v>0</v>
      </c>
      <c r="P2438">
        <f>IFERROR(ROUND(E2438/L2438,2),0)</f>
        <v>22.5</v>
      </c>
      <c r="Q2438" s="10" t="s">
        <v>8314</v>
      </c>
      <c r="R2438" t="s">
        <v>8315</v>
      </c>
      <c r="S2438" s="15">
        <f t="shared" si="115"/>
        <v>42338.615393518514</v>
      </c>
      <c r="T2438" s="15">
        <f t="shared" si="116"/>
        <v>42398.615393518514</v>
      </c>
    </row>
    <row r="2439" spans="1:20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14"/>
        <v>0</v>
      </c>
      <c r="P2439">
        <f>IFERROR(ROUND(E2439/L2439,2),0)</f>
        <v>0</v>
      </c>
      <c r="Q2439" s="10" t="s">
        <v>8314</v>
      </c>
      <c r="R2439" t="s">
        <v>8315</v>
      </c>
      <c r="S2439" s="15">
        <f t="shared" si="115"/>
        <v>42031.965138888889</v>
      </c>
      <c r="T2439" s="15">
        <f t="shared" si="116"/>
        <v>42080.75</v>
      </c>
    </row>
    <row r="2440" spans="1:20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14"/>
        <v>0</v>
      </c>
      <c r="P2440">
        <f>IFERROR(ROUND(E2440/L2440,2),0)</f>
        <v>50</v>
      </c>
      <c r="Q2440" s="10" t="s">
        <v>8314</v>
      </c>
      <c r="R2440" t="s">
        <v>8315</v>
      </c>
      <c r="S2440" s="15">
        <f t="shared" si="115"/>
        <v>42285.91506944444</v>
      </c>
      <c r="T2440" s="15">
        <f t="shared" si="116"/>
        <v>42345.956736111111</v>
      </c>
    </row>
    <row r="2441" spans="1:20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14"/>
        <v>0</v>
      </c>
      <c r="P2441">
        <f>IFERROR(ROUND(E2441/L2441,2),0)</f>
        <v>0</v>
      </c>
      <c r="Q2441" s="10" t="s">
        <v>8314</v>
      </c>
      <c r="R2441" t="s">
        <v>8315</v>
      </c>
      <c r="S2441" s="15">
        <f t="shared" si="115"/>
        <v>42265.818622685183</v>
      </c>
      <c r="T2441" s="15">
        <f t="shared" si="116"/>
        <v>42295.818622685183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14"/>
        <v>0</v>
      </c>
      <c r="P2442">
        <f>IFERROR(ROUND(E2442/L2442,2),0)</f>
        <v>5</v>
      </c>
      <c r="Q2442" s="10" t="s">
        <v>8314</v>
      </c>
      <c r="R2442" t="s">
        <v>8315</v>
      </c>
      <c r="S2442" s="15">
        <f t="shared" si="115"/>
        <v>42383.899456018517</v>
      </c>
      <c r="T2442" s="15">
        <f t="shared" si="116"/>
        <v>42413.899456018517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14"/>
        <v>108</v>
      </c>
      <c r="P2443">
        <f>IFERROR(ROUND(E2443/L2443,2),0)</f>
        <v>74.23</v>
      </c>
      <c r="Q2443" s="10" t="s">
        <v>8314</v>
      </c>
      <c r="R2443" t="s">
        <v>8343</v>
      </c>
      <c r="S2443" s="15">
        <f t="shared" si="115"/>
        <v>42187.125625000001</v>
      </c>
      <c r="T2443" s="15">
        <f t="shared" si="116"/>
        <v>42208.207638888889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14"/>
        <v>126</v>
      </c>
      <c r="P2444">
        <f>IFERROR(ROUND(E2444/L2444,2),0)</f>
        <v>81.25</v>
      </c>
      <c r="Q2444" s="10" t="s">
        <v>8314</v>
      </c>
      <c r="R2444" t="s">
        <v>8343</v>
      </c>
      <c r="S2444" s="15">
        <f t="shared" si="115"/>
        <v>42052.666990740734</v>
      </c>
      <c r="T2444" s="15">
        <f t="shared" si="116"/>
        <v>42082.625324074077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14"/>
        <v>203</v>
      </c>
      <c r="P2445">
        <f>IFERROR(ROUND(E2445/L2445,2),0)</f>
        <v>130.22999999999999</v>
      </c>
      <c r="Q2445" s="10" t="s">
        <v>8314</v>
      </c>
      <c r="R2445" t="s">
        <v>8343</v>
      </c>
      <c r="S2445" s="15">
        <f t="shared" si="115"/>
        <v>41836.625254629631</v>
      </c>
      <c r="T2445" s="15">
        <f t="shared" si="116"/>
        <v>41866.625254629631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14"/>
        <v>109</v>
      </c>
      <c r="P2446">
        <f>IFERROR(ROUND(E2446/L2446,2),0)</f>
        <v>53.41</v>
      </c>
      <c r="Q2446" s="10" t="s">
        <v>8314</v>
      </c>
      <c r="R2446" t="s">
        <v>8343</v>
      </c>
      <c r="S2446" s="15">
        <f t="shared" si="115"/>
        <v>42485.754525462966</v>
      </c>
      <c r="T2446" s="15">
        <f t="shared" si="116"/>
        <v>42515.754525462966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14"/>
        <v>173</v>
      </c>
      <c r="P2447">
        <f>IFERROR(ROUND(E2447/L2447,2),0)</f>
        <v>75.13</v>
      </c>
      <c r="Q2447" s="10" t="s">
        <v>8314</v>
      </c>
      <c r="R2447" t="s">
        <v>8343</v>
      </c>
      <c r="S2447" s="15">
        <f t="shared" si="115"/>
        <v>42243.190057870372</v>
      </c>
      <c r="T2447" s="15">
        <f t="shared" si="116"/>
        <v>42273.190057870372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14"/>
        <v>168</v>
      </c>
      <c r="P2448">
        <f>IFERROR(ROUND(E2448/L2448,2),0)</f>
        <v>75.67</v>
      </c>
      <c r="Q2448" s="10" t="s">
        <v>8314</v>
      </c>
      <c r="R2448" t="s">
        <v>8343</v>
      </c>
      <c r="S2448" s="15">
        <f t="shared" si="115"/>
        <v>42670.602673611109</v>
      </c>
      <c r="T2448" s="15">
        <f t="shared" si="116"/>
        <v>42700.64434027778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14"/>
        <v>427</v>
      </c>
      <c r="P2449">
        <f>IFERROR(ROUND(E2449/L2449,2),0)</f>
        <v>31.69</v>
      </c>
      <c r="Q2449" s="10" t="s">
        <v>8314</v>
      </c>
      <c r="R2449" t="s">
        <v>8343</v>
      </c>
      <c r="S2449" s="15">
        <f t="shared" si="115"/>
        <v>42654.469826388886</v>
      </c>
      <c r="T2449" s="15">
        <f t="shared" si="116"/>
        <v>42686.166666666672</v>
      </c>
    </row>
    <row r="2450" spans="1:20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14"/>
        <v>108</v>
      </c>
      <c r="P2450">
        <f>IFERROR(ROUND(E2450/L2450,2),0)</f>
        <v>47.78</v>
      </c>
      <c r="Q2450" s="10" t="s">
        <v>8314</v>
      </c>
      <c r="R2450" t="s">
        <v>8343</v>
      </c>
      <c r="S2450" s="15">
        <f t="shared" si="115"/>
        <v>42607.316122685181</v>
      </c>
      <c r="T2450" s="15">
        <f t="shared" si="116"/>
        <v>42613.233333333337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14"/>
        <v>108</v>
      </c>
      <c r="P2451">
        <f>IFERROR(ROUND(E2451/L2451,2),0)</f>
        <v>90</v>
      </c>
      <c r="Q2451" s="10" t="s">
        <v>8314</v>
      </c>
      <c r="R2451" t="s">
        <v>8343</v>
      </c>
      <c r="S2451" s="15">
        <f t="shared" si="115"/>
        <v>41943.142534722225</v>
      </c>
      <c r="T2451" s="15">
        <f t="shared" si="116"/>
        <v>41973.184201388889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14"/>
        <v>102</v>
      </c>
      <c r="P2452">
        <f>IFERROR(ROUND(E2452/L2452,2),0)</f>
        <v>149.31</v>
      </c>
      <c r="Q2452" s="10" t="s">
        <v>8314</v>
      </c>
      <c r="R2452" t="s">
        <v>8343</v>
      </c>
      <c r="S2452" s="15">
        <f t="shared" si="115"/>
        <v>41902.07240740741</v>
      </c>
      <c r="T2452" s="15">
        <f t="shared" si="116"/>
        <v>41940.132638888892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14"/>
        <v>115</v>
      </c>
      <c r="P2453">
        <f>IFERROR(ROUND(E2453/L2453,2),0)</f>
        <v>62.07</v>
      </c>
      <c r="Q2453" s="10" t="s">
        <v>8314</v>
      </c>
      <c r="R2453" t="s">
        <v>8343</v>
      </c>
      <c r="S2453" s="15">
        <f t="shared" si="115"/>
        <v>42779.908449074079</v>
      </c>
      <c r="T2453" s="15">
        <f t="shared" si="116"/>
        <v>42799.908449074079</v>
      </c>
    </row>
    <row r="2454" spans="1:20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14"/>
        <v>134</v>
      </c>
      <c r="P2454">
        <f>IFERROR(ROUND(E2454/L2454,2),0)</f>
        <v>53.4</v>
      </c>
      <c r="Q2454" s="10" t="s">
        <v>8314</v>
      </c>
      <c r="R2454" t="s">
        <v>8343</v>
      </c>
      <c r="S2454" s="15">
        <f t="shared" si="115"/>
        <v>42338.84375</v>
      </c>
      <c r="T2454" s="15">
        <f t="shared" si="116"/>
        <v>42367.958333333328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14"/>
        <v>155</v>
      </c>
      <c r="P2455">
        <f>IFERROR(ROUND(E2455/L2455,2),0)</f>
        <v>69.27</v>
      </c>
      <c r="Q2455" s="10" t="s">
        <v>8314</v>
      </c>
      <c r="R2455" t="s">
        <v>8343</v>
      </c>
      <c r="S2455" s="15">
        <f t="shared" si="115"/>
        <v>42738.692233796297</v>
      </c>
      <c r="T2455" s="15">
        <f t="shared" si="116"/>
        <v>42768.692233796297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14"/>
        <v>101</v>
      </c>
      <c r="P2456">
        <f>IFERROR(ROUND(E2456/L2456,2),0)</f>
        <v>271.51</v>
      </c>
      <c r="Q2456" s="10" t="s">
        <v>8314</v>
      </c>
      <c r="R2456" t="s">
        <v>8343</v>
      </c>
      <c r="S2456" s="15">
        <f t="shared" si="115"/>
        <v>42770.201481481476</v>
      </c>
      <c r="T2456" s="15">
        <f t="shared" si="116"/>
        <v>42805.201481481476</v>
      </c>
    </row>
    <row r="2457" spans="1:20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14"/>
        <v>182</v>
      </c>
      <c r="P2457">
        <f>IFERROR(ROUND(E2457/L2457,2),0)</f>
        <v>34.130000000000003</v>
      </c>
      <c r="Q2457" s="10" t="s">
        <v>8314</v>
      </c>
      <c r="R2457" t="s">
        <v>8343</v>
      </c>
      <c r="S2457" s="15">
        <f t="shared" si="115"/>
        <v>42452.781828703708</v>
      </c>
      <c r="T2457" s="15">
        <f t="shared" si="116"/>
        <v>42480.781828703708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14"/>
        <v>181</v>
      </c>
      <c r="P2458">
        <f>IFERROR(ROUND(E2458/L2458,2),0)</f>
        <v>40.49</v>
      </c>
      <c r="Q2458" s="10" t="s">
        <v>8314</v>
      </c>
      <c r="R2458" t="s">
        <v>8343</v>
      </c>
      <c r="S2458" s="15">
        <f t="shared" si="115"/>
        <v>42761.961099537039</v>
      </c>
      <c r="T2458" s="15">
        <f t="shared" si="116"/>
        <v>42791.961099537039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14"/>
        <v>102</v>
      </c>
      <c r="P2459">
        <f>IFERROR(ROUND(E2459/L2459,2),0)</f>
        <v>189.76</v>
      </c>
      <c r="Q2459" s="10" t="s">
        <v>8314</v>
      </c>
      <c r="R2459" t="s">
        <v>8343</v>
      </c>
      <c r="S2459" s="15">
        <f t="shared" si="115"/>
        <v>42423.602500000001</v>
      </c>
      <c r="T2459" s="15">
        <f t="shared" si="116"/>
        <v>42453.560833333337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14"/>
        <v>110</v>
      </c>
      <c r="P2460">
        <f>IFERROR(ROUND(E2460/L2460,2),0)</f>
        <v>68.86</v>
      </c>
      <c r="Q2460" s="10" t="s">
        <v>8314</v>
      </c>
      <c r="R2460" t="s">
        <v>8343</v>
      </c>
      <c r="S2460" s="15">
        <f t="shared" si="115"/>
        <v>42495.871736111112</v>
      </c>
      <c r="T2460" s="15">
        <f t="shared" si="116"/>
        <v>42530.791666666672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14"/>
        <v>102</v>
      </c>
      <c r="P2461">
        <f>IFERROR(ROUND(E2461/L2461,2),0)</f>
        <v>108.78</v>
      </c>
      <c r="Q2461" s="10" t="s">
        <v>8314</v>
      </c>
      <c r="R2461" t="s">
        <v>8343</v>
      </c>
      <c r="S2461" s="15">
        <f t="shared" si="115"/>
        <v>42407.637557870374</v>
      </c>
      <c r="T2461" s="15">
        <f t="shared" si="116"/>
        <v>42452.595891203702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14"/>
        <v>101</v>
      </c>
      <c r="P2462">
        <f>IFERROR(ROUND(E2462/L2462,2),0)</f>
        <v>125.99</v>
      </c>
      <c r="Q2462" s="10" t="s">
        <v>8314</v>
      </c>
      <c r="R2462" t="s">
        <v>8343</v>
      </c>
      <c r="S2462" s="15">
        <f t="shared" si="115"/>
        <v>42704.187118055561</v>
      </c>
      <c r="T2462" s="15">
        <f t="shared" si="116"/>
        <v>42738.178472222222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14"/>
        <v>104</v>
      </c>
      <c r="P2463">
        <f>IFERROR(ROUND(E2463/L2463,2),0)</f>
        <v>90.52</v>
      </c>
      <c r="Q2463" s="10" t="s">
        <v>8316</v>
      </c>
      <c r="R2463" t="s">
        <v>8338</v>
      </c>
      <c r="S2463" s="15">
        <f t="shared" si="115"/>
        <v>40784.012696759259</v>
      </c>
      <c r="T2463" s="15">
        <f t="shared" si="116"/>
        <v>40817.125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14"/>
        <v>111</v>
      </c>
      <c r="P2464">
        <f>IFERROR(ROUND(E2464/L2464,2),0)</f>
        <v>28.88</v>
      </c>
      <c r="Q2464" s="10" t="s">
        <v>8316</v>
      </c>
      <c r="R2464" t="s">
        <v>8338</v>
      </c>
      <c r="S2464" s="15">
        <f t="shared" si="115"/>
        <v>41089.186296296299</v>
      </c>
      <c r="T2464" s="15">
        <f t="shared" si="116"/>
        <v>41109.186296296299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14"/>
        <v>116</v>
      </c>
      <c r="P2465">
        <f>IFERROR(ROUND(E2465/L2465,2),0)</f>
        <v>31</v>
      </c>
      <c r="Q2465" s="10" t="s">
        <v>8316</v>
      </c>
      <c r="R2465" t="s">
        <v>8338</v>
      </c>
      <c r="S2465" s="15">
        <f t="shared" si="115"/>
        <v>41341.111400462964</v>
      </c>
      <c r="T2465" s="15">
        <f t="shared" si="116"/>
        <v>41380.791666666664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14"/>
        <v>111</v>
      </c>
      <c r="P2466">
        <f>IFERROR(ROUND(E2466/L2466,2),0)</f>
        <v>51.67</v>
      </c>
      <c r="Q2466" s="10" t="s">
        <v>8316</v>
      </c>
      <c r="R2466" t="s">
        <v>8338</v>
      </c>
      <c r="S2466" s="15">
        <f t="shared" si="115"/>
        <v>42248.90042824074</v>
      </c>
      <c r="T2466" s="15">
        <f t="shared" si="116"/>
        <v>42277.811805555553</v>
      </c>
    </row>
    <row r="2467" spans="1:20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14"/>
        <v>180</v>
      </c>
      <c r="P2467">
        <f>IFERROR(ROUND(E2467/L2467,2),0)</f>
        <v>26.27</v>
      </c>
      <c r="Q2467" s="10" t="s">
        <v>8316</v>
      </c>
      <c r="R2467" t="s">
        <v>8338</v>
      </c>
      <c r="S2467" s="15">
        <f t="shared" si="115"/>
        <v>41145.719305555554</v>
      </c>
      <c r="T2467" s="15">
        <f t="shared" si="116"/>
        <v>41175.719305555554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14"/>
        <v>100</v>
      </c>
      <c r="P2468">
        <f>IFERROR(ROUND(E2468/L2468,2),0)</f>
        <v>48.08</v>
      </c>
      <c r="Q2468" s="10" t="s">
        <v>8316</v>
      </c>
      <c r="R2468" t="s">
        <v>8338</v>
      </c>
      <c r="S2468" s="15">
        <f t="shared" si="115"/>
        <v>41373.102465277778</v>
      </c>
      <c r="T2468" s="15">
        <f t="shared" si="116"/>
        <v>41403.102465277778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14"/>
        <v>119</v>
      </c>
      <c r="P2469">
        <f>IFERROR(ROUND(E2469/L2469,2),0)</f>
        <v>27.56</v>
      </c>
      <c r="Q2469" s="10" t="s">
        <v>8316</v>
      </c>
      <c r="R2469" t="s">
        <v>8338</v>
      </c>
      <c r="S2469" s="15">
        <f t="shared" si="115"/>
        <v>41025.874201388891</v>
      </c>
      <c r="T2469" s="15">
        <f t="shared" si="116"/>
        <v>41039.708333333336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14"/>
        <v>107</v>
      </c>
      <c r="P2470">
        <f>IFERROR(ROUND(E2470/L2470,2),0)</f>
        <v>36.97</v>
      </c>
      <c r="Q2470" s="10" t="s">
        <v>8316</v>
      </c>
      <c r="R2470" t="s">
        <v>8338</v>
      </c>
      <c r="S2470" s="15">
        <f t="shared" si="115"/>
        <v>41174.154178240737</v>
      </c>
      <c r="T2470" s="15">
        <f t="shared" si="116"/>
        <v>41210.208333333336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14"/>
        <v>114</v>
      </c>
      <c r="P2471">
        <f>IFERROR(ROUND(E2471/L2471,2),0)</f>
        <v>29.02</v>
      </c>
      <c r="Q2471" s="10" t="s">
        <v>8316</v>
      </c>
      <c r="R2471" t="s">
        <v>8338</v>
      </c>
      <c r="S2471" s="15">
        <f t="shared" si="115"/>
        <v>40557.429733796293</v>
      </c>
      <c r="T2471" s="15">
        <f t="shared" si="116"/>
        <v>40582.429733796293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14"/>
        <v>103</v>
      </c>
      <c r="P2472">
        <f>IFERROR(ROUND(E2472/L2472,2),0)</f>
        <v>28.66</v>
      </c>
      <c r="Q2472" s="10" t="s">
        <v>8316</v>
      </c>
      <c r="R2472" t="s">
        <v>8338</v>
      </c>
      <c r="S2472" s="15">
        <f t="shared" si="115"/>
        <v>41023.07471064815</v>
      </c>
      <c r="T2472" s="15">
        <f t="shared" si="116"/>
        <v>41053.07471064815</v>
      </c>
    </row>
    <row r="2473" spans="1:20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14"/>
        <v>128</v>
      </c>
      <c r="P2473">
        <f>IFERROR(ROUND(E2473/L2473,2),0)</f>
        <v>37.65</v>
      </c>
      <c r="Q2473" s="10" t="s">
        <v>8316</v>
      </c>
      <c r="R2473" t="s">
        <v>8338</v>
      </c>
      <c r="S2473" s="15">
        <f t="shared" si="115"/>
        <v>40893.992962962962</v>
      </c>
      <c r="T2473" s="15">
        <f t="shared" si="116"/>
        <v>40933.992962962962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14"/>
        <v>136</v>
      </c>
      <c r="P2474">
        <f>IFERROR(ROUND(E2474/L2474,2),0)</f>
        <v>97.9</v>
      </c>
      <c r="Q2474" s="10" t="s">
        <v>8316</v>
      </c>
      <c r="R2474" t="s">
        <v>8338</v>
      </c>
      <c r="S2474" s="15">
        <f t="shared" si="115"/>
        <v>40354.11550925926</v>
      </c>
      <c r="T2474" s="15">
        <f t="shared" si="116"/>
        <v>40425.043749999997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14"/>
        <v>100</v>
      </c>
      <c r="P2475">
        <f>IFERROR(ROUND(E2475/L2475,2),0)</f>
        <v>42.55</v>
      </c>
      <c r="Q2475" s="10" t="s">
        <v>8316</v>
      </c>
      <c r="R2475" t="s">
        <v>8338</v>
      </c>
      <c r="S2475" s="15">
        <f t="shared" si="115"/>
        <v>41193.748483796298</v>
      </c>
      <c r="T2475" s="15">
        <f t="shared" si="116"/>
        <v>41223.790150462963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14"/>
        <v>100</v>
      </c>
      <c r="P2476">
        <f>IFERROR(ROUND(E2476/L2476,2),0)</f>
        <v>131.58000000000001</v>
      </c>
      <c r="Q2476" s="10" t="s">
        <v>8316</v>
      </c>
      <c r="R2476" t="s">
        <v>8338</v>
      </c>
      <c r="S2476" s="15">
        <f t="shared" si="115"/>
        <v>40417.011296296296</v>
      </c>
      <c r="T2476" s="15">
        <f t="shared" si="116"/>
        <v>40462.011296296296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14"/>
        <v>105</v>
      </c>
      <c r="P2477">
        <f>IFERROR(ROUND(E2477/L2477,2),0)</f>
        <v>32.32</v>
      </c>
      <c r="Q2477" s="10" t="s">
        <v>8316</v>
      </c>
      <c r="R2477" t="s">
        <v>8338</v>
      </c>
      <c r="S2477" s="15">
        <f t="shared" si="115"/>
        <v>40310.287673611114</v>
      </c>
      <c r="T2477" s="15">
        <f t="shared" si="116"/>
        <v>40369.916666666664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14"/>
        <v>105</v>
      </c>
      <c r="P2478">
        <f>IFERROR(ROUND(E2478/L2478,2),0)</f>
        <v>61.1</v>
      </c>
      <c r="Q2478" s="10" t="s">
        <v>8316</v>
      </c>
      <c r="R2478" t="s">
        <v>8338</v>
      </c>
      <c r="S2478" s="15">
        <f t="shared" si="115"/>
        <v>41913.328356481477</v>
      </c>
      <c r="T2478" s="15">
        <f t="shared" si="116"/>
        <v>41946.370023148149</v>
      </c>
    </row>
    <row r="2479" spans="1:20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14"/>
        <v>171</v>
      </c>
      <c r="P2479">
        <f>IFERROR(ROUND(E2479/L2479,2),0)</f>
        <v>31.34</v>
      </c>
      <c r="Q2479" s="10" t="s">
        <v>8316</v>
      </c>
      <c r="R2479" t="s">
        <v>8338</v>
      </c>
      <c r="S2479" s="15">
        <f t="shared" si="115"/>
        <v>41088.691493055558</v>
      </c>
      <c r="T2479" s="15">
        <f t="shared" si="116"/>
        <v>41133.691493055558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14"/>
        <v>128</v>
      </c>
      <c r="P2480">
        <f>IFERROR(ROUND(E2480/L2480,2),0)</f>
        <v>129.11000000000001</v>
      </c>
      <c r="Q2480" s="10" t="s">
        <v>8316</v>
      </c>
      <c r="R2480" t="s">
        <v>8338</v>
      </c>
      <c r="S2480" s="15">
        <f t="shared" si="115"/>
        <v>41257.950381944444</v>
      </c>
      <c r="T2480" s="15">
        <f t="shared" si="116"/>
        <v>41287.950381944444</v>
      </c>
    </row>
    <row r="2481" spans="1:20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14"/>
        <v>133</v>
      </c>
      <c r="P2481">
        <f>IFERROR(ROUND(E2481/L2481,2),0)</f>
        <v>25.02</v>
      </c>
      <c r="Q2481" s="10" t="s">
        <v>8316</v>
      </c>
      <c r="R2481" t="s">
        <v>8338</v>
      </c>
      <c r="S2481" s="15">
        <f t="shared" si="115"/>
        <v>41107.726782407408</v>
      </c>
      <c r="T2481" s="15">
        <f t="shared" si="116"/>
        <v>41118.083333333336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14"/>
        <v>100</v>
      </c>
      <c r="P2482">
        <f>IFERROR(ROUND(E2482/L2482,2),0)</f>
        <v>250</v>
      </c>
      <c r="Q2482" s="10" t="s">
        <v>8316</v>
      </c>
      <c r="R2482" t="s">
        <v>8338</v>
      </c>
      <c r="S2482" s="15">
        <f t="shared" si="115"/>
        <v>42227.936157407406</v>
      </c>
      <c r="T2482" s="15">
        <f t="shared" si="116"/>
        <v>42287.936157407406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14"/>
        <v>113</v>
      </c>
      <c r="P2483">
        <f>IFERROR(ROUND(E2483/L2483,2),0)</f>
        <v>47.54</v>
      </c>
      <c r="Q2483" s="10" t="s">
        <v>8316</v>
      </c>
      <c r="R2483" t="s">
        <v>8338</v>
      </c>
      <c r="S2483" s="15">
        <f t="shared" si="115"/>
        <v>40999.645925925928</v>
      </c>
      <c r="T2483" s="15">
        <f t="shared" si="116"/>
        <v>41029.645925925928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14"/>
        <v>100</v>
      </c>
      <c r="P2484">
        <f>IFERROR(ROUND(E2484/L2484,2),0)</f>
        <v>40.04</v>
      </c>
      <c r="Q2484" s="10" t="s">
        <v>8316</v>
      </c>
      <c r="R2484" t="s">
        <v>8338</v>
      </c>
      <c r="S2484" s="15">
        <f t="shared" si="115"/>
        <v>40711.782210648147</v>
      </c>
      <c r="T2484" s="15">
        <f t="shared" si="116"/>
        <v>40756.782210648147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14"/>
        <v>114</v>
      </c>
      <c r="P2485">
        <f>IFERROR(ROUND(E2485/L2485,2),0)</f>
        <v>65.84</v>
      </c>
      <c r="Q2485" s="10" t="s">
        <v>8316</v>
      </c>
      <c r="R2485" t="s">
        <v>8338</v>
      </c>
      <c r="S2485" s="15">
        <f t="shared" si="115"/>
        <v>40970.750034722223</v>
      </c>
      <c r="T2485" s="15">
        <f t="shared" si="116"/>
        <v>41030.708368055559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14"/>
        <v>119</v>
      </c>
      <c r="P2486">
        <f>IFERROR(ROUND(E2486/L2486,2),0)</f>
        <v>46.4</v>
      </c>
      <c r="Q2486" s="10" t="s">
        <v>8316</v>
      </c>
      <c r="R2486" t="s">
        <v>8338</v>
      </c>
      <c r="S2486" s="15">
        <f t="shared" si="115"/>
        <v>40771.916701388887</v>
      </c>
      <c r="T2486" s="15">
        <f t="shared" si="116"/>
        <v>40801.916701388887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14"/>
        <v>103</v>
      </c>
      <c r="P2487">
        <f>IFERROR(ROUND(E2487/L2487,2),0)</f>
        <v>50.37</v>
      </c>
      <c r="Q2487" s="10" t="s">
        <v>8316</v>
      </c>
      <c r="R2487" t="s">
        <v>8338</v>
      </c>
      <c r="S2487" s="15">
        <f t="shared" si="115"/>
        <v>40793.998599537037</v>
      </c>
      <c r="T2487" s="15">
        <f t="shared" si="116"/>
        <v>40828.998599537037</v>
      </c>
    </row>
    <row r="2488" spans="1:20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14"/>
        <v>266</v>
      </c>
      <c r="P2488">
        <f>IFERROR(ROUND(E2488/L2488,2),0)</f>
        <v>26.57</v>
      </c>
      <c r="Q2488" s="10" t="s">
        <v>8316</v>
      </c>
      <c r="R2488" t="s">
        <v>8338</v>
      </c>
      <c r="S2488" s="15">
        <f t="shared" si="115"/>
        <v>40991.708055555559</v>
      </c>
      <c r="T2488" s="15">
        <f t="shared" si="116"/>
        <v>41021.708055555559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14"/>
        <v>100</v>
      </c>
      <c r="P2489">
        <f>IFERROR(ROUND(E2489/L2489,2),0)</f>
        <v>39.49</v>
      </c>
      <c r="Q2489" s="10" t="s">
        <v>8316</v>
      </c>
      <c r="R2489" t="s">
        <v>8338</v>
      </c>
      <c r="S2489" s="15">
        <f t="shared" si="115"/>
        <v>41026.083298611113</v>
      </c>
      <c r="T2489" s="15">
        <f t="shared" si="116"/>
        <v>41056.083298611113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14"/>
        <v>107</v>
      </c>
      <c r="P2490">
        <f>IFERROR(ROUND(E2490/L2490,2),0)</f>
        <v>49.25</v>
      </c>
      <c r="Q2490" s="10" t="s">
        <v>8316</v>
      </c>
      <c r="R2490" t="s">
        <v>8338</v>
      </c>
      <c r="S2490" s="15">
        <f t="shared" si="115"/>
        <v>40833.633194444446</v>
      </c>
      <c r="T2490" s="15">
        <f t="shared" si="116"/>
        <v>40863.674861111111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14"/>
        <v>134</v>
      </c>
      <c r="P2491">
        <f>IFERROR(ROUND(E2491/L2491,2),0)</f>
        <v>62.38</v>
      </c>
      <c r="Q2491" s="10" t="s">
        <v>8316</v>
      </c>
      <c r="R2491" t="s">
        <v>8338</v>
      </c>
      <c r="S2491" s="15">
        <f t="shared" si="115"/>
        <v>41373.690266203703</v>
      </c>
      <c r="T2491" s="15">
        <f t="shared" si="116"/>
        <v>41403.690266203703</v>
      </c>
    </row>
    <row r="2492" spans="1:20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14"/>
        <v>121</v>
      </c>
      <c r="P2492">
        <f>IFERROR(ROUND(E2492/L2492,2),0)</f>
        <v>37.94</v>
      </c>
      <c r="Q2492" s="10" t="s">
        <v>8316</v>
      </c>
      <c r="R2492" t="s">
        <v>8338</v>
      </c>
      <c r="S2492" s="15">
        <f t="shared" si="115"/>
        <v>41023.227731481478</v>
      </c>
      <c r="T2492" s="15">
        <f t="shared" si="116"/>
        <v>41083.227731481478</v>
      </c>
    </row>
    <row r="2493" spans="1:20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14"/>
        <v>103</v>
      </c>
      <c r="P2493">
        <f>IFERROR(ROUND(E2493/L2493,2),0)</f>
        <v>51.6</v>
      </c>
      <c r="Q2493" s="10" t="s">
        <v>8316</v>
      </c>
      <c r="R2493" t="s">
        <v>8338</v>
      </c>
      <c r="S2493" s="15">
        <f t="shared" si="115"/>
        <v>40542.839282407411</v>
      </c>
      <c r="T2493" s="15">
        <f t="shared" si="116"/>
        <v>40559.07708333333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14"/>
        <v>125</v>
      </c>
      <c r="P2494">
        <f>IFERROR(ROUND(E2494/L2494,2),0)</f>
        <v>27.78</v>
      </c>
      <c r="Q2494" s="10" t="s">
        <v>8316</v>
      </c>
      <c r="R2494" t="s">
        <v>8338</v>
      </c>
      <c r="S2494" s="15">
        <f t="shared" si="115"/>
        <v>41024.985972222225</v>
      </c>
      <c r="T2494" s="15">
        <f t="shared" si="116"/>
        <v>41076.415972222225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14"/>
        <v>129</v>
      </c>
      <c r="P2495">
        <f>IFERROR(ROUND(E2495/L2495,2),0)</f>
        <v>99.38</v>
      </c>
      <c r="Q2495" s="10" t="s">
        <v>8316</v>
      </c>
      <c r="R2495" t="s">
        <v>8338</v>
      </c>
      <c r="S2495" s="15">
        <f t="shared" si="115"/>
        <v>41348.168287037035</v>
      </c>
      <c r="T2495" s="15">
        <f t="shared" si="116"/>
        <v>41393.168287037035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14"/>
        <v>101</v>
      </c>
      <c r="P2496">
        <f>IFERROR(ROUND(E2496/L2496,2),0)</f>
        <v>38.85</v>
      </c>
      <c r="Q2496" s="10" t="s">
        <v>8316</v>
      </c>
      <c r="R2496" t="s">
        <v>8338</v>
      </c>
      <c r="S2496" s="15">
        <f t="shared" si="115"/>
        <v>41022.645185185182</v>
      </c>
      <c r="T2496" s="15">
        <f t="shared" si="116"/>
        <v>41052.645185185182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14"/>
        <v>128</v>
      </c>
      <c r="P2497">
        <f>IFERROR(ROUND(E2497/L2497,2),0)</f>
        <v>45.55</v>
      </c>
      <c r="Q2497" s="10" t="s">
        <v>8316</v>
      </c>
      <c r="R2497" t="s">
        <v>8338</v>
      </c>
      <c r="S2497" s="15">
        <f t="shared" si="115"/>
        <v>41036.946469907409</v>
      </c>
      <c r="T2497" s="15">
        <f t="shared" si="116"/>
        <v>41066.946469907409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14"/>
        <v>100</v>
      </c>
      <c r="P2498">
        <f>IFERROR(ROUND(E2498/L2498,2),0)</f>
        <v>600</v>
      </c>
      <c r="Q2498" s="10" t="s">
        <v>8316</v>
      </c>
      <c r="R2498" t="s">
        <v>8338</v>
      </c>
      <c r="S2498" s="15">
        <f t="shared" si="115"/>
        <v>41327.996435185189</v>
      </c>
      <c r="T2498" s="15">
        <f t="shared" si="116"/>
        <v>41362.954768518517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17">ROUND(E2499/D2499*100,0)</f>
        <v>113</v>
      </c>
      <c r="P2499">
        <f>IFERROR(ROUND(E2499/L2499,2),0)</f>
        <v>80.55</v>
      </c>
      <c r="Q2499" s="10" t="s">
        <v>8316</v>
      </c>
      <c r="R2499" t="s">
        <v>8338</v>
      </c>
      <c r="S2499" s="15">
        <f t="shared" ref="S2499:S2562" si="118">(((J2499/60)/60)/24)+DATE(1970,1,1)</f>
        <v>40730.878912037035</v>
      </c>
      <c r="T2499" s="15">
        <f t="shared" ref="T2499:T2562" si="119">(((I2499/60)/60)/24)+DATE(1970,1,1)</f>
        <v>40760.878912037035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17"/>
        <v>106</v>
      </c>
      <c r="P2500">
        <f>IFERROR(ROUND(E2500/L2500,2),0)</f>
        <v>52.8</v>
      </c>
      <c r="Q2500" s="10" t="s">
        <v>8316</v>
      </c>
      <c r="R2500" t="s">
        <v>8338</v>
      </c>
      <c r="S2500" s="15">
        <f t="shared" si="118"/>
        <v>42017.967442129629</v>
      </c>
      <c r="T2500" s="15">
        <f t="shared" si="119"/>
        <v>42031.967442129629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17"/>
        <v>203</v>
      </c>
      <c r="P2501">
        <f>IFERROR(ROUND(E2501/L2501,2),0)</f>
        <v>47.68</v>
      </c>
      <c r="Q2501" s="10" t="s">
        <v>8316</v>
      </c>
      <c r="R2501" t="s">
        <v>8338</v>
      </c>
      <c r="S2501" s="15">
        <f t="shared" si="118"/>
        <v>41226.648576388885</v>
      </c>
      <c r="T2501" s="15">
        <f t="shared" si="119"/>
        <v>41274.75</v>
      </c>
    </row>
    <row r="2502" spans="1:20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17"/>
        <v>113</v>
      </c>
      <c r="P2502">
        <f>IFERROR(ROUND(E2502/L2502,2),0)</f>
        <v>23.45</v>
      </c>
      <c r="Q2502" s="10" t="s">
        <v>8316</v>
      </c>
      <c r="R2502" t="s">
        <v>8338</v>
      </c>
      <c r="S2502" s="15">
        <f t="shared" si="118"/>
        <v>41053.772858796299</v>
      </c>
      <c r="T2502" s="15">
        <f t="shared" si="119"/>
        <v>41083.772858796299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17"/>
        <v>3</v>
      </c>
      <c r="P2503">
        <f>IFERROR(ROUND(E2503/L2503,2),0)</f>
        <v>40.14</v>
      </c>
      <c r="Q2503" s="10" t="s">
        <v>8314</v>
      </c>
      <c r="R2503" t="s">
        <v>8356</v>
      </c>
      <c r="S2503" s="15">
        <f t="shared" si="118"/>
        <v>42244.776666666665</v>
      </c>
      <c r="T2503" s="15">
        <f t="shared" si="119"/>
        <v>42274.776666666665</v>
      </c>
    </row>
    <row r="2504" spans="1:20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17"/>
        <v>0</v>
      </c>
      <c r="P2504">
        <f>IFERROR(ROUND(E2504/L2504,2),0)</f>
        <v>17.2</v>
      </c>
      <c r="Q2504" s="10" t="s">
        <v>8314</v>
      </c>
      <c r="R2504" t="s">
        <v>8356</v>
      </c>
      <c r="S2504" s="15">
        <f t="shared" si="118"/>
        <v>41858.825439814813</v>
      </c>
      <c r="T2504" s="15">
        <f t="shared" si="119"/>
        <v>41903.825439814813</v>
      </c>
    </row>
    <row r="2505" spans="1:20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17"/>
        <v>0</v>
      </c>
      <c r="P2505">
        <f>IFERROR(ROUND(E2505/L2505,2),0)</f>
        <v>0</v>
      </c>
      <c r="Q2505" s="10" t="s">
        <v>8314</v>
      </c>
      <c r="R2505" t="s">
        <v>8356</v>
      </c>
      <c r="S2505" s="15">
        <f t="shared" si="118"/>
        <v>42498.899398148147</v>
      </c>
      <c r="T2505" s="15">
        <f t="shared" si="119"/>
        <v>42528.879166666666</v>
      </c>
    </row>
    <row r="2506" spans="1:20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17"/>
        <v>0</v>
      </c>
      <c r="P2506">
        <f>IFERROR(ROUND(E2506/L2506,2),0)</f>
        <v>0</v>
      </c>
      <c r="Q2506" s="10" t="s">
        <v>8314</v>
      </c>
      <c r="R2506" t="s">
        <v>8356</v>
      </c>
      <c r="S2506" s="15">
        <f t="shared" si="118"/>
        <v>41928.015439814815</v>
      </c>
      <c r="T2506" s="15">
        <f t="shared" si="119"/>
        <v>41958.057106481487</v>
      </c>
    </row>
    <row r="2507" spans="1:20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17"/>
        <v>0</v>
      </c>
      <c r="P2507">
        <f>IFERROR(ROUND(E2507/L2507,2),0)</f>
        <v>0</v>
      </c>
      <c r="Q2507" s="10" t="s">
        <v>8314</v>
      </c>
      <c r="R2507" t="s">
        <v>8356</v>
      </c>
      <c r="S2507" s="15">
        <f t="shared" si="118"/>
        <v>42047.05574074074</v>
      </c>
      <c r="T2507" s="15">
        <f t="shared" si="119"/>
        <v>42077.014074074075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17"/>
        <v>1</v>
      </c>
      <c r="P2508">
        <f>IFERROR(ROUND(E2508/L2508,2),0)</f>
        <v>15</v>
      </c>
      <c r="Q2508" s="10" t="s">
        <v>8314</v>
      </c>
      <c r="R2508" t="s">
        <v>8356</v>
      </c>
      <c r="S2508" s="15">
        <f t="shared" si="118"/>
        <v>42258.297094907408</v>
      </c>
      <c r="T2508" s="15">
        <f t="shared" si="119"/>
        <v>42280.875</v>
      </c>
    </row>
    <row r="2509" spans="1:20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17"/>
        <v>0</v>
      </c>
      <c r="P2509">
        <f>IFERROR(ROUND(E2509/L2509,2),0)</f>
        <v>0</v>
      </c>
      <c r="Q2509" s="10" t="s">
        <v>8314</v>
      </c>
      <c r="R2509" t="s">
        <v>8356</v>
      </c>
      <c r="S2509" s="15">
        <f t="shared" si="118"/>
        <v>42105.072962962964</v>
      </c>
      <c r="T2509" s="15">
        <f t="shared" si="119"/>
        <v>42135.072962962964</v>
      </c>
    </row>
    <row r="2510" spans="1:20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17"/>
        <v>0</v>
      </c>
      <c r="P2510">
        <f>IFERROR(ROUND(E2510/L2510,2),0)</f>
        <v>0</v>
      </c>
      <c r="Q2510" s="10" t="s">
        <v>8314</v>
      </c>
      <c r="R2510" t="s">
        <v>8356</v>
      </c>
      <c r="S2510" s="15">
        <f t="shared" si="118"/>
        <v>41835.951782407406</v>
      </c>
      <c r="T2510" s="15">
        <f t="shared" si="119"/>
        <v>41865.951782407406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17"/>
        <v>1</v>
      </c>
      <c r="P2511">
        <f>IFERROR(ROUND(E2511/L2511,2),0)</f>
        <v>35.71</v>
      </c>
      <c r="Q2511" s="10" t="s">
        <v>8314</v>
      </c>
      <c r="R2511" t="s">
        <v>8356</v>
      </c>
      <c r="S2511" s="15">
        <f t="shared" si="118"/>
        <v>42058.809594907405</v>
      </c>
      <c r="T2511" s="15">
        <f t="shared" si="119"/>
        <v>42114.767928240741</v>
      </c>
    </row>
    <row r="2512" spans="1:20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17"/>
        <v>0</v>
      </c>
      <c r="P2512">
        <f>IFERROR(ROUND(E2512/L2512,2),0)</f>
        <v>37.5</v>
      </c>
      <c r="Q2512" s="10" t="s">
        <v>8314</v>
      </c>
      <c r="R2512" t="s">
        <v>8356</v>
      </c>
      <c r="S2512" s="15">
        <f t="shared" si="118"/>
        <v>42078.997361111105</v>
      </c>
      <c r="T2512" s="15">
        <f t="shared" si="119"/>
        <v>42138.997361111105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17"/>
        <v>0</v>
      </c>
      <c r="P2513">
        <f>IFERROR(ROUND(E2513/L2513,2),0)</f>
        <v>0</v>
      </c>
      <c r="Q2513" s="10" t="s">
        <v>8314</v>
      </c>
      <c r="R2513" t="s">
        <v>8356</v>
      </c>
      <c r="S2513" s="15">
        <f t="shared" si="118"/>
        <v>42371.446909722217</v>
      </c>
      <c r="T2513" s="15">
        <f t="shared" si="119"/>
        <v>42401.446909722217</v>
      </c>
    </row>
    <row r="2514" spans="1:20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17"/>
        <v>0</v>
      </c>
      <c r="P2514">
        <f>IFERROR(ROUND(E2514/L2514,2),0)</f>
        <v>0</v>
      </c>
      <c r="Q2514" s="10" t="s">
        <v>8314</v>
      </c>
      <c r="R2514" t="s">
        <v>8356</v>
      </c>
      <c r="S2514" s="15">
        <f t="shared" si="118"/>
        <v>41971.876863425925</v>
      </c>
      <c r="T2514" s="15">
        <f t="shared" si="119"/>
        <v>41986.876863425925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17"/>
        <v>0</v>
      </c>
      <c r="P2515">
        <f>IFERROR(ROUND(E2515/L2515,2),0)</f>
        <v>0</v>
      </c>
      <c r="Q2515" s="10" t="s">
        <v>8314</v>
      </c>
      <c r="R2515" t="s">
        <v>8356</v>
      </c>
      <c r="S2515" s="15">
        <f t="shared" si="118"/>
        <v>42732.00681712963</v>
      </c>
      <c r="T2515" s="15">
        <f t="shared" si="119"/>
        <v>42792.00681712963</v>
      </c>
    </row>
    <row r="2516" spans="1:20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17"/>
        <v>2</v>
      </c>
      <c r="P2516">
        <f>IFERROR(ROUND(E2516/L2516,2),0)</f>
        <v>52.5</v>
      </c>
      <c r="Q2516" s="10" t="s">
        <v>8314</v>
      </c>
      <c r="R2516" t="s">
        <v>8356</v>
      </c>
      <c r="S2516" s="15">
        <f t="shared" si="118"/>
        <v>41854.389780092592</v>
      </c>
      <c r="T2516" s="15">
        <f t="shared" si="119"/>
        <v>41871.389780092592</v>
      </c>
    </row>
    <row r="2517" spans="1:20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17"/>
        <v>19</v>
      </c>
      <c r="P2517">
        <f>IFERROR(ROUND(E2517/L2517,2),0)</f>
        <v>77.5</v>
      </c>
      <c r="Q2517" s="10" t="s">
        <v>8314</v>
      </c>
      <c r="R2517" t="s">
        <v>8356</v>
      </c>
      <c r="S2517" s="15">
        <f t="shared" si="118"/>
        <v>42027.839733796296</v>
      </c>
      <c r="T2517" s="15">
        <f t="shared" si="119"/>
        <v>42057.839733796296</v>
      </c>
    </row>
    <row r="2518" spans="1:20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17"/>
        <v>0</v>
      </c>
      <c r="P2518">
        <f>IFERROR(ROUND(E2518/L2518,2),0)</f>
        <v>0</v>
      </c>
      <c r="Q2518" s="10" t="s">
        <v>8314</v>
      </c>
      <c r="R2518" t="s">
        <v>8356</v>
      </c>
      <c r="S2518" s="15">
        <f t="shared" si="118"/>
        <v>41942.653379629628</v>
      </c>
      <c r="T2518" s="15">
        <f t="shared" si="119"/>
        <v>41972.6950462963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17"/>
        <v>10</v>
      </c>
      <c r="P2519">
        <f>IFERROR(ROUND(E2519/L2519,2),0)</f>
        <v>53.55</v>
      </c>
      <c r="Q2519" s="10" t="s">
        <v>8314</v>
      </c>
      <c r="R2519" t="s">
        <v>8356</v>
      </c>
      <c r="S2519" s="15">
        <f t="shared" si="118"/>
        <v>42052.802430555559</v>
      </c>
      <c r="T2519" s="15">
        <f t="shared" si="119"/>
        <v>42082.760763888888</v>
      </c>
    </row>
    <row r="2520" spans="1:20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17"/>
        <v>0</v>
      </c>
      <c r="P2520">
        <f>IFERROR(ROUND(E2520/L2520,2),0)</f>
        <v>0</v>
      </c>
      <c r="Q2520" s="10" t="s">
        <v>8314</v>
      </c>
      <c r="R2520" t="s">
        <v>8356</v>
      </c>
      <c r="S2520" s="15">
        <f t="shared" si="118"/>
        <v>41926.680879629632</v>
      </c>
      <c r="T2520" s="15">
        <f t="shared" si="119"/>
        <v>41956.722546296296</v>
      </c>
    </row>
    <row r="2521" spans="1:20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17"/>
        <v>0</v>
      </c>
      <c r="P2521">
        <f>IFERROR(ROUND(E2521/L2521,2),0)</f>
        <v>16.25</v>
      </c>
      <c r="Q2521" s="10" t="s">
        <v>8314</v>
      </c>
      <c r="R2521" t="s">
        <v>8356</v>
      </c>
      <c r="S2521" s="15">
        <f t="shared" si="118"/>
        <v>41809.155138888891</v>
      </c>
      <c r="T2521" s="15">
        <f t="shared" si="119"/>
        <v>41839.155138888891</v>
      </c>
    </row>
    <row r="2522" spans="1:20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17"/>
        <v>0</v>
      </c>
      <c r="P2522">
        <f>IFERROR(ROUND(E2522/L2522,2),0)</f>
        <v>0</v>
      </c>
      <c r="Q2522" s="10" t="s">
        <v>8314</v>
      </c>
      <c r="R2522" t="s">
        <v>8356</v>
      </c>
      <c r="S2522" s="15">
        <f t="shared" si="118"/>
        <v>42612.600520833337</v>
      </c>
      <c r="T2522" s="15">
        <f t="shared" si="119"/>
        <v>42658.806249999994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17"/>
        <v>109</v>
      </c>
      <c r="P2523">
        <f>IFERROR(ROUND(E2523/L2523,2),0)</f>
        <v>103.68</v>
      </c>
      <c r="Q2523" s="10" t="s">
        <v>8316</v>
      </c>
      <c r="R2523" t="s">
        <v>8326</v>
      </c>
      <c r="S2523" s="15">
        <f t="shared" si="118"/>
        <v>42269.967835648145</v>
      </c>
      <c r="T2523" s="15">
        <f t="shared" si="119"/>
        <v>42290.967835648145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17"/>
        <v>100</v>
      </c>
      <c r="P2524">
        <f>IFERROR(ROUND(E2524/L2524,2),0)</f>
        <v>185.19</v>
      </c>
      <c r="Q2524" s="10" t="s">
        <v>8316</v>
      </c>
      <c r="R2524" t="s">
        <v>8326</v>
      </c>
      <c r="S2524" s="15">
        <f t="shared" si="118"/>
        <v>42460.573611111111</v>
      </c>
      <c r="T2524" s="15">
        <f t="shared" si="119"/>
        <v>42482.619444444441</v>
      </c>
    </row>
    <row r="2525" spans="1:20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17"/>
        <v>156</v>
      </c>
      <c r="P2525">
        <f>IFERROR(ROUND(E2525/L2525,2),0)</f>
        <v>54.15</v>
      </c>
      <c r="Q2525" s="10" t="s">
        <v>8316</v>
      </c>
      <c r="R2525" t="s">
        <v>8326</v>
      </c>
      <c r="S2525" s="15">
        <f t="shared" si="118"/>
        <v>41930.975601851853</v>
      </c>
      <c r="T2525" s="15">
        <f t="shared" si="119"/>
        <v>41961.017268518524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17"/>
        <v>102</v>
      </c>
      <c r="P2526">
        <f>IFERROR(ROUND(E2526/L2526,2),0)</f>
        <v>177.21</v>
      </c>
      <c r="Q2526" s="10" t="s">
        <v>8316</v>
      </c>
      <c r="R2526" t="s">
        <v>8326</v>
      </c>
      <c r="S2526" s="15">
        <f t="shared" si="118"/>
        <v>41961.807372685187</v>
      </c>
      <c r="T2526" s="15">
        <f t="shared" si="119"/>
        <v>41994.1875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17"/>
        <v>100</v>
      </c>
      <c r="P2527">
        <f>IFERROR(ROUND(E2527/L2527,2),0)</f>
        <v>100.33</v>
      </c>
      <c r="Q2527" s="10" t="s">
        <v>8316</v>
      </c>
      <c r="R2527" t="s">
        <v>8326</v>
      </c>
      <c r="S2527" s="15">
        <f t="shared" si="118"/>
        <v>41058.844571759262</v>
      </c>
      <c r="T2527" s="15">
        <f t="shared" si="119"/>
        <v>41088.844571759262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17"/>
        <v>113</v>
      </c>
      <c r="P2528">
        <f>IFERROR(ROUND(E2528/L2528,2),0)</f>
        <v>136.91</v>
      </c>
      <c r="Q2528" s="10" t="s">
        <v>8316</v>
      </c>
      <c r="R2528" t="s">
        <v>8326</v>
      </c>
      <c r="S2528" s="15">
        <f t="shared" si="118"/>
        <v>41953.091134259259</v>
      </c>
      <c r="T2528" s="15">
        <f t="shared" si="119"/>
        <v>41981.207638888889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17"/>
        <v>102</v>
      </c>
      <c r="P2529">
        <f>IFERROR(ROUND(E2529/L2529,2),0)</f>
        <v>57.54</v>
      </c>
      <c r="Q2529" s="10" t="s">
        <v>8316</v>
      </c>
      <c r="R2529" t="s">
        <v>8326</v>
      </c>
      <c r="S2529" s="15">
        <f t="shared" si="118"/>
        <v>41546.75105324074</v>
      </c>
      <c r="T2529" s="15">
        <f t="shared" si="119"/>
        <v>41565.165972222225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17"/>
        <v>107</v>
      </c>
      <c r="P2530">
        <f>IFERROR(ROUND(E2530/L2530,2),0)</f>
        <v>52.96</v>
      </c>
      <c r="Q2530" s="10" t="s">
        <v>8316</v>
      </c>
      <c r="R2530" t="s">
        <v>8326</v>
      </c>
      <c r="S2530" s="15">
        <f t="shared" si="118"/>
        <v>42217.834525462968</v>
      </c>
      <c r="T2530" s="15">
        <f t="shared" si="119"/>
        <v>42236.458333333328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17"/>
        <v>104</v>
      </c>
      <c r="P2531">
        <f>IFERROR(ROUND(E2531/L2531,2),0)</f>
        <v>82.33</v>
      </c>
      <c r="Q2531" s="10" t="s">
        <v>8316</v>
      </c>
      <c r="R2531" t="s">
        <v>8326</v>
      </c>
      <c r="S2531" s="15">
        <f t="shared" si="118"/>
        <v>40948.080729166664</v>
      </c>
      <c r="T2531" s="15">
        <f t="shared" si="119"/>
        <v>40993.0390625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17"/>
        <v>100</v>
      </c>
      <c r="P2532">
        <f>IFERROR(ROUND(E2532/L2532,2),0)</f>
        <v>135.41999999999999</v>
      </c>
      <c r="Q2532" s="10" t="s">
        <v>8316</v>
      </c>
      <c r="R2532" t="s">
        <v>8326</v>
      </c>
      <c r="S2532" s="15">
        <f t="shared" si="118"/>
        <v>42081.864641203705</v>
      </c>
      <c r="T2532" s="15">
        <f t="shared" si="119"/>
        <v>42114.201388888891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17"/>
        <v>100</v>
      </c>
      <c r="P2533">
        <f>IFERROR(ROUND(E2533/L2533,2),0)</f>
        <v>74.069999999999993</v>
      </c>
      <c r="Q2533" s="10" t="s">
        <v>8316</v>
      </c>
      <c r="R2533" t="s">
        <v>8326</v>
      </c>
      <c r="S2533" s="15">
        <f t="shared" si="118"/>
        <v>42208.680023148147</v>
      </c>
      <c r="T2533" s="15">
        <f t="shared" si="119"/>
        <v>42231.165972222225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17"/>
        <v>126</v>
      </c>
      <c r="P2534">
        <f>IFERROR(ROUND(E2534/L2534,2),0)</f>
        <v>84.08</v>
      </c>
      <c r="Q2534" s="10" t="s">
        <v>8316</v>
      </c>
      <c r="R2534" t="s">
        <v>8326</v>
      </c>
      <c r="S2534" s="15">
        <f t="shared" si="118"/>
        <v>41107.849143518521</v>
      </c>
      <c r="T2534" s="15">
        <f t="shared" si="119"/>
        <v>41137.849143518521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17"/>
        <v>111</v>
      </c>
      <c r="P2535">
        <f>IFERROR(ROUND(E2535/L2535,2),0)</f>
        <v>61.03</v>
      </c>
      <c r="Q2535" s="10" t="s">
        <v>8316</v>
      </c>
      <c r="R2535" t="s">
        <v>8326</v>
      </c>
      <c r="S2535" s="15">
        <f t="shared" si="118"/>
        <v>41304.751284722224</v>
      </c>
      <c r="T2535" s="15">
        <f t="shared" si="119"/>
        <v>41334.750787037039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17"/>
        <v>105</v>
      </c>
      <c r="P2536">
        <f>IFERROR(ROUND(E2536/L2536,2),0)</f>
        <v>150</v>
      </c>
      <c r="Q2536" s="10" t="s">
        <v>8316</v>
      </c>
      <c r="R2536" t="s">
        <v>8326</v>
      </c>
      <c r="S2536" s="15">
        <f t="shared" si="118"/>
        <v>40127.700370370374</v>
      </c>
      <c r="T2536" s="15">
        <f t="shared" si="119"/>
        <v>40179.25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17"/>
        <v>104</v>
      </c>
      <c r="P2537">
        <f>IFERROR(ROUND(E2537/L2537,2),0)</f>
        <v>266.08999999999997</v>
      </c>
      <c r="Q2537" s="10" t="s">
        <v>8316</v>
      </c>
      <c r="R2537" t="s">
        <v>8326</v>
      </c>
      <c r="S2537" s="15">
        <f t="shared" si="118"/>
        <v>41943.791030092594</v>
      </c>
      <c r="T2537" s="15">
        <f t="shared" si="119"/>
        <v>41974.832696759258</v>
      </c>
    </row>
    <row r="2538" spans="1:20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17"/>
        <v>116</v>
      </c>
      <c r="P2538">
        <f>IFERROR(ROUND(E2538/L2538,2),0)</f>
        <v>7.25</v>
      </c>
      <c r="Q2538" s="10" t="s">
        <v>8316</v>
      </c>
      <c r="R2538" t="s">
        <v>8326</v>
      </c>
      <c r="S2538" s="15">
        <f t="shared" si="118"/>
        <v>41464.106087962966</v>
      </c>
      <c r="T2538" s="15">
        <f t="shared" si="119"/>
        <v>41485.106087962966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17"/>
        <v>110</v>
      </c>
      <c r="P2539">
        <f>IFERROR(ROUND(E2539/L2539,2),0)</f>
        <v>100</v>
      </c>
      <c r="Q2539" s="10" t="s">
        <v>8316</v>
      </c>
      <c r="R2539" t="s">
        <v>8326</v>
      </c>
      <c r="S2539" s="15">
        <f t="shared" si="118"/>
        <v>40696.648784722223</v>
      </c>
      <c r="T2539" s="15">
        <f t="shared" si="119"/>
        <v>40756.648784722223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17"/>
        <v>113</v>
      </c>
      <c r="P2540">
        <f>IFERROR(ROUND(E2540/L2540,2),0)</f>
        <v>109.96</v>
      </c>
      <c r="Q2540" s="10" t="s">
        <v>8316</v>
      </c>
      <c r="R2540" t="s">
        <v>8326</v>
      </c>
      <c r="S2540" s="15">
        <f t="shared" si="118"/>
        <v>41298.509965277779</v>
      </c>
      <c r="T2540" s="15">
        <f t="shared" si="119"/>
        <v>41329.207638888889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17"/>
        <v>100</v>
      </c>
      <c r="P2541">
        <f>IFERROR(ROUND(E2541/L2541,2),0)</f>
        <v>169.92</v>
      </c>
      <c r="Q2541" s="10" t="s">
        <v>8316</v>
      </c>
      <c r="R2541" t="s">
        <v>8326</v>
      </c>
      <c r="S2541" s="15">
        <f t="shared" si="118"/>
        <v>41977.902222222227</v>
      </c>
      <c r="T2541" s="15">
        <f t="shared" si="119"/>
        <v>42037.902222222227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17"/>
        <v>103</v>
      </c>
      <c r="P2542">
        <f>IFERROR(ROUND(E2542/L2542,2),0)</f>
        <v>95.74</v>
      </c>
      <c r="Q2542" s="10" t="s">
        <v>8316</v>
      </c>
      <c r="R2542" t="s">
        <v>8326</v>
      </c>
      <c r="S2542" s="15">
        <f t="shared" si="118"/>
        <v>40785.675011574072</v>
      </c>
      <c r="T2542" s="15">
        <f t="shared" si="119"/>
        <v>40845.675011574072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17"/>
        <v>107</v>
      </c>
      <c r="P2543">
        <f>IFERROR(ROUND(E2543/L2543,2),0)</f>
        <v>59.46</v>
      </c>
      <c r="Q2543" s="10" t="s">
        <v>8316</v>
      </c>
      <c r="R2543" t="s">
        <v>8326</v>
      </c>
      <c r="S2543" s="15">
        <f t="shared" si="118"/>
        <v>41483.449282407404</v>
      </c>
      <c r="T2543" s="15">
        <f t="shared" si="119"/>
        <v>41543.449282407404</v>
      </c>
    </row>
    <row r="2544" spans="1:20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17"/>
        <v>104</v>
      </c>
      <c r="P2544">
        <f>IFERROR(ROUND(E2544/L2544,2),0)</f>
        <v>55.77</v>
      </c>
      <c r="Q2544" s="10" t="s">
        <v>8316</v>
      </c>
      <c r="R2544" t="s">
        <v>8326</v>
      </c>
      <c r="S2544" s="15">
        <f t="shared" si="118"/>
        <v>41509.426585648151</v>
      </c>
      <c r="T2544" s="15">
        <f t="shared" si="119"/>
        <v>41548.165972222225</v>
      </c>
    </row>
    <row r="2545" spans="1:20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17"/>
        <v>156</v>
      </c>
      <c r="P2545">
        <f>IFERROR(ROUND(E2545/L2545,2),0)</f>
        <v>30.08</v>
      </c>
      <c r="Q2545" s="10" t="s">
        <v>8316</v>
      </c>
      <c r="R2545" t="s">
        <v>8326</v>
      </c>
      <c r="S2545" s="15">
        <f t="shared" si="118"/>
        <v>40514.107615740737</v>
      </c>
      <c r="T2545" s="15">
        <f t="shared" si="119"/>
        <v>40545.125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17"/>
        <v>101</v>
      </c>
      <c r="P2546">
        <f>IFERROR(ROUND(E2546/L2546,2),0)</f>
        <v>88.44</v>
      </c>
      <c r="Q2546" s="10" t="s">
        <v>8316</v>
      </c>
      <c r="R2546" t="s">
        <v>8326</v>
      </c>
      <c r="S2546" s="15">
        <f t="shared" si="118"/>
        <v>41068.520474537036</v>
      </c>
      <c r="T2546" s="15">
        <f t="shared" si="119"/>
        <v>41098.520474537036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17"/>
        <v>195</v>
      </c>
      <c r="P2547">
        <f>IFERROR(ROUND(E2547/L2547,2),0)</f>
        <v>64.03</v>
      </c>
      <c r="Q2547" s="10" t="s">
        <v>8316</v>
      </c>
      <c r="R2547" t="s">
        <v>8326</v>
      </c>
      <c r="S2547" s="15">
        <f t="shared" si="118"/>
        <v>42027.13817129629</v>
      </c>
      <c r="T2547" s="15">
        <f t="shared" si="119"/>
        <v>42062.020833333328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17"/>
        <v>112</v>
      </c>
      <c r="P2548">
        <f>IFERROR(ROUND(E2548/L2548,2),0)</f>
        <v>60.15</v>
      </c>
      <c r="Q2548" s="10" t="s">
        <v>8316</v>
      </c>
      <c r="R2548" t="s">
        <v>8326</v>
      </c>
      <c r="S2548" s="15">
        <f t="shared" si="118"/>
        <v>41524.858553240738</v>
      </c>
      <c r="T2548" s="15">
        <f t="shared" si="119"/>
        <v>41552.208333333336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17"/>
        <v>120</v>
      </c>
      <c r="P2549">
        <f>IFERROR(ROUND(E2549/L2549,2),0)</f>
        <v>49.19</v>
      </c>
      <c r="Q2549" s="10" t="s">
        <v>8316</v>
      </c>
      <c r="R2549" t="s">
        <v>8326</v>
      </c>
      <c r="S2549" s="15">
        <f t="shared" si="118"/>
        <v>40973.773182870369</v>
      </c>
      <c r="T2549" s="15">
        <f t="shared" si="119"/>
        <v>41003.731516203705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17"/>
        <v>102</v>
      </c>
      <c r="P2550">
        <f>IFERROR(ROUND(E2550/L2550,2),0)</f>
        <v>165.16</v>
      </c>
      <c r="Q2550" s="10" t="s">
        <v>8316</v>
      </c>
      <c r="R2550" t="s">
        <v>8326</v>
      </c>
      <c r="S2550" s="15">
        <f t="shared" si="118"/>
        <v>42618.625428240746</v>
      </c>
      <c r="T2550" s="15">
        <f t="shared" si="119"/>
        <v>42643.185416666667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17"/>
        <v>103</v>
      </c>
      <c r="P2551">
        <f>IFERROR(ROUND(E2551/L2551,2),0)</f>
        <v>43.62</v>
      </c>
      <c r="Q2551" s="10" t="s">
        <v>8316</v>
      </c>
      <c r="R2551" t="s">
        <v>8326</v>
      </c>
      <c r="S2551" s="15">
        <f t="shared" si="118"/>
        <v>41390.757754629631</v>
      </c>
      <c r="T2551" s="15">
        <f t="shared" si="119"/>
        <v>41425.708333333336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17"/>
        <v>101</v>
      </c>
      <c r="P2552">
        <f>IFERROR(ROUND(E2552/L2552,2),0)</f>
        <v>43.7</v>
      </c>
      <c r="Q2552" s="10" t="s">
        <v>8316</v>
      </c>
      <c r="R2552" t="s">
        <v>8326</v>
      </c>
      <c r="S2552" s="15">
        <f t="shared" si="118"/>
        <v>42228.634328703702</v>
      </c>
      <c r="T2552" s="15">
        <f t="shared" si="119"/>
        <v>42285.165972222225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17"/>
        <v>103</v>
      </c>
      <c r="P2553">
        <f>IFERROR(ROUND(E2553/L2553,2),0)</f>
        <v>67.42</v>
      </c>
      <c r="Q2553" s="10" t="s">
        <v>8316</v>
      </c>
      <c r="R2553" t="s">
        <v>8326</v>
      </c>
      <c r="S2553" s="15">
        <f t="shared" si="118"/>
        <v>40961.252141203702</v>
      </c>
      <c r="T2553" s="15">
        <f t="shared" si="119"/>
        <v>40989.866666666669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17"/>
        <v>107</v>
      </c>
      <c r="P2554">
        <f>IFERROR(ROUND(E2554/L2554,2),0)</f>
        <v>177.5</v>
      </c>
      <c r="Q2554" s="10" t="s">
        <v>8316</v>
      </c>
      <c r="R2554" t="s">
        <v>8326</v>
      </c>
      <c r="S2554" s="15">
        <f t="shared" si="118"/>
        <v>42769.809965277775</v>
      </c>
      <c r="T2554" s="15">
        <f t="shared" si="119"/>
        <v>42799.809965277775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17"/>
        <v>156</v>
      </c>
      <c r="P2555">
        <f>IFERROR(ROUND(E2555/L2555,2),0)</f>
        <v>38.880000000000003</v>
      </c>
      <c r="Q2555" s="10" t="s">
        <v>8316</v>
      </c>
      <c r="R2555" t="s">
        <v>8326</v>
      </c>
      <c r="S2555" s="15">
        <f t="shared" si="118"/>
        <v>41113.199155092596</v>
      </c>
      <c r="T2555" s="15">
        <f t="shared" si="119"/>
        <v>41173.199155092596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17"/>
        <v>123</v>
      </c>
      <c r="P2556">
        <f>IFERROR(ROUND(E2556/L2556,2),0)</f>
        <v>54.99</v>
      </c>
      <c r="Q2556" s="10" t="s">
        <v>8316</v>
      </c>
      <c r="R2556" t="s">
        <v>8326</v>
      </c>
      <c r="S2556" s="15">
        <f t="shared" si="118"/>
        <v>42125.078275462962</v>
      </c>
      <c r="T2556" s="15">
        <f t="shared" si="119"/>
        <v>42156.165972222225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17"/>
        <v>107</v>
      </c>
      <c r="P2557">
        <f>IFERROR(ROUND(E2557/L2557,2),0)</f>
        <v>61.34</v>
      </c>
      <c r="Q2557" s="10" t="s">
        <v>8316</v>
      </c>
      <c r="R2557" t="s">
        <v>8326</v>
      </c>
      <c r="S2557" s="15">
        <f t="shared" si="118"/>
        <v>41026.655011574076</v>
      </c>
      <c r="T2557" s="15">
        <f t="shared" si="119"/>
        <v>41057.655011574076</v>
      </c>
    </row>
    <row r="2558" spans="1:20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17"/>
        <v>106</v>
      </c>
      <c r="P2558">
        <f>IFERROR(ROUND(E2558/L2558,2),0)</f>
        <v>23.12</v>
      </c>
      <c r="Q2558" s="10" t="s">
        <v>8316</v>
      </c>
      <c r="R2558" t="s">
        <v>8326</v>
      </c>
      <c r="S2558" s="15">
        <f t="shared" si="118"/>
        <v>41222.991400462961</v>
      </c>
      <c r="T2558" s="15">
        <f t="shared" si="119"/>
        <v>41267.991400462961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17"/>
        <v>118</v>
      </c>
      <c r="P2559">
        <f>IFERROR(ROUND(E2559/L2559,2),0)</f>
        <v>29.61</v>
      </c>
      <c r="Q2559" s="10" t="s">
        <v>8316</v>
      </c>
      <c r="R2559" t="s">
        <v>8326</v>
      </c>
      <c r="S2559" s="15">
        <f t="shared" si="118"/>
        <v>41744.745208333334</v>
      </c>
      <c r="T2559" s="15">
        <f t="shared" si="119"/>
        <v>41774.745208333334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17"/>
        <v>109</v>
      </c>
      <c r="P2560">
        <f>IFERROR(ROUND(E2560/L2560,2),0)</f>
        <v>75.61</v>
      </c>
      <c r="Q2560" s="10" t="s">
        <v>8316</v>
      </c>
      <c r="R2560" t="s">
        <v>8326</v>
      </c>
      <c r="S2560" s="15">
        <f t="shared" si="118"/>
        <v>42093.860023148154</v>
      </c>
      <c r="T2560" s="15">
        <f t="shared" si="119"/>
        <v>42125.582638888889</v>
      </c>
    </row>
    <row r="2561" spans="1:20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17"/>
        <v>111</v>
      </c>
      <c r="P2561">
        <f>IFERROR(ROUND(E2561/L2561,2),0)</f>
        <v>35.6</v>
      </c>
      <c r="Q2561" s="10" t="s">
        <v>8316</v>
      </c>
      <c r="R2561" t="s">
        <v>8326</v>
      </c>
      <c r="S2561" s="15">
        <f t="shared" si="118"/>
        <v>40829.873657407406</v>
      </c>
      <c r="T2561" s="15">
        <f t="shared" si="119"/>
        <v>40862.817361111112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17"/>
        <v>100</v>
      </c>
      <c r="P2562">
        <f>IFERROR(ROUND(E2562/L2562,2),0)</f>
        <v>143</v>
      </c>
      <c r="Q2562" s="10" t="s">
        <v>8316</v>
      </c>
      <c r="R2562" t="s">
        <v>8326</v>
      </c>
      <c r="S2562" s="15">
        <f t="shared" si="118"/>
        <v>42039.951087962967</v>
      </c>
      <c r="T2562" s="15">
        <f t="shared" si="119"/>
        <v>42069.951087962967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20">ROUND(E2563/D2563*100,0)</f>
        <v>0</v>
      </c>
      <c r="P2563">
        <f>IFERROR(ROUND(E2563/L2563,2),0)</f>
        <v>0</v>
      </c>
      <c r="Q2563" s="10" t="s">
        <v>8314</v>
      </c>
      <c r="R2563" t="s">
        <v>8315</v>
      </c>
      <c r="S2563" s="15">
        <f t="shared" ref="S2563:S2626" si="121">(((J2563/60)/60)/24)+DATE(1970,1,1)</f>
        <v>42260.528807870374</v>
      </c>
      <c r="T2563" s="15">
        <f t="shared" ref="T2563:T2626" si="122">(((I2563/60)/60)/24)+DATE(1970,1,1)</f>
        <v>42290.528807870374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20"/>
        <v>1</v>
      </c>
      <c r="P2564">
        <f>IFERROR(ROUND(E2564/L2564,2),0)</f>
        <v>25</v>
      </c>
      <c r="Q2564" s="10" t="s">
        <v>8314</v>
      </c>
      <c r="R2564" t="s">
        <v>8315</v>
      </c>
      <c r="S2564" s="15">
        <f t="shared" si="121"/>
        <v>42594.524756944447</v>
      </c>
      <c r="T2564" s="15">
        <f t="shared" si="122"/>
        <v>42654.524756944447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20"/>
        <v>0</v>
      </c>
      <c r="P2565">
        <f>IFERROR(ROUND(E2565/L2565,2),0)</f>
        <v>0</v>
      </c>
      <c r="Q2565" s="10" t="s">
        <v>8314</v>
      </c>
      <c r="R2565" t="s">
        <v>8315</v>
      </c>
      <c r="S2565" s="15">
        <f t="shared" si="121"/>
        <v>42155.139479166668</v>
      </c>
      <c r="T2565" s="15">
        <f t="shared" si="122"/>
        <v>42215.139479166668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20"/>
        <v>0</v>
      </c>
      <c r="P2566">
        <f>IFERROR(ROUND(E2566/L2566,2),0)</f>
        <v>0</v>
      </c>
      <c r="Q2566" s="10" t="s">
        <v>8314</v>
      </c>
      <c r="R2566" t="s">
        <v>8315</v>
      </c>
      <c r="S2566" s="15">
        <f t="shared" si="121"/>
        <v>41822.040497685186</v>
      </c>
      <c r="T2566" s="15">
        <f t="shared" si="122"/>
        <v>41852.040497685186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20"/>
        <v>1</v>
      </c>
      <c r="P2567">
        <f>IFERROR(ROUND(E2567/L2567,2),0)</f>
        <v>100</v>
      </c>
      <c r="Q2567" s="10" t="s">
        <v>8314</v>
      </c>
      <c r="R2567" t="s">
        <v>8315</v>
      </c>
      <c r="S2567" s="15">
        <f t="shared" si="121"/>
        <v>42440.650335648148</v>
      </c>
      <c r="T2567" s="15">
        <f t="shared" si="122"/>
        <v>42499.868055555555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20"/>
        <v>0</v>
      </c>
      <c r="P2568">
        <f>IFERROR(ROUND(E2568/L2568,2),0)</f>
        <v>0</v>
      </c>
      <c r="Q2568" s="10" t="s">
        <v>8314</v>
      </c>
      <c r="R2568" t="s">
        <v>8315</v>
      </c>
      <c r="S2568" s="15">
        <f t="shared" si="121"/>
        <v>41842.980879629627</v>
      </c>
      <c r="T2568" s="15">
        <f t="shared" si="122"/>
        <v>41872.980879629627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20"/>
        <v>0</v>
      </c>
      <c r="P2569">
        <f>IFERROR(ROUND(E2569/L2569,2),0)</f>
        <v>60</v>
      </c>
      <c r="Q2569" s="10" t="s">
        <v>8314</v>
      </c>
      <c r="R2569" t="s">
        <v>8315</v>
      </c>
      <c r="S2569" s="15">
        <f t="shared" si="121"/>
        <v>42087.878912037035</v>
      </c>
      <c r="T2569" s="15">
        <f t="shared" si="122"/>
        <v>42117.878912037035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20"/>
        <v>1</v>
      </c>
      <c r="P2570">
        <f>IFERROR(ROUND(E2570/L2570,2),0)</f>
        <v>50</v>
      </c>
      <c r="Q2570" s="10" t="s">
        <v>8314</v>
      </c>
      <c r="R2570" t="s">
        <v>8315</v>
      </c>
      <c r="S2570" s="15">
        <f t="shared" si="121"/>
        <v>42584.666597222225</v>
      </c>
      <c r="T2570" s="15">
        <f t="shared" si="122"/>
        <v>42614.666597222225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20"/>
        <v>2</v>
      </c>
      <c r="P2571">
        <f>IFERROR(ROUND(E2571/L2571,2),0)</f>
        <v>72.5</v>
      </c>
      <c r="Q2571" s="10" t="s">
        <v>8314</v>
      </c>
      <c r="R2571" t="s">
        <v>8315</v>
      </c>
      <c r="S2571" s="15">
        <f t="shared" si="121"/>
        <v>42234.105462962965</v>
      </c>
      <c r="T2571" s="15">
        <f t="shared" si="122"/>
        <v>42264.105462962965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20"/>
        <v>1</v>
      </c>
      <c r="P2572">
        <f>IFERROR(ROUND(E2572/L2572,2),0)</f>
        <v>29.5</v>
      </c>
      <c r="Q2572" s="10" t="s">
        <v>8314</v>
      </c>
      <c r="R2572" t="s">
        <v>8315</v>
      </c>
      <c r="S2572" s="15">
        <f t="shared" si="121"/>
        <v>42744.903182870374</v>
      </c>
      <c r="T2572" s="15">
        <f t="shared" si="122"/>
        <v>42774.903182870374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20"/>
        <v>0</v>
      </c>
      <c r="P2573">
        <f>IFERROR(ROUND(E2573/L2573,2),0)</f>
        <v>62.5</v>
      </c>
      <c r="Q2573" s="10" t="s">
        <v>8314</v>
      </c>
      <c r="R2573" t="s">
        <v>8315</v>
      </c>
      <c r="S2573" s="15">
        <f t="shared" si="121"/>
        <v>42449.341678240744</v>
      </c>
      <c r="T2573" s="15">
        <f t="shared" si="122"/>
        <v>42509.341678240744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20"/>
        <v>0</v>
      </c>
      <c r="P2574">
        <f>IFERROR(ROUND(E2574/L2574,2),0)</f>
        <v>0</v>
      </c>
      <c r="Q2574" s="10" t="s">
        <v>8314</v>
      </c>
      <c r="R2574" t="s">
        <v>8315</v>
      </c>
      <c r="S2574" s="15">
        <f t="shared" si="121"/>
        <v>42077.119409722218</v>
      </c>
      <c r="T2574" s="15">
        <f t="shared" si="122"/>
        <v>42107.119409722218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20"/>
        <v>0</v>
      </c>
      <c r="P2575">
        <f>IFERROR(ROUND(E2575/L2575,2),0)</f>
        <v>0</v>
      </c>
      <c r="Q2575" s="10" t="s">
        <v>8314</v>
      </c>
      <c r="R2575" t="s">
        <v>8315</v>
      </c>
      <c r="S2575" s="15">
        <f t="shared" si="121"/>
        <v>41829.592002314814</v>
      </c>
      <c r="T2575" s="15">
        <f t="shared" si="122"/>
        <v>41874.592002314814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20"/>
        <v>0</v>
      </c>
      <c r="P2576">
        <f>IFERROR(ROUND(E2576/L2576,2),0)</f>
        <v>0</v>
      </c>
      <c r="Q2576" s="10" t="s">
        <v>8314</v>
      </c>
      <c r="R2576" t="s">
        <v>8315</v>
      </c>
      <c r="S2576" s="15">
        <f t="shared" si="121"/>
        <v>42487.825752314813</v>
      </c>
      <c r="T2576" s="15">
        <f t="shared" si="122"/>
        <v>42508.825752314813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20"/>
        <v>0</v>
      </c>
      <c r="P2577">
        <f>IFERROR(ROUND(E2577/L2577,2),0)</f>
        <v>0</v>
      </c>
      <c r="Q2577" s="10" t="s">
        <v>8314</v>
      </c>
      <c r="R2577" t="s">
        <v>8315</v>
      </c>
      <c r="S2577" s="15">
        <f t="shared" si="121"/>
        <v>41986.108726851846</v>
      </c>
      <c r="T2577" s="15">
        <f t="shared" si="122"/>
        <v>42016.108726851846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20"/>
        <v>0</v>
      </c>
      <c r="P2578">
        <f>IFERROR(ROUND(E2578/L2578,2),0)</f>
        <v>0</v>
      </c>
      <c r="Q2578" s="10" t="s">
        <v>8314</v>
      </c>
      <c r="R2578" t="s">
        <v>8315</v>
      </c>
      <c r="S2578" s="15">
        <f t="shared" si="121"/>
        <v>42060.00980324074</v>
      </c>
      <c r="T2578" s="15">
        <f t="shared" si="122"/>
        <v>42104.968136574069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20"/>
        <v>0</v>
      </c>
      <c r="P2579">
        <f>IFERROR(ROUND(E2579/L2579,2),0)</f>
        <v>0</v>
      </c>
      <c r="Q2579" s="10" t="s">
        <v>8314</v>
      </c>
      <c r="R2579" t="s">
        <v>8315</v>
      </c>
      <c r="S2579" s="15">
        <f t="shared" si="121"/>
        <v>41830.820567129631</v>
      </c>
      <c r="T2579" s="15">
        <f t="shared" si="122"/>
        <v>41855.820567129631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20"/>
        <v>0</v>
      </c>
      <c r="P2580">
        <f>IFERROR(ROUND(E2580/L2580,2),0)</f>
        <v>0</v>
      </c>
      <c r="Q2580" s="10" t="s">
        <v>8314</v>
      </c>
      <c r="R2580" t="s">
        <v>8315</v>
      </c>
      <c r="S2580" s="15">
        <f t="shared" si="121"/>
        <v>42238.022905092599</v>
      </c>
      <c r="T2580" s="15">
        <f t="shared" si="122"/>
        <v>42286.708333333328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20"/>
        <v>0</v>
      </c>
      <c r="P2581">
        <f>IFERROR(ROUND(E2581/L2581,2),0)</f>
        <v>23.08</v>
      </c>
      <c r="Q2581" s="10" t="s">
        <v>8314</v>
      </c>
      <c r="R2581" t="s">
        <v>8315</v>
      </c>
      <c r="S2581" s="15">
        <f t="shared" si="121"/>
        <v>41837.829895833333</v>
      </c>
      <c r="T2581" s="15">
        <f t="shared" si="122"/>
        <v>41897.829895833333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20"/>
        <v>1</v>
      </c>
      <c r="P2582">
        <f>IFERROR(ROUND(E2582/L2582,2),0)</f>
        <v>25.5</v>
      </c>
      <c r="Q2582" s="10" t="s">
        <v>8314</v>
      </c>
      <c r="R2582" t="s">
        <v>8315</v>
      </c>
      <c r="S2582" s="15">
        <f t="shared" si="121"/>
        <v>42110.326423611114</v>
      </c>
      <c r="T2582" s="15">
        <f t="shared" si="122"/>
        <v>42140.125</v>
      </c>
    </row>
    <row r="2583" spans="1:20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20"/>
        <v>11</v>
      </c>
      <c r="P2583">
        <f>IFERROR(ROUND(E2583/L2583,2),0)</f>
        <v>48.18</v>
      </c>
      <c r="Q2583" s="10" t="s">
        <v>8314</v>
      </c>
      <c r="R2583" t="s">
        <v>8315</v>
      </c>
      <c r="S2583" s="15">
        <f t="shared" si="121"/>
        <v>42294.628449074073</v>
      </c>
      <c r="T2583" s="15">
        <f t="shared" si="122"/>
        <v>42324.670115740737</v>
      </c>
    </row>
    <row r="2584" spans="1:20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20"/>
        <v>0</v>
      </c>
      <c r="P2584">
        <f>IFERROR(ROUND(E2584/L2584,2),0)</f>
        <v>1</v>
      </c>
      <c r="Q2584" s="10" t="s">
        <v>8314</v>
      </c>
      <c r="R2584" t="s">
        <v>8315</v>
      </c>
      <c r="S2584" s="15">
        <f t="shared" si="121"/>
        <v>42642.988819444443</v>
      </c>
      <c r="T2584" s="15">
        <f t="shared" si="122"/>
        <v>42672.988819444443</v>
      </c>
    </row>
    <row r="2585" spans="1:20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20"/>
        <v>1</v>
      </c>
      <c r="P2585">
        <f>IFERROR(ROUND(E2585/L2585,2),0)</f>
        <v>1</v>
      </c>
      <c r="Q2585" s="10" t="s">
        <v>8314</v>
      </c>
      <c r="R2585" t="s">
        <v>8315</v>
      </c>
      <c r="S2585" s="15">
        <f t="shared" si="121"/>
        <v>42019.76944444445</v>
      </c>
      <c r="T2585" s="15">
        <f t="shared" si="122"/>
        <v>42079.727777777778</v>
      </c>
    </row>
    <row r="2586" spans="1:20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20"/>
        <v>0</v>
      </c>
      <c r="P2586">
        <f>IFERROR(ROUND(E2586/L2586,2),0)</f>
        <v>0</v>
      </c>
      <c r="Q2586" s="10" t="s">
        <v>8314</v>
      </c>
      <c r="R2586" t="s">
        <v>8315</v>
      </c>
      <c r="S2586" s="15">
        <f t="shared" si="121"/>
        <v>42140.173252314817</v>
      </c>
      <c r="T2586" s="15">
        <f t="shared" si="122"/>
        <v>42170.173252314817</v>
      </c>
    </row>
    <row r="2587" spans="1:20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20"/>
        <v>0</v>
      </c>
      <c r="P2587">
        <f>IFERROR(ROUND(E2587/L2587,2),0)</f>
        <v>50</v>
      </c>
      <c r="Q2587" s="10" t="s">
        <v>8314</v>
      </c>
      <c r="R2587" t="s">
        <v>8315</v>
      </c>
      <c r="S2587" s="15">
        <f t="shared" si="121"/>
        <v>41795.963333333333</v>
      </c>
      <c r="T2587" s="15">
        <f t="shared" si="122"/>
        <v>41825.963333333333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20"/>
        <v>0</v>
      </c>
      <c r="P2588">
        <f>IFERROR(ROUND(E2588/L2588,2),0)</f>
        <v>5</v>
      </c>
      <c r="Q2588" s="10" t="s">
        <v>8314</v>
      </c>
      <c r="R2588" t="s">
        <v>8315</v>
      </c>
      <c r="S2588" s="15">
        <f t="shared" si="121"/>
        <v>42333.330277777779</v>
      </c>
      <c r="T2588" s="15">
        <f t="shared" si="122"/>
        <v>42363.330277777779</v>
      </c>
    </row>
    <row r="2589" spans="1:20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20"/>
        <v>2</v>
      </c>
      <c r="P2589">
        <f>IFERROR(ROUND(E2589/L2589,2),0)</f>
        <v>202.83</v>
      </c>
      <c r="Q2589" s="10" t="s">
        <v>8314</v>
      </c>
      <c r="R2589" t="s">
        <v>8315</v>
      </c>
      <c r="S2589" s="15">
        <f t="shared" si="121"/>
        <v>42338.675381944442</v>
      </c>
      <c r="T2589" s="15">
        <f t="shared" si="122"/>
        <v>42368.675381944442</v>
      </c>
    </row>
    <row r="2590" spans="1:20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20"/>
        <v>4</v>
      </c>
      <c r="P2590">
        <f>IFERROR(ROUND(E2590/L2590,2),0)</f>
        <v>29.13</v>
      </c>
      <c r="Q2590" s="10" t="s">
        <v>8314</v>
      </c>
      <c r="R2590" t="s">
        <v>8315</v>
      </c>
      <c r="S2590" s="15">
        <f t="shared" si="121"/>
        <v>42042.676226851851</v>
      </c>
      <c r="T2590" s="15">
        <f t="shared" si="122"/>
        <v>42094.551388888889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20"/>
        <v>0</v>
      </c>
      <c r="P2591">
        <f>IFERROR(ROUND(E2591/L2591,2),0)</f>
        <v>5</v>
      </c>
      <c r="Q2591" s="10" t="s">
        <v>8314</v>
      </c>
      <c r="R2591" t="s">
        <v>8315</v>
      </c>
      <c r="S2591" s="15">
        <f t="shared" si="121"/>
        <v>42422.536192129628</v>
      </c>
      <c r="T2591" s="15">
        <f t="shared" si="122"/>
        <v>42452.494525462964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20"/>
        <v>0</v>
      </c>
      <c r="P2592">
        <f>IFERROR(ROUND(E2592/L2592,2),0)</f>
        <v>0</v>
      </c>
      <c r="Q2592" s="10" t="s">
        <v>8314</v>
      </c>
      <c r="R2592" t="s">
        <v>8315</v>
      </c>
      <c r="S2592" s="15">
        <f t="shared" si="121"/>
        <v>42388.589085648149</v>
      </c>
      <c r="T2592" s="15">
        <f t="shared" si="122"/>
        <v>42395.589085648149</v>
      </c>
    </row>
    <row r="2593" spans="1:20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20"/>
        <v>2</v>
      </c>
      <c r="P2593">
        <f>IFERROR(ROUND(E2593/L2593,2),0)</f>
        <v>13</v>
      </c>
      <c r="Q2593" s="10" t="s">
        <v>8314</v>
      </c>
      <c r="R2593" t="s">
        <v>8315</v>
      </c>
      <c r="S2593" s="15">
        <f t="shared" si="121"/>
        <v>42382.906527777777</v>
      </c>
      <c r="T2593" s="15">
        <f t="shared" si="122"/>
        <v>42442.864861111113</v>
      </c>
    </row>
    <row r="2594" spans="1:20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20"/>
        <v>0</v>
      </c>
      <c r="P2594">
        <f>IFERROR(ROUND(E2594/L2594,2),0)</f>
        <v>50</v>
      </c>
      <c r="Q2594" s="10" t="s">
        <v>8314</v>
      </c>
      <c r="R2594" t="s">
        <v>8315</v>
      </c>
      <c r="S2594" s="15">
        <f t="shared" si="121"/>
        <v>41887.801168981481</v>
      </c>
      <c r="T2594" s="15">
        <f t="shared" si="122"/>
        <v>41917.801168981481</v>
      </c>
    </row>
    <row r="2595" spans="1:20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20"/>
        <v>0</v>
      </c>
      <c r="P2595">
        <f>IFERROR(ROUND(E2595/L2595,2),0)</f>
        <v>0</v>
      </c>
      <c r="Q2595" s="10" t="s">
        <v>8314</v>
      </c>
      <c r="R2595" t="s">
        <v>8315</v>
      </c>
      <c r="S2595" s="15">
        <f t="shared" si="121"/>
        <v>42089.84520833334</v>
      </c>
      <c r="T2595" s="15">
        <f t="shared" si="122"/>
        <v>42119.84520833334</v>
      </c>
    </row>
    <row r="2596" spans="1:20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20"/>
        <v>0</v>
      </c>
      <c r="P2596">
        <f>IFERROR(ROUND(E2596/L2596,2),0)</f>
        <v>1</v>
      </c>
      <c r="Q2596" s="10" t="s">
        <v>8314</v>
      </c>
      <c r="R2596" t="s">
        <v>8315</v>
      </c>
      <c r="S2596" s="15">
        <f t="shared" si="121"/>
        <v>41828.967916666668</v>
      </c>
      <c r="T2596" s="15">
        <f t="shared" si="122"/>
        <v>41858.967916666668</v>
      </c>
    </row>
    <row r="2597" spans="1:20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20"/>
        <v>12</v>
      </c>
      <c r="P2597">
        <f>IFERROR(ROUND(E2597/L2597,2),0)</f>
        <v>96.05</v>
      </c>
      <c r="Q2597" s="10" t="s">
        <v>8314</v>
      </c>
      <c r="R2597" t="s">
        <v>8315</v>
      </c>
      <c r="S2597" s="15">
        <f t="shared" si="121"/>
        <v>42760.244212962964</v>
      </c>
      <c r="T2597" s="15">
        <f t="shared" si="122"/>
        <v>42790.244212962964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20"/>
        <v>24</v>
      </c>
      <c r="P2598">
        <f>IFERROR(ROUND(E2598/L2598,2),0)</f>
        <v>305.77999999999997</v>
      </c>
      <c r="Q2598" s="10" t="s">
        <v>8314</v>
      </c>
      <c r="R2598" t="s">
        <v>8315</v>
      </c>
      <c r="S2598" s="15">
        <f t="shared" si="121"/>
        <v>41828.664456018516</v>
      </c>
      <c r="T2598" s="15">
        <f t="shared" si="122"/>
        <v>41858.664456018516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20"/>
        <v>6</v>
      </c>
      <c r="P2599">
        <f>IFERROR(ROUND(E2599/L2599,2),0)</f>
        <v>12.14</v>
      </c>
      <c r="Q2599" s="10" t="s">
        <v>8314</v>
      </c>
      <c r="R2599" t="s">
        <v>8315</v>
      </c>
      <c r="S2599" s="15">
        <f t="shared" si="121"/>
        <v>42510.341631944444</v>
      </c>
      <c r="T2599" s="15">
        <f t="shared" si="122"/>
        <v>42540.341631944444</v>
      </c>
    </row>
    <row r="2600" spans="1:20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20"/>
        <v>39</v>
      </c>
      <c r="P2600">
        <f>IFERROR(ROUND(E2600/L2600,2),0)</f>
        <v>83.57</v>
      </c>
      <c r="Q2600" s="10" t="s">
        <v>8314</v>
      </c>
      <c r="R2600" t="s">
        <v>8315</v>
      </c>
      <c r="S2600" s="15">
        <f t="shared" si="121"/>
        <v>42240.840289351851</v>
      </c>
      <c r="T2600" s="15">
        <f t="shared" si="122"/>
        <v>42270.840289351851</v>
      </c>
    </row>
    <row r="2601" spans="1:20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20"/>
        <v>1</v>
      </c>
      <c r="P2601">
        <f>IFERROR(ROUND(E2601/L2601,2),0)</f>
        <v>18</v>
      </c>
      <c r="Q2601" s="10" t="s">
        <v>8314</v>
      </c>
      <c r="R2601" t="s">
        <v>8315</v>
      </c>
      <c r="S2601" s="15">
        <f t="shared" si="121"/>
        <v>41809.754016203704</v>
      </c>
      <c r="T2601" s="15">
        <f t="shared" si="122"/>
        <v>41854.754016203704</v>
      </c>
    </row>
    <row r="2602" spans="1:20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20"/>
        <v>7</v>
      </c>
      <c r="P2602">
        <f>IFERROR(ROUND(E2602/L2602,2),0)</f>
        <v>115.53</v>
      </c>
      <c r="Q2602" s="10" t="s">
        <v>8314</v>
      </c>
      <c r="R2602" t="s">
        <v>8315</v>
      </c>
      <c r="S2602" s="15">
        <f t="shared" si="121"/>
        <v>42394.900462962964</v>
      </c>
      <c r="T2602" s="15">
        <f t="shared" si="122"/>
        <v>42454.858796296292</v>
      </c>
    </row>
    <row r="2603" spans="1:20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20"/>
        <v>661</v>
      </c>
      <c r="P2603">
        <f>IFERROR(ROUND(E2603/L2603,2),0)</f>
        <v>21.9</v>
      </c>
      <c r="Q2603" s="10" t="s">
        <v>8310</v>
      </c>
      <c r="R2603" t="s">
        <v>8340</v>
      </c>
      <c r="S2603" s="15">
        <f t="shared" si="121"/>
        <v>41150.902187499996</v>
      </c>
      <c r="T2603" s="15">
        <f t="shared" si="122"/>
        <v>41165.165972222225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20"/>
        <v>326</v>
      </c>
      <c r="P2604">
        <f>IFERROR(ROUND(E2604/L2604,2),0)</f>
        <v>80.02</v>
      </c>
      <c r="Q2604" s="10" t="s">
        <v>8310</v>
      </c>
      <c r="R2604" t="s">
        <v>8340</v>
      </c>
      <c r="S2604" s="15">
        <f t="shared" si="121"/>
        <v>41915.747314814813</v>
      </c>
      <c r="T2604" s="15">
        <f t="shared" si="122"/>
        <v>41955.888888888891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20"/>
        <v>101</v>
      </c>
      <c r="P2605">
        <f>IFERROR(ROUND(E2605/L2605,2),0)</f>
        <v>35.520000000000003</v>
      </c>
      <c r="Q2605" s="10" t="s">
        <v>8310</v>
      </c>
      <c r="R2605" t="s">
        <v>8340</v>
      </c>
      <c r="S2605" s="15">
        <f t="shared" si="121"/>
        <v>41617.912662037037</v>
      </c>
      <c r="T2605" s="15">
        <f t="shared" si="122"/>
        <v>41631.912662037037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20"/>
        <v>104</v>
      </c>
      <c r="P2606">
        <f>IFERROR(ROUND(E2606/L2606,2),0)</f>
        <v>64.930000000000007</v>
      </c>
      <c r="Q2606" s="10" t="s">
        <v>8310</v>
      </c>
      <c r="R2606" t="s">
        <v>8340</v>
      </c>
      <c r="S2606" s="15">
        <f t="shared" si="121"/>
        <v>40998.051192129627</v>
      </c>
      <c r="T2606" s="15">
        <f t="shared" si="122"/>
        <v>41028.051192129627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20"/>
        <v>107</v>
      </c>
      <c r="P2607">
        <f>IFERROR(ROUND(E2607/L2607,2),0)</f>
        <v>60.97</v>
      </c>
      <c r="Q2607" s="10" t="s">
        <v>8310</v>
      </c>
      <c r="R2607" t="s">
        <v>8340</v>
      </c>
      <c r="S2607" s="15">
        <f t="shared" si="121"/>
        <v>42508.541550925926</v>
      </c>
      <c r="T2607" s="15">
        <f t="shared" si="122"/>
        <v>42538.541550925926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20"/>
        <v>110</v>
      </c>
      <c r="P2608">
        <f>IFERROR(ROUND(E2608/L2608,2),0)</f>
        <v>31.44</v>
      </c>
      <c r="Q2608" s="10" t="s">
        <v>8310</v>
      </c>
      <c r="R2608" t="s">
        <v>8340</v>
      </c>
      <c r="S2608" s="15">
        <f t="shared" si="121"/>
        <v>41726.712754629632</v>
      </c>
      <c r="T2608" s="15">
        <f t="shared" si="122"/>
        <v>41758.712754629632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20"/>
        <v>408</v>
      </c>
      <c r="P2609">
        <f>IFERROR(ROUND(E2609/L2609,2),0)</f>
        <v>81.95</v>
      </c>
      <c r="Q2609" s="10" t="s">
        <v>8310</v>
      </c>
      <c r="R2609" t="s">
        <v>8340</v>
      </c>
      <c r="S2609" s="15">
        <f t="shared" si="121"/>
        <v>42184.874675925923</v>
      </c>
      <c r="T2609" s="15">
        <f t="shared" si="122"/>
        <v>42228.083333333328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20"/>
        <v>224</v>
      </c>
      <c r="P2610">
        <f>IFERROR(ROUND(E2610/L2610,2),0)</f>
        <v>58.93</v>
      </c>
      <c r="Q2610" s="10" t="s">
        <v>8310</v>
      </c>
      <c r="R2610" t="s">
        <v>8340</v>
      </c>
      <c r="S2610" s="15">
        <f t="shared" si="121"/>
        <v>42767.801712962959</v>
      </c>
      <c r="T2610" s="15">
        <f t="shared" si="122"/>
        <v>42809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20"/>
        <v>304</v>
      </c>
      <c r="P2611">
        <f>IFERROR(ROUND(E2611/L2611,2),0)</f>
        <v>157.29</v>
      </c>
      <c r="Q2611" s="10" t="s">
        <v>8310</v>
      </c>
      <c r="R2611" t="s">
        <v>8340</v>
      </c>
      <c r="S2611" s="15">
        <f t="shared" si="121"/>
        <v>41075.237858796296</v>
      </c>
      <c r="T2611" s="15">
        <f t="shared" si="122"/>
        <v>41105.237858796296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20"/>
        <v>141</v>
      </c>
      <c r="P2612">
        <f>IFERROR(ROUND(E2612/L2612,2),0)</f>
        <v>55.76</v>
      </c>
      <c r="Q2612" s="10" t="s">
        <v>8310</v>
      </c>
      <c r="R2612" t="s">
        <v>8340</v>
      </c>
      <c r="S2612" s="15">
        <f t="shared" si="121"/>
        <v>42564.881076388891</v>
      </c>
      <c r="T2612" s="15">
        <f t="shared" si="122"/>
        <v>42604.290972222225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20"/>
        <v>2791</v>
      </c>
      <c r="P2613">
        <f>IFERROR(ROUND(E2613/L2613,2),0)</f>
        <v>83.8</v>
      </c>
      <c r="Q2613" s="10" t="s">
        <v>8310</v>
      </c>
      <c r="R2613" t="s">
        <v>8340</v>
      </c>
      <c r="S2613" s="15">
        <f t="shared" si="121"/>
        <v>42704.335810185185</v>
      </c>
      <c r="T2613" s="15">
        <f t="shared" si="122"/>
        <v>42737.957638888889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20"/>
        <v>172</v>
      </c>
      <c r="P2614">
        <f>IFERROR(ROUND(E2614/L2614,2),0)</f>
        <v>58.42</v>
      </c>
      <c r="Q2614" s="10" t="s">
        <v>8310</v>
      </c>
      <c r="R2614" t="s">
        <v>8340</v>
      </c>
      <c r="S2614" s="15">
        <f t="shared" si="121"/>
        <v>41982.143171296295</v>
      </c>
      <c r="T2614" s="15">
        <f t="shared" si="122"/>
        <v>42013.143171296295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20"/>
        <v>101</v>
      </c>
      <c r="P2615">
        <f>IFERROR(ROUND(E2615/L2615,2),0)</f>
        <v>270.57</v>
      </c>
      <c r="Q2615" s="10" t="s">
        <v>8310</v>
      </c>
      <c r="R2615" t="s">
        <v>8340</v>
      </c>
      <c r="S2615" s="15">
        <f t="shared" si="121"/>
        <v>41143.81821759259</v>
      </c>
      <c r="T2615" s="15">
        <f t="shared" si="122"/>
        <v>41173.81821759259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20"/>
        <v>102</v>
      </c>
      <c r="P2616">
        <f>IFERROR(ROUND(E2616/L2616,2),0)</f>
        <v>107.1</v>
      </c>
      <c r="Q2616" s="10" t="s">
        <v>8310</v>
      </c>
      <c r="R2616" t="s">
        <v>8340</v>
      </c>
      <c r="S2616" s="15">
        <f t="shared" si="121"/>
        <v>41730.708472222221</v>
      </c>
      <c r="T2616" s="15">
        <f t="shared" si="122"/>
        <v>41759.208333333336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20"/>
        <v>170</v>
      </c>
      <c r="P2617">
        <f>IFERROR(ROUND(E2617/L2617,2),0)</f>
        <v>47.18</v>
      </c>
      <c r="Q2617" s="10" t="s">
        <v>8310</v>
      </c>
      <c r="R2617" t="s">
        <v>8340</v>
      </c>
      <c r="S2617" s="15">
        <f t="shared" si="121"/>
        <v>42453.49726851852</v>
      </c>
      <c r="T2617" s="15">
        <f t="shared" si="122"/>
        <v>42490.5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20"/>
        <v>115</v>
      </c>
      <c r="P2618">
        <f>IFERROR(ROUND(E2618/L2618,2),0)</f>
        <v>120.31</v>
      </c>
      <c r="Q2618" s="10" t="s">
        <v>8310</v>
      </c>
      <c r="R2618" t="s">
        <v>8340</v>
      </c>
      <c r="S2618" s="15">
        <f t="shared" si="121"/>
        <v>42211.99454861111</v>
      </c>
      <c r="T2618" s="15">
        <f t="shared" si="122"/>
        <v>42241.99454861111</v>
      </c>
    </row>
    <row r="2619" spans="1:20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20"/>
        <v>878</v>
      </c>
      <c r="P2619">
        <f>IFERROR(ROUND(E2619/L2619,2),0)</f>
        <v>27.6</v>
      </c>
      <c r="Q2619" s="10" t="s">
        <v>8310</v>
      </c>
      <c r="R2619" t="s">
        <v>8340</v>
      </c>
      <c r="S2619" s="15">
        <f t="shared" si="121"/>
        <v>41902.874432870369</v>
      </c>
      <c r="T2619" s="15">
        <f t="shared" si="122"/>
        <v>41932.874432870369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20"/>
        <v>105</v>
      </c>
      <c r="P2620">
        <f>IFERROR(ROUND(E2620/L2620,2),0)</f>
        <v>205.3</v>
      </c>
      <c r="Q2620" s="10" t="s">
        <v>8310</v>
      </c>
      <c r="R2620" t="s">
        <v>8340</v>
      </c>
      <c r="S2620" s="15">
        <f t="shared" si="121"/>
        <v>42279.792372685188</v>
      </c>
      <c r="T2620" s="15">
        <f t="shared" si="122"/>
        <v>42339.834039351852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20"/>
        <v>188</v>
      </c>
      <c r="P2621">
        <f>IFERROR(ROUND(E2621/L2621,2),0)</f>
        <v>35.549999999999997</v>
      </c>
      <c r="Q2621" s="10" t="s">
        <v>8310</v>
      </c>
      <c r="R2621" t="s">
        <v>8340</v>
      </c>
      <c r="S2621" s="15">
        <f t="shared" si="121"/>
        <v>42273.884305555555</v>
      </c>
      <c r="T2621" s="15">
        <f t="shared" si="122"/>
        <v>42300.458333333328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20"/>
        <v>144</v>
      </c>
      <c r="P2622">
        <f>IFERROR(ROUND(E2622/L2622,2),0)</f>
        <v>74.64</v>
      </c>
      <c r="Q2622" s="10" t="s">
        <v>8310</v>
      </c>
      <c r="R2622" t="s">
        <v>8340</v>
      </c>
      <c r="S2622" s="15">
        <f t="shared" si="121"/>
        <v>42251.16715277778</v>
      </c>
      <c r="T2622" s="15">
        <f t="shared" si="122"/>
        <v>42288.041666666672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20"/>
        <v>146</v>
      </c>
      <c r="P2623">
        <f>IFERROR(ROUND(E2623/L2623,2),0)</f>
        <v>47.06</v>
      </c>
      <c r="Q2623" s="10" t="s">
        <v>8310</v>
      </c>
      <c r="R2623" t="s">
        <v>8340</v>
      </c>
      <c r="S2623" s="15">
        <f t="shared" si="121"/>
        <v>42115.74754629629</v>
      </c>
      <c r="T2623" s="15">
        <f t="shared" si="122"/>
        <v>42145.74754629629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20"/>
        <v>131</v>
      </c>
      <c r="P2624">
        <f>IFERROR(ROUND(E2624/L2624,2),0)</f>
        <v>26.59</v>
      </c>
      <c r="Q2624" s="10" t="s">
        <v>8310</v>
      </c>
      <c r="R2624" t="s">
        <v>8340</v>
      </c>
      <c r="S2624" s="15">
        <f t="shared" si="121"/>
        <v>42689.74324074074</v>
      </c>
      <c r="T2624" s="15">
        <f t="shared" si="122"/>
        <v>42734.74324074074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20"/>
        <v>114</v>
      </c>
      <c r="P2625">
        <f>IFERROR(ROUND(E2625/L2625,2),0)</f>
        <v>36.770000000000003</v>
      </c>
      <c r="Q2625" s="10" t="s">
        <v>8310</v>
      </c>
      <c r="R2625" t="s">
        <v>8340</v>
      </c>
      <c r="S2625" s="15">
        <f t="shared" si="121"/>
        <v>42692.256550925929</v>
      </c>
      <c r="T2625" s="15">
        <f t="shared" si="122"/>
        <v>42706.256550925929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20"/>
        <v>1379</v>
      </c>
      <c r="P2626">
        <f>IFERROR(ROUND(E2626/L2626,2),0)</f>
        <v>31.82</v>
      </c>
      <c r="Q2626" s="10" t="s">
        <v>8310</v>
      </c>
      <c r="R2626" t="s">
        <v>8340</v>
      </c>
      <c r="S2626" s="15">
        <f t="shared" si="121"/>
        <v>41144.42155092593</v>
      </c>
      <c r="T2626" s="15">
        <f t="shared" si="122"/>
        <v>41165.42155092593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23">ROUND(E2627/D2627*100,0)</f>
        <v>956</v>
      </c>
      <c r="P2627">
        <f>IFERROR(ROUND(E2627/L2627,2),0)</f>
        <v>27.58</v>
      </c>
      <c r="Q2627" s="10" t="s">
        <v>8310</v>
      </c>
      <c r="R2627" t="s">
        <v>8340</v>
      </c>
      <c r="S2627" s="15">
        <f t="shared" ref="S2627:S2690" si="124">(((J2627/60)/60)/24)+DATE(1970,1,1)</f>
        <v>42658.810277777782</v>
      </c>
      <c r="T2627" s="15">
        <f t="shared" ref="T2627:T2690" si="125">(((I2627/60)/60)/24)+DATE(1970,1,1)</f>
        <v>42683.851944444439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23"/>
        <v>112</v>
      </c>
      <c r="P2628">
        <f>IFERROR(ROUND(E2628/L2628,2),0)</f>
        <v>56</v>
      </c>
      <c r="Q2628" s="10" t="s">
        <v>8310</v>
      </c>
      <c r="R2628" t="s">
        <v>8340</v>
      </c>
      <c r="S2628" s="15">
        <f t="shared" si="124"/>
        <v>42128.628113425926</v>
      </c>
      <c r="T2628" s="15">
        <f t="shared" si="125"/>
        <v>42158.628113425926</v>
      </c>
    </row>
    <row r="2629" spans="1:20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23"/>
        <v>647</v>
      </c>
      <c r="P2629">
        <f>IFERROR(ROUND(E2629/L2629,2),0)</f>
        <v>21.56</v>
      </c>
      <c r="Q2629" s="10" t="s">
        <v>8310</v>
      </c>
      <c r="R2629" t="s">
        <v>8340</v>
      </c>
      <c r="S2629" s="15">
        <f t="shared" si="124"/>
        <v>42304.829409722224</v>
      </c>
      <c r="T2629" s="15">
        <f t="shared" si="125"/>
        <v>42334.871076388896</v>
      </c>
    </row>
    <row r="2630" spans="1:20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23"/>
        <v>110</v>
      </c>
      <c r="P2630">
        <f>IFERROR(ROUND(E2630/L2630,2),0)</f>
        <v>44.1</v>
      </c>
      <c r="Q2630" s="10" t="s">
        <v>8310</v>
      </c>
      <c r="R2630" t="s">
        <v>8340</v>
      </c>
      <c r="S2630" s="15">
        <f t="shared" si="124"/>
        <v>41953.966053240743</v>
      </c>
      <c r="T2630" s="15">
        <f t="shared" si="125"/>
        <v>41973.966053240743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23"/>
        <v>128</v>
      </c>
      <c r="P2631">
        <f>IFERROR(ROUND(E2631/L2631,2),0)</f>
        <v>63.87</v>
      </c>
      <c r="Q2631" s="10" t="s">
        <v>8310</v>
      </c>
      <c r="R2631" t="s">
        <v>8340</v>
      </c>
      <c r="S2631" s="15">
        <f t="shared" si="124"/>
        <v>42108.538449074069</v>
      </c>
      <c r="T2631" s="15">
        <f t="shared" si="125"/>
        <v>42138.538449074069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23"/>
        <v>158</v>
      </c>
      <c r="P2632">
        <f>IFERROR(ROUND(E2632/L2632,2),0)</f>
        <v>38.99</v>
      </c>
      <c r="Q2632" s="10" t="s">
        <v>8310</v>
      </c>
      <c r="R2632" t="s">
        <v>8340</v>
      </c>
      <c r="S2632" s="15">
        <f t="shared" si="124"/>
        <v>42524.105462962965</v>
      </c>
      <c r="T2632" s="15">
        <f t="shared" si="125"/>
        <v>42551.416666666672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23"/>
        <v>115</v>
      </c>
      <c r="P2633">
        <f>IFERROR(ROUND(E2633/L2633,2),0)</f>
        <v>80.19</v>
      </c>
      <c r="Q2633" s="10" t="s">
        <v>8310</v>
      </c>
      <c r="R2633" t="s">
        <v>8340</v>
      </c>
      <c r="S2633" s="15">
        <f t="shared" si="124"/>
        <v>42218.169293981482</v>
      </c>
      <c r="T2633" s="15">
        <f t="shared" si="125"/>
        <v>42246.169293981482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23"/>
        <v>137</v>
      </c>
      <c r="P2634">
        <f>IFERROR(ROUND(E2634/L2634,2),0)</f>
        <v>34.9</v>
      </c>
      <c r="Q2634" s="10" t="s">
        <v>8310</v>
      </c>
      <c r="R2634" t="s">
        <v>8340</v>
      </c>
      <c r="S2634" s="15">
        <f t="shared" si="124"/>
        <v>42494.061793981484</v>
      </c>
      <c r="T2634" s="15">
        <f t="shared" si="125"/>
        <v>42519.061793981484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23"/>
        <v>355</v>
      </c>
      <c r="P2635">
        <f>IFERROR(ROUND(E2635/L2635,2),0)</f>
        <v>89.1</v>
      </c>
      <c r="Q2635" s="10" t="s">
        <v>8310</v>
      </c>
      <c r="R2635" t="s">
        <v>8340</v>
      </c>
      <c r="S2635" s="15">
        <f t="shared" si="124"/>
        <v>41667.823287037041</v>
      </c>
      <c r="T2635" s="15">
        <f t="shared" si="125"/>
        <v>41697.958333333336</v>
      </c>
    </row>
    <row r="2636" spans="1:20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23"/>
        <v>106</v>
      </c>
      <c r="P2636">
        <f>IFERROR(ROUND(E2636/L2636,2),0)</f>
        <v>39.44</v>
      </c>
      <c r="Q2636" s="10" t="s">
        <v>8310</v>
      </c>
      <c r="R2636" t="s">
        <v>8340</v>
      </c>
      <c r="S2636" s="15">
        <f t="shared" si="124"/>
        <v>42612.656493055561</v>
      </c>
      <c r="T2636" s="15">
        <f t="shared" si="125"/>
        <v>42642.656493055561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23"/>
        <v>100</v>
      </c>
      <c r="P2637">
        <f>IFERROR(ROUND(E2637/L2637,2),0)</f>
        <v>136.9</v>
      </c>
      <c r="Q2637" s="10" t="s">
        <v>8310</v>
      </c>
      <c r="R2637" t="s">
        <v>8340</v>
      </c>
      <c r="S2637" s="15">
        <f t="shared" si="124"/>
        <v>42037.950937500005</v>
      </c>
      <c r="T2637" s="15">
        <f t="shared" si="125"/>
        <v>42072.909270833334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23"/>
        <v>187</v>
      </c>
      <c r="P2638">
        <f>IFERROR(ROUND(E2638/L2638,2),0)</f>
        <v>37.46</v>
      </c>
      <c r="Q2638" s="10" t="s">
        <v>8310</v>
      </c>
      <c r="R2638" t="s">
        <v>8340</v>
      </c>
      <c r="S2638" s="15">
        <f t="shared" si="124"/>
        <v>42636.614745370374</v>
      </c>
      <c r="T2638" s="15">
        <f t="shared" si="125"/>
        <v>42659.041666666672</v>
      </c>
    </row>
    <row r="2639" spans="1:20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23"/>
        <v>166</v>
      </c>
      <c r="P2639">
        <f>IFERROR(ROUND(E2639/L2639,2),0)</f>
        <v>31.96</v>
      </c>
      <c r="Q2639" s="10" t="s">
        <v>8310</v>
      </c>
      <c r="R2639" t="s">
        <v>8340</v>
      </c>
      <c r="S2639" s="15">
        <f t="shared" si="124"/>
        <v>42639.549479166672</v>
      </c>
      <c r="T2639" s="15">
        <f t="shared" si="125"/>
        <v>42655.549479166672</v>
      </c>
    </row>
    <row r="2640" spans="1:20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23"/>
        <v>102</v>
      </c>
      <c r="P2640">
        <f>IFERROR(ROUND(E2640/L2640,2),0)</f>
        <v>25.21</v>
      </c>
      <c r="Q2640" s="10" t="s">
        <v>8310</v>
      </c>
      <c r="R2640" t="s">
        <v>8340</v>
      </c>
      <c r="S2640" s="15">
        <f t="shared" si="124"/>
        <v>41989.913136574076</v>
      </c>
      <c r="T2640" s="15">
        <f t="shared" si="125"/>
        <v>42019.913136574076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23"/>
        <v>164</v>
      </c>
      <c r="P2641">
        <f>IFERROR(ROUND(E2641/L2641,2),0)</f>
        <v>10.039999999999999</v>
      </c>
      <c r="Q2641" s="10" t="s">
        <v>8310</v>
      </c>
      <c r="R2641" t="s">
        <v>8340</v>
      </c>
      <c r="S2641" s="15">
        <f t="shared" si="124"/>
        <v>42024.86513888889</v>
      </c>
      <c r="T2641" s="15">
        <f t="shared" si="125"/>
        <v>42054.86513888889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23"/>
        <v>106</v>
      </c>
      <c r="P2642">
        <f>IFERROR(ROUND(E2642/L2642,2),0)</f>
        <v>45.94</v>
      </c>
      <c r="Q2642" s="10" t="s">
        <v>8310</v>
      </c>
      <c r="R2642" t="s">
        <v>8340</v>
      </c>
      <c r="S2642" s="15">
        <f t="shared" si="124"/>
        <v>42103.160578703704</v>
      </c>
      <c r="T2642" s="15">
        <f t="shared" si="125"/>
        <v>42163.160578703704</v>
      </c>
    </row>
    <row r="2643" spans="1:20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23"/>
        <v>1</v>
      </c>
      <c r="P2643">
        <f>IFERROR(ROUND(E2643/L2643,2),0)</f>
        <v>15</v>
      </c>
      <c r="Q2643" s="10" t="s">
        <v>8310</v>
      </c>
      <c r="R2643" t="s">
        <v>8340</v>
      </c>
      <c r="S2643" s="15">
        <f t="shared" si="124"/>
        <v>41880.827118055553</v>
      </c>
      <c r="T2643" s="15">
        <f t="shared" si="125"/>
        <v>41897.839583333334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23"/>
        <v>0</v>
      </c>
      <c r="P2644">
        <f>IFERROR(ROUND(E2644/L2644,2),0)</f>
        <v>0</v>
      </c>
      <c r="Q2644" s="10" t="s">
        <v>8310</v>
      </c>
      <c r="R2644" t="s">
        <v>8340</v>
      </c>
      <c r="S2644" s="15">
        <f t="shared" si="124"/>
        <v>42536.246620370366</v>
      </c>
      <c r="T2644" s="15">
        <f t="shared" si="125"/>
        <v>42566.289583333331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23"/>
        <v>34</v>
      </c>
      <c r="P2645">
        <f>IFERROR(ROUND(E2645/L2645,2),0)</f>
        <v>223.58</v>
      </c>
      <c r="Q2645" s="10" t="s">
        <v>8310</v>
      </c>
      <c r="R2645" t="s">
        <v>8340</v>
      </c>
      <c r="S2645" s="15">
        <f t="shared" si="124"/>
        <v>42689.582349537035</v>
      </c>
      <c r="T2645" s="15">
        <f t="shared" si="125"/>
        <v>42725.332638888889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23"/>
        <v>2</v>
      </c>
      <c r="P2646">
        <f>IFERROR(ROUND(E2646/L2646,2),0)</f>
        <v>39.479999999999997</v>
      </c>
      <c r="Q2646" s="10" t="s">
        <v>8310</v>
      </c>
      <c r="R2646" t="s">
        <v>8340</v>
      </c>
      <c r="S2646" s="15">
        <f t="shared" si="124"/>
        <v>42774.792071759264</v>
      </c>
      <c r="T2646" s="15">
        <f t="shared" si="125"/>
        <v>42804.792071759264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23"/>
        <v>11</v>
      </c>
      <c r="P2647">
        <f>IFERROR(ROUND(E2647/L2647,2),0)</f>
        <v>91.3</v>
      </c>
      <c r="Q2647" s="10" t="s">
        <v>8310</v>
      </c>
      <c r="R2647" t="s">
        <v>8340</v>
      </c>
      <c r="S2647" s="15">
        <f t="shared" si="124"/>
        <v>41921.842627314814</v>
      </c>
      <c r="T2647" s="15">
        <f t="shared" si="125"/>
        <v>41951.884293981479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23"/>
        <v>8</v>
      </c>
      <c r="P2648">
        <f>IFERROR(ROUND(E2648/L2648,2),0)</f>
        <v>78.67</v>
      </c>
      <c r="Q2648" s="10" t="s">
        <v>8310</v>
      </c>
      <c r="R2648" t="s">
        <v>8340</v>
      </c>
      <c r="S2648" s="15">
        <f t="shared" si="124"/>
        <v>42226.313298611116</v>
      </c>
      <c r="T2648" s="15">
        <f t="shared" si="125"/>
        <v>42256.313298611116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23"/>
        <v>1</v>
      </c>
      <c r="P2649">
        <f>IFERROR(ROUND(E2649/L2649,2),0)</f>
        <v>12</v>
      </c>
      <c r="Q2649" s="10" t="s">
        <v>8310</v>
      </c>
      <c r="R2649" t="s">
        <v>8340</v>
      </c>
      <c r="S2649" s="15">
        <f t="shared" si="124"/>
        <v>42200.261793981481</v>
      </c>
      <c r="T2649" s="15">
        <f t="shared" si="125"/>
        <v>42230.261793981481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23"/>
        <v>1</v>
      </c>
      <c r="P2650">
        <f>IFERROR(ROUND(E2650/L2650,2),0)</f>
        <v>17.670000000000002</v>
      </c>
      <c r="Q2650" s="10" t="s">
        <v>8310</v>
      </c>
      <c r="R2650" t="s">
        <v>8340</v>
      </c>
      <c r="S2650" s="15">
        <f t="shared" si="124"/>
        <v>42408.714814814812</v>
      </c>
      <c r="T2650" s="15">
        <f t="shared" si="125"/>
        <v>42438.714814814812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23"/>
        <v>0</v>
      </c>
      <c r="P2651">
        <f>IFERROR(ROUND(E2651/L2651,2),0)</f>
        <v>41.33</v>
      </c>
      <c r="Q2651" s="10" t="s">
        <v>8310</v>
      </c>
      <c r="R2651" t="s">
        <v>8340</v>
      </c>
      <c r="S2651" s="15">
        <f t="shared" si="124"/>
        <v>42341.99700231482</v>
      </c>
      <c r="T2651" s="15">
        <f t="shared" si="125"/>
        <v>42401.99700231482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23"/>
        <v>1</v>
      </c>
      <c r="P2652">
        <f>IFERROR(ROUND(E2652/L2652,2),0)</f>
        <v>71.599999999999994</v>
      </c>
      <c r="Q2652" s="10" t="s">
        <v>8310</v>
      </c>
      <c r="R2652" t="s">
        <v>8340</v>
      </c>
      <c r="S2652" s="15">
        <f t="shared" si="124"/>
        <v>42695.624340277776</v>
      </c>
      <c r="T2652" s="15">
        <f t="shared" si="125"/>
        <v>42725.624340277776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23"/>
        <v>2</v>
      </c>
      <c r="P2653">
        <f>IFERROR(ROUND(E2653/L2653,2),0)</f>
        <v>307.82</v>
      </c>
      <c r="Q2653" s="10" t="s">
        <v>8310</v>
      </c>
      <c r="R2653" t="s">
        <v>8340</v>
      </c>
      <c r="S2653" s="15">
        <f t="shared" si="124"/>
        <v>42327.805659722217</v>
      </c>
      <c r="T2653" s="15">
        <f t="shared" si="125"/>
        <v>42355.805659722217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23"/>
        <v>1</v>
      </c>
      <c r="P2654">
        <f>IFERROR(ROUND(E2654/L2654,2),0)</f>
        <v>80.45</v>
      </c>
      <c r="Q2654" s="10" t="s">
        <v>8310</v>
      </c>
      <c r="R2654" t="s">
        <v>8340</v>
      </c>
      <c r="S2654" s="15">
        <f t="shared" si="124"/>
        <v>41953.158854166672</v>
      </c>
      <c r="T2654" s="15">
        <f t="shared" si="125"/>
        <v>41983.158854166672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23"/>
        <v>12</v>
      </c>
      <c r="P2655">
        <f>IFERROR(ROUND(E2655/L2655,2),0)</f>
        <v>83.94</v>
      </c>
      <c r="Q2655" s="10" t="s">
        <v>8310</v>
      </c>
      <c r="R2655" t="s">
        <v>8340</v>
      </c>
      <c r="S2655" s="15">
        <f t="shared" si="124"/>
        <v>41771.651932870373</v>
      </c>
      <c r="T2655" s="15">
        <f t="shared" si="125"/>
        <v>41803.166666666664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23"/>
        <v>0</v>
      </c>
      <c r="P2656">
        <f>IFERROR(ROUND(E2656/L2656,2),0)</f>
        <v>8.5</v>
      </c>
      <c r="Q2656" s="10" t="s">
        <v>8310</v>
      </c>
      <c r="R2656" t="s">
        <v>8340</v>
      </c>
      <c r="S2656" s="15">
        <f t="shared" si="124"/>
        <v>42055.600995370376</v>
      </c>
      <c r="T2656" s="15">
        <f t="shared" si="125"/>
        <v>42115.559328703705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23"/>
        <v>21</v>
      </c>
      <c r="P2657">
        <f>IFERROR(ROUND(E2657/L2657,2),0)</f>
        <v>73.37</v>
      </c>
      <c r="Q2657" s="10" t="s">
        <v>8310</v>
      </c>
      <c r="R2657" t="s">
        <v>8340</v>
      </c>
      <c r="S2657" s="15">
        <f t="shared" si="124"/>
        <v>42381.866284722222</v>
      </c>
      <c r="T2657" s="15">
        <f t="shared" si="125"/>
        <v>42409.833333333328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23"/>
        <v>11</v>
      </c>
      <c r="P2658">
        <f>IFERROR(ROUND(E2658/L2658,2),0)</f>
        <v>112.86</v>
      </c>
      <c r="Q2658" s="10" t="s">
        <v>8310</v>
      </c>
      <c r="R2658" t="s">
        <v>8340</v>
      </c>
      <c r="S2658" s="15">
        <f t="shared" si="124"/>
        <v>42767.688518518517</v>
      </c>
      <c r="T2658" s="15">
        <f t="shared" si="125"/>
        <v>42806.791666666672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23"/>
        <v>19</v>
      </c>
      <c r="P2659">
        <f>IFERROR(ROUND(E2659/L2659,2),0)</f>
        <v>95.28</v>
      </c>
      <c r="Q2659" s="10" t="s">
        <v>8310</v>
      </c>
      <c r="R2659" t="s">
        <v>8340</v>
      </c>
      <c r="S2659" s="15">
        <f t="shared" si="124"/>
        <v>42551.928854166668</v>
      </c>
      <c r="T2659" s="15">
        <f t="shared" si="125"/>
        <v>42585.0625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23"/>
        <v>0</v>
      </c>
      <c r="P2660">
        <f>IFERROR(ROUND(E2660/L2660,2),0)</f>
        <v>22.75</v>
      </c>
      <c r="Q2660" s="10" t="s">
        <v>8310</v>
      </c>
      <c r="R2660" t="s">
        <v>8340</v>
      </c>
      <c r="S2660" s="15">
        <f t="shared" si="124"/>
        <v>42551.884189814817</v>
      </c>
      <c r="T2660" s="15">
        <f t="shared" si="125"/>
        <v>42581.884189814817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23"/>
        <v>3</v>
      </c>
      <c r="P2661">
        <f>IFERROR(ROUND(E2661/L2661,2),0)</f>
        <v>133.30000000000001</v>
      </c>
      <c r="Q2661" s="10" t="s">
        <v>8310</v>
      </c>
      <c r="R2661" t="s">
        <v>8340</v>
      </c>
      <c r="S2661" s="15">
        <f t="shared" si="124"/>
        <v>42082.069560185191</v>
      </c>
      <c r="T2661" s="15">
        <f t="shared" si="125"/>
        <v>42112.069560185191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23"/>
        <v>0</v>
      </c>
      <c r="P2662">
        <f>IFERROR(ROUND(E2662/L2662,2),0)</f>
        <v>3.8</v>
      </c>
      <c r="Q2662" s="10" t="s">
        <v>8310</v>
      </c>
      <c r="R2662" t="s">
        <v>8340</v>
      </c>
      <c r="S2662" s="15">
        <f t="shared" si="124"/>
        <v>42272.713171296295</v>
      </c>
      <c r="T2662" s="15">
        <f t="shared" si="125"/>
        <v>42332.754837962959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23"/>
        <v>103</v>
      </c>
      <c r="P2663">
        <f>IFERROR(ROUND(E2663/L2663,2),0)</f>
        <v>85.75</v>
      </c>
      <c r="Q2663" s="10" t="s">
        <v>8310</v>
      </c>
      <c r="R2663" t="s">
        <v>8353</v>
      </c>
      <c r="S2663" s="15">
        <f t="shared" si="124"/>
        <v>41542.958449074074</v>
      </c>
      <c r="T2663" s="15">
        <f t="shared" si="125"/>
        <v>41572.958449074074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23"/>
        <v>107</v>
      </c>
      <c r="P2664">
        <f>IFERROR(ROUND(E2664/L2664,2),0)</f>
        <v>267</v>
      </c>
      <c r="Q2664" s="10" t="s">
        <v>8310</v>
      </c>
      <c r="R2664" t="s">
        <v>8353</v>
      </c>
      <c r="S2664" s="15">
        <f t="shared" si="124"/>
        <v>42207.746678240743</v>
      </c>
      <c r="T2664" s="15">
        <f t="shared" si="125"/>
        <v>42237.746678240743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23"/>
        <v>105</v>
      </c>
      <c r="P2665">
        <f>IFERROR(ROUND(E2665/L2665,2),0)</f>
        <v>373.56</v>
      </c>
      <c r="Q2665" s="10" t="s">
        <v>8310</v>
      </c>
      <c r="R2665" t="s">
        <v>8353</v>
      </c>
      <c r="S2665" s="15">
        <f t="shared" si="124"/>
        <v>42222.622766203705</v>
      </c>
      <c r="T2665" s="15">
        <f t="shared" si="125"/>
        <v>42251.625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23"/>
        <v>103</v>
      </c>
      <c r="P2666">
        <f>IFERROR(ROUND(E2666/L2666,2),0)</f>
        <v>174.04</v>
      </c>
      <c r="Q2666" s="10" t="s">
        <v>8310</v>
      </c>
      <c r="R2666" t="s">
        <v>8353</v>
      </c>
      <c r="S2666" s="15">
        <f t="shared" si="124"/>
        <v>42313.02542824074</v>
      </c>
      <c r="T2666" s="15">
        <f t="shared" si="125"/>
        <v>42347.290972222225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23"/>
        <v>123</v>
      </c>
      <c r="P2667">
        <f>IFERROR(ROUND(E2667/L2667,2),0)</f>
        <v>93.7</v>
      </c>
      <c r="Q2667" s="10" t="s">
        <v>8310</v>
      </c>
      <c r="R2667" t="s">
        <v>8353</v>
      </c>
      <c r="S2667" s="15">
        <f t="shared" si="124"/>
        <v>42083.895532407405</v>
      </c>
      <c r="T2667" s="15">
        <f t="shared" si="125"/>
        <v>42128.895532407405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23"/>
        <v>159</v>
      </c>
      <c r="P2668">
        <f>IFERROR(ROUND(E2668/L2668,2),0)</f>
        <v>77.33</v>
      </c>
      <c r="Q2668" s="10" t="s">
        <v>8310</v>
      </c>
      <c r="R2668" t="s">
        <v>8353</v>
      </c>
      <c r="S2668" s="15">
        <f t="shared" si="124"/>
        <v>42235.764340277776</v>
      </c>
      <c r="T2668" s="15">
        <f t="shared" si="125"/>
        <v>42272.875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23"/>
        <v>111</v>
      </c>
      <c r="P2669">
        <f>IFERROR(ROUND(E2669/L2669,2),0)</f>
        <v>92.22</v>
      </c>
      <c r="Q2669" s="10" t="s">
        <v>8310</v>
      </c>
      <c r="R2669" t="s">
        <v>8353</v>
      </c>
      <c r="S2669" s="15">
        <f t="shared" si="124"/>
        <v>42380.926111111112</v>
      </c>
      <c r="T2669" s="15">
        <f t="shared" si="125"/>
        <v>42410.926111111112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23"/>
        <v>171</v>
      </c>
      <c r="P2670">
        <f>IFERROR(ROUND(E2670/L2670,2),0)</f>
        <v>60.96</v>
      </c>
      <c r="Q2670" s="10" t="s">
        <v>8310</v>
      </c>
      <c r="R2670" t="s">
        <v>8353</v>
      </c>
      <c r="S2670" s="15">
        <f t="shared" si="124"/>
        <v>42275.588715277772</v>
      </c>
      <c r="T2670" s="15">
        <f t="shared" si="125"/>
        <v>42317.60555555555</v>
      </c>
    </row>
    <row r="2671" spans="1:20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23"/>
        <v>125</v>
      </c>
      <c r="P2671">
        <f>IFERROR(ROUND(E2671/L2671,2),0)</f>
        <v>91</v>
      </c>
      <c r="Q2671" s="10" t="s">
        <v>8310</v>
      </c>
      <c r="R2671" t="s">
        <v>8353</v>
      </c>
      <c r="S2671" s="15">
        <f t="shared" si="124"/>
        <v>42319.035833333335</v>
      </c>
      <c r="T2671" s="15">
        <f t="shared" si="125"/>
        <v>42379.035833333335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23"/>
        <v>6</v>
      </c>
      <c r="P2672">
        <f>IFERROR(ROUND(E2672/L2672,2),0)</f>
        <v>41.58</v>
      </c>
      <c r="Q2672" s="10" t="s">
        <v>8310</v>
      </c>
      <c r="R2672" t="s">
        <v>8353</v>
      </c>
      <c r="S2672" s="15">
        <f t="shared" si="124"/>
        <v>41821.020601851851</v>
      </c>
      <c r="T2672" s="15">
        <f t="shared" si="125"/>
        <v>41849.020601851851</v>
      </c>
    </row>
    <row r="2673" spans="1:20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23"/>
        <v>11</v>
      </c>
      <c r="P2673">
        <f>IFERROR(ROUND(E2673/L2673,2),0)</f>
        <v>33.76</v>
      </c>
      <c r="Q2673" s="10" t="s">
        <v>8310</v>
      </c>
      <c r="R2673" t="s">
        <v>8353</v>
      </c>
      <c r="S2673" s="15">
        <f t="shared" si="124"/>
        <v>41962.749027777783</v>
      </c>
      <c r="T2673" s="15">
        <f t="shared" si="125"/>
        <v>41992.818055555559</v>
      </c>
    </row>
    <row r="2674" spans="1:20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23"/>
        <v>33</v>
      </c>
      <c r="P2674">
        <f>IFERROR(ROUND(E2674/L2674,2),0)</f>
        <v>70.62</v>
      </c>
      <c r="Q2674" s="10" t="s">
        <v>8310</v>
      </c>
      <c r="R2674" t="s">
        <v>8353</v>
      </c>
      <c r="S2674" s="15">
        <f t="shared" si="124"/>
        <v>42344.884143518517</v>
      </c>
      <c r="T2674" s="15">
        <f t="shared" si="125"/>
        <v>42366.25</v>
      </c>
    </row>
    <row r="2675" spans="1:20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23"/>
        <v>28</v>
      </c>
      <c r="P2675">
        <f>IFERROR(ROUND(E2675/L2675,2),0)</f>
        <v>167.15</v>
      </c>
      <c r="Q2675" s="10" t="s">
        <v>8310</v>
      </c>
      <c r="R2675" t="s">
        <v>8353</v>
      </c>
      <c r="S2675" s="15">
        <f t="shared" si="124"/>
        <v>41912.541655092595</v>
      </c>
      <c r="T2675" s="15">
        <f t="shared" si="125"/>
        <v>41941.947916666664</v>
      </c>
    </row>
    <row r="2676" spans="1:20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23"/>
        <v>63</v>
      </c>
      <c r="P2676">
        <f>IFERROR(ROUND(E2676/L2676,2),0)</f>
        <v>128.62</v>
      </c>
      <c r="Q2676" s="10" t="s">
        <v>8310</v>
      </c>
      <c r="R2676" t="s">
        <v>8353</v>
      </c>
      <c r="S2676" s="15">
        <f t="shared" si="124"/>
        <v>42529.632754629631</v>
      </c>
      <c r="T2676" s="15">
        <f t="shared" si="125"/>
        <v>42556.207638888889</v>
      </c>
    </row>
    <row r="2677" spans="1:20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23"/>
        <v>8</v>
      </c>
      <c r="P2677">
        <f>IFERROR(ROUND(E2677/L2677,2),0)</f>
        <v>65.41</v>
      </c>
      <c r="Q2677" s="10" t="s">
        <v>8310</v>
      </c>
      <c r="R2677" t="s">
        <v>8353</v>
      </c>
      <c r="S2677" s="15">
        <f t="shared" si="124"/>
        <v>41923.857511574075</v>
      </c>
      <c r="T2677" s="15">
        <f t="shared" si="125"/>
        <v>41953.899178240739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23"/>
        <v>50</v>
      </c>
      <c r="P2678">
        <f>IFERROR(ROUND(E2678/L2678,2),0)</f>
        <v>117.56</v>
      </c>
      <c r="Q2678" s="10" t="s">
        <v>8310</v>
      </c>
      <c r="R2678" t="s">
        <v>8353</v>
      </c>
      <c r="S2678" s="15">
        <f t="shared" si="124"/>
        <v>42482.624699074076</v>
      </c>
      <c r="T2678" s="15">
        <f t="shared" si="125"/>
        <v>42512.624699074076</v>
      </c>
    </row>
    <row r="2679" spans="1:20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23"/>
        <v>18</v>
      </c>
      <c r="P2679">
        <f>IFERROR(ROUND(E2679/L2679,2),0)</f>
        <v>126.48</v>
      </c>
      <c r="Q2679" s="10" t="s">
        <v>8310</v>
      </c>
      <c r="R2679" t="s">
        <v>8353</v>
      </c>
      <c r="S2679" s="15">
        <f t="shared" si="124"/>
        <v>41793.029432870368</v>
      </c>
      <c r="T2679" s="15">
        <f t="shared" si="125"/>
        <v>41823.029432870368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23"/>
        <v>0</v>
      </c>
      <c r="P2680">
        <f>IFERROR(ROUND(E2680/L2680,2),0)</f>
        <v>550</v>
      </c>
      <c r="Q2680" s="10" t="s">
        <v>8310</v>
      </c>
      <c r="R2680" t="s">
        <v>8353</v>
      </c>
      <c r="S2680" s="15">
        <f t="shared" si="124"/>
        <v>42241.798206018517</v>
      </c>
      <c r="T2680" s="15">
        <f t="shared" si="125"/>
        <v>42271.798206018517</v>
      </c>
    </row>
    <row r="2681" spans="1:20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23"/>
        <v>0</v>
      </c>
      <c r="P2681">
        <f>IFERROR(ROUND(E2681/L2681,2),0)</f>
        <v>44</v>
      </c>
      <c r="Q2681" s="10" t="s">
        <v>8310</v>
      </c>
      <c r="R2681" t="s">
        <v>8353</v>
      </c>
      <c r="S2681" s="15">
        <f t="shared" si="124"/>
        <v>42033.001087962963</v>
      </c>
      <c r="T2681" s="15">
        <f t="shared" si="125"/>
        <v>42063.001087962963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23"/>
        <v>1</v>
      </c>
      <c r="P2682">
        <f>IFERROR(ROUND(E2682/L2682,2),0)</f>
        <v>69</v>
      </c>
      <c r="Q2682" s="10" t="s">
        <v>8310</v>
      </c>
      <c r="R2682" t="s">
        <v>8353</v>
      </c>
      <c r="S2682" s="15">
        <f t="shared" si="124"/>
        <v>42436.211701388893</v>
      </c>
      <c r="T2682" s="15">
        <f t="shared" si="125"/>
        <v>42466.170034722221</v>
      </c>
    </row>
    <row r="2683" spans="1:20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23"/>
        <v>1</v>
      </c>
      <c r="P2683">
        <f>IFERROR(ROUND(E2683/L2683,2),0)</f>
        <v>27.5</v>
      </c>
      <c r="Q2683" s="10" t="s">
        <v>8314</v>
      </c>
      <c r="R2683" t="s">
        <v>8315</v>
      </c>
      <c r="S2683" s="15">
        <f t="shared" si="124"/>
        <v>41805.895254629628</v>
      </c>
      <c r="T2683" s="15">
        <f t="shared" si="125"/>
        <v>41830.895254629628</v>
      </c>
    </row>
    <row r="2684" spans="1:20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23"/>
        <v>28</v>
      </c>
      <c r="P2684">
        <f>IFERROR(ROUND(E2684/L2684,2),0)</f>
        <v>84.9</v>
      </c>
      <c r="Q2684" s="10" t="s">
        <v>8314</v>
      </c>
      <c r="R2684" t="s">
        <v>8315</v>
      </c>
      <c r="S2684" s="15">
        <f t="shared" si="124"/>
        <v>41932.871990740743</v>
      </c>
      <c r="T2684" s="15">
        <f t="shared" si="125"/>
        <v>41965.249305555553</v>
      </c>
    </row>
    <row r="2685" spans="1:20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23"/>
        <v>0</v>
      </c>
      <c r="P2685">
        <f>IFERROR(ROUND(E2685/L2685,2),0)</f>
        <v>12</v>
      </c>
      <c r="Q2685" s="10" t="s">
        <v>8314</v>
      </c>
      <c r="R2685" t="s">
        <v>8315</v>
      </c>
      <c r="S2685" s="15">
        <f t="shared" si="124"/>
        <v>42034.75509259259</v>
      </c>
      <c r="T2685" s="15">
        <f t="shared" si="125"/>
        <v>42064.75509259259</v>
      </c>
    </row>
    <row r="2686" spans="1:20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23"/>
        <v>1</v>
      </c>
      <c r="P2686">
        <f>IFERROR(ROUND(E2686/L2686,2),0)</f>
        <v>200</v>
      </c>
      <c r="Q2686" s="10" t="s">
        <v>8314</v>
      </c>
      <c r="R2686" t="s">
        <v>8315</v>
      </c>
      <c r="S2686" s="15">
        <f t="shared" si="124"/>
        <v>41820.914641203701</v>
      </c>
      <c r="T2686" s="15">
        <f t="shared" si="125"/>
        <v>41860.914641203701</v>
      </c>
    </row>
    <row r="2687" spans="1:20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23"/>
        <v>0</v>
      </c>
      <c r="P2687">
        <f>IFERROR(ROUND(E2687/L2687,2),0)</f>
        <v>10</v>
      </c>
      <c r="Q2687" s="10" t="s">
        <v>8314</v>
      </c>
      <c r="R2687" t="s">
        <v>8315</v>
      </c>
      <c r="S2687" s="15">
        <f t="shared" si="124"/>
        <v>42061.69594907407</v>
      </c>
      <c r="T2687" s="15">
        <f t="shared" si="125"/>
        <v>42121.654282407413</v>
      </c>
    </row>
    <row r="2688" spans="1:20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23"/>
        <v>0</v>
      </c>
      <c r="P2688">
        <f>IFERROR(ROUND(E2688/L2688,2),0)</f>
        <v>0</v>
      </c>
      <c r="Q2688" s="10" t="s">
        <v>8314</v>
      </c>
      <c r="R2688" t="s">
        <v>8315</v>
      </c>
      <c r="S2688" s="15">
        <f t="shared" si="124"/>
        <v>41892.974803240737</v>
      </c>
      <c r="T2688" s="15">
        <f t="shared" si="125"/>
        <v>41912.974803240737</v>
      </c>
    </row>
    <row r="2689" spans="1:20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23"/>
        <v>0</v>
      </c>
      <c r="P2689">
        <f>IFERROR(ROUND(E2689/L2689,2),0)</f>
        <v>0</v>
      </c>
      <c r="Q2689" s="10" t="s">
        <v>8314</v>
      </c>
      <c r="R2689" t="s">
        <v>8315</v>
      </c>
      <c r="S2689" s="15">
        <f t="shared" si="124"/>
        <v>42154.64025462963</v>
      </c>
      <c r="T2689" s="15">
        <f t="shared" si="125"/>
        <v>42184.64025462963</v>
      </c>
    </row>
    <row r="2690" spans="1:20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23"/>
        <v>0</v>
      </c>
      <c r="P2690">
        <f>IFERROR(ROUND(E2690/L2690,2),0)</f>
        <v>5.29</v>
      </c>
      <c r="Q2690" s="10" t="s">
        <v>8314</v>
      </c>
      <c r="R2690" t="s">
        <v>8315</v>
      </c>
      <c r="S2690" s="15">
        <f t="shared" si="124"/>
        <v>42028.118865740747</v>
      </c>
      <c r="T2690" s="15">
        <f t="shared" si="125"/>
        <v>42059.125</v>
      </c>
    </row>
    <row r="2691" spans="1:20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26">ROUND(E2691/D2691*100,0)</f>
        <v>0</v>
      </c>
      <c r="P2691">
        <f>IFERROR(ROUND(E2691/L2691,2),0)</f>
        <v>1</v>
      </c>
      <c r="Q2691" s="10" t="s">
        <v>8314</v>
      </c>
      <c r="R2691" t="s">
        <v>8315</v>
      </c>
      <c r="S2691" s="15">
        <f t="shared" ref="S2691:S2754" si="127">(((J2691/60)/60)/24)+DATE(1970,1,1)</f>
        <v>42551.961689814809</v>
      </c>
      <c r="T2691" s="15">
        <f t="shared" ref="T2691:T2754" si="128">(((I2691/60)/60)/24)+DATE(1970,1,1)</f>
        <v>42581.961689814809</v>
      </c>
    </row>
    <row r="2692" spans="1:20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26"/>
        <v>11</v>
      </c>
      <c r="P2692">
        <f>IFERROR(ROUND(E2692/L2692,2),0)</f>
        <v>72.760000000000005</v>
      </c>
      <c r="Q2692" s="10" t="s">
        <v>8314</v>
      </c>
      <c r="R2692" t="s">
        <v>8315</v>
      </c>
      <c r="S2692" s="15">
        <f t="shared" si="127"/>
        <v>42113.105046296296</v>
      </c>
      <c r="T2692" s="15">
        <f t="shared" si="128"/>
        <v>42158.105046296296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26"/>
        <v>0</v>
      </c>
      <c r="P2693">
        <f>IFERROR(ROUND(E2693/L2693,2),0)</f>
        <v>17.5</v>
      </c>
      <c r="Q2693" s="10" t="s">
        <v>8314</v>
      </c>
      <c r="R2693" t="s">
        <v>8315</v>
      </c>
      <c r="S2693" s="15">
        <f t="shared" si="127"/>
        <v>42089.724039351851</v>
      </c>
      <c r="T2693" s="15">
        <f t="shared" si="128"/>
        <v>42134.724039351851</v>
      </c>
    </row>
    <row r="2694" spans="1:20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26"/>
        <v>1</v>
      </c>
      <c r="P2694">
        <f>IFERROR(ROUND(E2694/L2694,2),0)</f>
        <v>25</v>
      </c>
      <c r="Q2694" s="10" t="s">
        <v>8314</v>
      </c>
      <c r="R2694" t="s">
        <v>8315</v>
      </c>
      <c r="S2694" s="15">
        <f t="shared" si="127"/>
        <v>42058.334027777775</v>
      </c>
      <c r="T2694" s="15">
        <f t="shared" si="128"/>
        <v>42088.292361111111</v>
      </c>
    </row>
    <row r="2695" spans="1:20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26"/>
        <v>1</v>
      </c>
      <c r="P2695">
        <f>IFERROR(ROUND(E2695/L2695,2),0)</f>
        <v>13.33</v>
      </c>
      <c r="Q2695" s="10" t="s">
        <v>8314</v>
      </c>
      <c r="R2695" t="s">
        <v>8315</v>
      </c>
      <c r="S2695" s="15">
        <f t="shared" si="127"/>
        <v>41834.138495370367</v>
      </c>
      <c r="T2695" s="15">
        <f t="shared" si="128"/>
        <v>41864.138495370367</v>
      </c>
    </row>
    <row r="2696" spans="1:20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26"/>
        <v>0</v>
      </c>
      <c r="P2696">
        <f>IFERROR(ROUND(E2696/L2696,2),0)</f>
        <v>1</v>
      </c>
      <c r="Q2696" s="10" t="s">
        <v>8314</v>
      </c>
      <c r="R2696" t="s">
        <v>8315</v>
      </c>
      <c r="S2696" s="15">
        <f t="shared" si="127"/>
        <v>41878.140497685185</v>
      </c>
      <c r="T2696" s="15">
        <f t="shared" si="128"/>
        <v>41908.140497685185</v>
      </c>
    </row>
    <row r="2697" spans="1:20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26"/>
        <v>0</v>
      </c>
      <c r="P2697">
        <f>IFERROR(ROUND(E2697/L2697,2),0)</f>
        <v>23.67</v>
      </c>
      <c r="Q2697" s="10" t="s">
        <v>8314</v>
      </c>
      <c r="R2697" t="s">
        <v>8315</v>
      </c>
      <c r="S2697" s="15">
        <f t="shared" si="127"/>
        <v>42048.181921296295</v>
      </c>
      <c r="T2697" s="15">
        <f t="shared" si="128"/>
        <v>42108.14025462963</v>
      </c>
    </row>
    <row r="2698" spans="1:20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26"/>
        <v>6</v>
      </c>
      <c r="P2698">
        <f>IFERROR(ROUND(E2698/L2698,2),0)</f>
        <v>89.21</v>
      </c>
      <c r="Q2698" s="10" t="s">
        <v>8314</v>
      </c>
      <c r="R2698" t="s">
        <v>8315</v>
      </c>
      <c r="S2698" s="15">
        <f t="shared" si="127"/>
        <v>41964.844444444447</v>
      </c>
      <c r="T2698" s="15">
        <f t="shared" si="128"/>
        <v>41998.844444444447</v>
      </c>
    </row>
    <row r="2699" spans="1:20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26"/>
        <v>26</v>
      </c>
      <c r="P2699">
        <f>IFERROR(ROUND(E2699/L2699,2),0)</f>
        <v>116.56</v>
      </c>
      <c r="Q2699" s="10" t="s">
        <v>8314</v>
      </c>
      <c r="R2699" t="s">
        <v>8315</v>
      </c>
      <c r="S2699" s="15">
        <f t="shared" si="127"/>
        <v>42187.940081018518</v>
      </c>
      <c r="T2699" s="15">
        <f t="shared" si="128"/>
        <v>42218.916666666672</v>
      </c>
    </row>
    <row r="2700" spans="1:20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26"/>
        <v>0</v>
      </c>
      <c r="P2700">
        <f>IFERROR(ROUND(E2700/L2700,2),0)</f>
        <v>13.01</v>
      </c>
      <c r="Q2700" s="10" t="s">
        <v>8314</v>
      </c>
      <c r="R2700" t="s">
        <v>8315</v>
      </c>
      <c r="S2700" s="15">
        <f t="shared" si="127"/>
        <v>41787.898240740738</v>
      </c>
      <c r="T2700" s="15">
        <f t="shared" si="128"/>
        <v>41817.898240740738</v>
      </c>
    </row>
    <row r="2701" spans="1:20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26"/>
        <v>0</v>
      </c>
      <c r="P2701">
        <f>IFERROR(ROUND(E2701/L2701,2),0)</f>
        <v>0</v>
      </c>
      <c r="Q2701" s="10" t="s">
        <v>8314</v>
      </c>
      <c r="R2701" t="s">
        <v>8315</v>
      </c>
      <c r="S2701" s="15">
        <f t="shared" si="127"/>
        <v>41829.896562499998</v>
      </c>
      <c r="T2701" s="15">
        <f t="shared" si="128"/>
        <v>41859.896562499998</v>
      </c>
    </row>
    <row r="2702" spans="1:20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26"/>
        <v>1</v>
      </c>
      <c r="P2702">
        <f>IFERROR(ROUND(E2702/L2702,2),0)</f>
        <v>17.5</v>
      </c>
      <c r="Q2702" s="10" t="s">
        <v>8314</v>
      </c>
      <c r="R2702" t="s">
        <v>8315</v>
      </c>
      <c r="S2702" s="15">
        <f t="shared" si="127"/>
        <v>41870.87467592593</v>
      </c>
      <c r="T2702" s="15">
        <f t="shared" si="128"/>
        <v>41900.87467592593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26"/>
        <v>46</v>
      </c>
      <c r="P2703">
        <f>IFERROR(ROUND(E2703/L2703,2),0)</f>
        <v>34.130000000000003</v>
      </c>
      <c r="Q2703" s="10" t="s">
        <v>8312</v>
      </c>
      <c r="R2703" t="s">
        <v>8341</v>
      </c>
      <c r="S2703" s="15">
        <f t="shared" si="127"/>
        <v>42801.774699074071</v>
      </c>
      <c r="T2703" s="15">
        <f t="shared" si="128"/>
        <v>42832.733032407406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26"/>
        <v>34</v>
      </c>
      <c r="P2704">
        <f>IFERROR(ROUND(E2704/L2704,2),0)</f>
        <v>132.35</v>
      </c>
      <c r="Q2704" s="10" t="s">
        <v>8312</v>
      </c>
      <c r="R2704" t="s">
        <v>8341</v>
      </c>
      <c r="S2704" s="15">
        <f t="shared" si="127"/>
        <v>42800.801817129628</v>
      </c>
      <c r="T2704" s="15">
        <f t="shared" si="128"/>
        <v>42830.760150462964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26"/>
        <v>104</v>
      </c>
      <c r="P2705">
        <f>IFERROR(ROUND(E2705/L2705,2),0)</f>
        <v>922.22</v>
      </c>
      <c r="Q2705" s="10" t="s">
        <v>8312</v>
      </c>
      <c r="R2705" t="s">
        <v>8341</v>
      </c>
      <c r="S2705" s="15">
        <f t="shared" si="127"/>
        <v>42756.690162037034</v>
      </c>
      <c r="T2705" s="15">
        <f t="shared" si="128"/>
        <v>42816.648495370369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26"/>
        <v>6</v>
      </c>
      <c r="P2706">
        <f>IFERROR(ROUND(E2706/L2706,2),0)</f>
        <v>163.57</v>
      </c>
      <c r="Q2706" s="10" t="s">
        <v>8312</v>
      </c>
      <c r="R2706" t="s">
        <v>8341</v>
      </c>
      <c r="S2706" s="15">
        <f t="shared" si="127"/>
        <v>42787.862430555557</v>
      </c>
      <c r="T2706" s="15">
        <f t="shared" si="128"/>
        <v>42830.820763888885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26"/>
        <v>11</v>
      </c>
      <c r="P2707">
        <f>IFERROR(ROUND(E2707/L2707,2),0)</f>
        <v>217.38</v>
      </c>
      <c r="Q2707" s="10" t="s">
        <v>8312</v>
      </c>
      <c r="R2707" t="s">
        <v>8341</v>
      </c>
      <c r="S2707" s="15">
        <f t="shared" si="127"/>
        <v>42773.916180555556</v>
      </c>
      <c r="T2707" s="15">
        <f t="shared" si="128"/>
        <v>42818.874513888892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26"/>
        <v>112</v>
      </c>
      <c r="P2708">
        <f>IFERROR(ROUND(E2708/L2708,2),0)</f>
        <v>149.44</v>
      </c>
      <c r="Q2708" s="10" t="s">
        <v>8312</v>
      </c>
      <c r="R2708" t="s">
        <v>8341</v>
      </c>
      <c r="S2708" s="15">
        <f t="shared" si="127"/>
        <v>41899.294942129629</v>
      </c>
      <c r="T2708" s="15">
        <f t="shared" si="128"/>
        <v>41928.290972222225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26"/>
        <v>351</v>
      </c>
      <c r="P2709">
        <f>IFERROR(ROUND(E2709/L2709,2),0)</f>
        <v>71.239999999999995</v>
      </c>
      <c r="Q2709" s="10" t="s">
        <v>8312</v>
      </c>
      <c r="R2709" t="s">
        <v>8341</v>
      </c>
      <c r="S2709" s="15">
        <f t="shared" si="127"/>
        <v>41391.782905092594</v>
      </c>
      <c r="T2709" s="15">
        <f t="shared" si="128"/>
        <v>41421.290972222225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26"/>
        <v>233</v>
      </c>
      <c r="P2710">
        <f>IFERROR(ROUND(E2710/L2710,2),0)</f>
        <v>44.46</v>
      </c>
      <c r="Q2710" s="10" t="s">
        <v>8312</v>
      </c>
      <c r="R2710" t="s">
        <v>8341</v>
      </c>
      <c r="S2710" s="15">
        <f t="shared" si="127"/>
        <v>42512.698217592595</v>
      </c>
      <c r="T2710" s="15">
        <f t="shared" si="128"/>
        <v>42572.698217592595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26"/>
        <v>102</v>
      </c>
      <c r="P2711">
        <f>IFERROR(ROUND(E2711/L2711,2),0)</f>
        <v>164.94</v>
      </c>
      <c r="Q2711" s="10" t="s">
        <v>8312</v>
      </c>
      <c r="R2711" t="s">
        <v>8341</v>
      </c>
      <c r="S2711" s="15">
        <f t="shared" si="127"/>
        <v>42612.149780092594</v>
      </c>
      <c r="T2711" s="15">
        <f t="shared" si="128"/>
        <v>42647.165972222225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26"/>
        <v>154</v>
      </c>
      <c r="P2712">
        <f>IFERROR(ROUND(E2712/L2712,2),0)</f>
        <v>84.87</v>
      </c>
      <c r="Q2712" s="10" t="s">
        <v>8312</v>
      </c>
      <c r="R2712" t="s">
        <v>8341</v>
      </c>
      <c r="S2712" s="15">
        <f t="shared" si="127"/>
        <v>41828.229490740741</v>
      </c>
      <c r="T2712" s="15">
        <f t="shared" si="128"/>
        <v>41860.083333333336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26"/>
        <v>101</v>
      </c>
      <c r="P2713">
        <f>IFERROR(ROUND(E2713/L2713,2),0)</f>
        <v>53.95</v>
      </c>
      <c r="Q2713" s="10" t="s">
        <v>8312</v>
      </c>
      <c r="R2713" t="s">
        <v>8341</v>
      </c>
      <c r="S2713" s="15">
        <f t="shared" si="127"/>
        <v>41780.745254629634</v>
      </c>
      <c r="T2713" s="15">
        <f t="shared" si="128"/>
        <v>41810.917361111111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26"/>
        <v>131</v>
      </c>
      <c r="P2714">
        <f>IFERROR(ROUND(E2714/L2714,2),0)</f>
        <v>50.53</v>
      </c>
      <c r="Q2714" s="10" t="s">
        <v>8312</v>
      </c>
      <c r="R2714" t="s">
        <v>8341</v>
      </c>
      <c r="S2714" s="15">
        <f t="shared" si="127"/>
        <v>41432.062037037038</v>
      </c>
      <c r="T2714" s="15">
        <f t="shared" si="128"/>
        <v>41468.75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26"/>
        <v>102</v>
      </c>
      <c r="P2715">
        <f>IFERROR(ROUND(E2715/L2715,2),0)</f>
        <v>108</v>
      </c>
      <c r="Q2715" s="10" t="s">
        <v>8312</v>
      </c>
      <c r="R2715" t="s">
        <v>8341</v>
      </c>
      <c r="S2715" s="15">
        <f t="shared" si="127"/>
        <v>42322.653749999998</v>
      </c>
      <c r="T2715" s="15">
        <f t="shared" si="128"/>
        <v>42362.653749999998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26"/>
        <v>116</v>
      </c>
      <c r="P2716">
        <f>IFERROR(ROUND(E2716/L2716,2),0)</f>
        <v>95.37</v>
      </c>
      <c r="Q2716" s="10" t="s">
        <v>8312</v>
      </c>
      <c r="R2716" t="s">
        <v>8341</v>
      </c>
      <c r="S2716" s="15">
        <f t="shared" si="127"/>
        <v>42629.655046296291</v>
      </c>
      <c r="T2716" s="15">
        <f t="shared" si="128"/>
        <v>42657.958333333328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26"/>
        <v>265</v>
      </c>
      <c r="P2717">
        <f>IFERROR(ROUND(E2717/L2717,2),0)</f>
        <v>57.63</v>
      </c>
      <c r="Q2717" s="10" t="s">
        <v>8312</v>
      </c>
      <c r="R2717" t="s">
        <v>8341</v>
      </c>
      <c r="S2717" s="15">
        <f t="shared" si="127"/>
        <v>42387.398472222223</v>
      </c>
      <c r="T2717" s="15">
        <f t="shared" si="128"/>
        <v>42421.398472222223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26"/>
        <v>120</v>
      </c>
      <c r="P2718">
        <f>IFERROR(ROUND(E2718/L2718,2),0)</f>
        <v>64.16</v>
      </c>
      <c r="Q2718" s="10" t="s">
        <v>8312</v>
      </c>
      <c r="R2718" t="s">
        <v>8341</v>
      </c>
      <c r="S2718" s="15">
        <f t="shared" si="127"/>
        <v>42255.333252314813</v>
      </c>
      <c r="T2718" s="15">
        <f t="shared" si="128"/>
        <v>42285.333252314813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26"/>
        <v>120</v>
      </c>
      <c r="P2719">
        <f>IFERROR(ROUND(E2719/L2719,2),0)</f>
        <v>92.39</v>
      </c>
      <c r="Q2719" s="10" t="s">
        <v>8312</v>
      </c>
      <c r="R2719" t="s">
        <v>8341</v>
      </c>
      <c r="S2719" s="15">
        <f t="shared" si="127"/>
        <v>41934.914918981485</v>
      </c>
      <c r="T2719" s="15">
        <f t="shared" si="128"/>
        <v>41979.956585648149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26"/>
        <v>104</v>
      </c>
      <c r="P2720">
        <f>IFERROR(ROUND(E2720/L2720,2),0)</f>
        <v>125.98</v>
      </c>
      <c r="Q2720" s="10" t="s">
        <v>8312</v>
      </c>
      <c r="R2720" t="s">
        <v>8341</v>
      </c>
      <c r="S2720" s="15">
        <f t="shared" si="127"/>
        <v>42465.596585648149</v>
      </c>
      <c r="T2720" s="15">
        <f t="shared" si="128"/>
        <v>42493.958333333328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26"/>
        <v>109</v>
      </c>
      <c r="P2721">
        <f>IFERROR(ROUND(E2721/L2721,2),0)</f>
        <v>94.64</v>
      </c>
      <c r="Q2721" s="10" t="s">
        <v>8312</v>
      </c>
      <c r="R2721" t="s">
        <v>8341</v>
      </c>
      <c r="S2721" s="15">
        <f t="shared" si="127"/>
        <v>42418.031180555554</v>
      </c>
      <c r="T2721" s="15">
        <f t="shared" si="128"/>
        <v>42477.989513888882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26"/>
        <v>118</v>
      </c>
      <c r="P2722">
        <f>IFERROR(ROUND(E2722/L2722,2),0)</f>
        <v>170.7</v>
      </c>
      <c r="Q2722" s="10" t="s">
        <v>8312</v>
      </c>
      <c r="R2722" t="s">
        <v>8341</v>
      </c>
      <c r="S2722" s="15">
        <f t="shared" si="127"/>
        <v>42655.465891203698</v>
      </c>
      <c r="T2722" s="15">
        <f t="shared" si="128"/>
        <v>42685.507557870369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26"/>
        <v>1462</v>
      </c>
      <c r="P2723">
        <f>IFERROR(ROUND(E2723/L2723,2),0)</f>
        <v>40.76</v>
      </c>
      <c r="Q2723" s="10" t="s">
        <v>8310</v>
      </c>
      <c r="R2723" t="s">
        <v>8311</v>
      </c>
      <c r="S2723" s="15">
        <f t="shared" si="127"/>
        <v>41493.543958333335</v>
      </c>
      <c r="T2723" s="15">
        <f t="shared" si="128"/>
        <v>41523.791666666664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26"/>
        <v>253</v>
      </c>
      <c r="P2724">
        <f>IFERROR(ROUND(E2724/L2724,2),0)</f>
        <v>68.25</v>
      </c>
      <c r="Q2724" s="10" t="s">
        <v>8310</v>
      </c>
      <c r="R2724" t="s">
        <v>8311</v>
      </c>
      <c r="S2724" s="15">
        <f t="shared" si="127"/>
        <v>42704.857094907406</v>
      </c>
      <c r="T2724" s="15">
        <f t="shared" si="128"/>
        <v>42764.857094907406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26"/>
        <v>140</v>
      </c>
      <c r="P2725">
        <f>IFERROR(ROUND(E2725/L2725,2),0)</f>
        <v>95.49</v>
      </c>
      <c r="Q2725" s="10" t="s">
        <v>8310</v>
      </c>
      <c r="R2725" t="s">
        <v>8311</v>
      </c>
      <c r="S2725" s="15">
        <f t="shared" si="127"/>
        <v>41944.83898148148</v>
      </c>
      <c r="T2725" s="15">
        <f t="shared" si="128"/>
        <v>42004.880648148144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26"/>
        <v>297</v>
      </c>
      <c r="P2726">
        <f>IFERROR(ROUND(E2726/L2726,2),0)</f>
        <v>7.19</v>
      </c>
      <c r="Q2726" s="10" t="s">
        <v>8310</v>
      </c>
      <c r="R2726" t="s">
        <v>8311</v>
      </c>
      <c r="S2726" s="15">
        <f t="shared" si="127"/>
        <v>42199.32707175926</v>
      </c>
      <c r="T2726" s="15">
        <f t="shared" si="128"/>
        <v>42231.32707175926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26"/>
        <v>145</v>
      </c>
      <c r="P2727">
        <f>IFERROR(ROUND(E2727/L2727,2),0)</f>
        <v>511.65</v>
      </c>
      <c r="Q2727" s="10" t="s">
        <v>8310</v>
      </c>
      <c r="R2727" t="s">
        <v>8311</v>
      </c>
      <c r="S2727" s="15">
        <f t="shared" si="127"/>
        <v>42745.744618055556</v>
      </c>
      <c r="T2727" s="15">
        <f t="shared" si="128"/>
        <v>42795.744618055556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26"/>
        <v>106</v>
      </c>
      <c r="P2728">
        <f>IFERROR(ROUND(E2728/L2728,2),0)</f>
        <v>261.75</v>
      </c>
      <c r="Q2728" s="10" t="s">
        <v>8310</v>
      </c>
      <c r="R2728" t="s">
        <v>8311</v>
      </c>
      <c r="S2728" s="15">
        <f t="shared" si="127"/>
        <v>42452.579988425925</v>
      </c>
      <c r="T2728" s="15">
        <f t="shared" si="128"/>
        <v>42482.579988425925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26"/>
        <v>493</v>
      </c>
      <c r="P2729">
        <f>IFERROR(ROUND(E2729/L2729,2),0)</f>
        <v>69.760000000000005</v>
      </c>
      <c r="Q2729" s="10" t="s">
        <v>8310</v>
      </c>
      <c r="R2729" t="s">
        <v>8311</v>
      </c>
      <c r="S2729" s="15">
        <f t="shared" si="127"/>
        <v>42198.676655092597</v>
      </c>
      <c r="T2729" s="15">
        <f t="shared" si="128"/>
        <v>42223.676655092597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26"/>
        <v>202</v>
      </c>
      <c r="P2730">
        <f>IFERROR(ROUND(E2730/L2730,2),0)</f>
        <v>77.23</v>
      </c>
      <c r="Q2730" s="10" t="s">
        <v>8310</v>
      </c>
      <c r="R2730" t="s">
        <v>8311</v>
      </c>
      <c r="S2730" s="15">
        <f t="shared" si="127"/>
        <v>42333.59993055556</v>
      </c>
      <c r="T2730" s="15">
        <f t="shared" si="128"/>
        <v>42368.59993055556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26"/>
        <v>104</v>
      </c>
      <c r="P2731">
        <f>IFERROR(ROUND(E2731/L2731,2),0)</f>
        <v>340.57</v>
      </c>
      <c r="Q2731" s="10" t="s">
        <v>8310</v>
      </c>
      <c r="R2731" t="s">
        <v>8311</v>
      </c>
      <c r="S2731" s="15">
        <f t="shared" si="127"/>
        <v>42095.240706018521</v>
      </c>
      <c r="T2731" s="15">
        <f t="shared" si="128"/>
        <v>42125.240706018521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26"/>
        <v>170</v>
      </c>
      <c r="P2732">
        <f>IFERROR(ROUND(E2732/L2732,2),0)</f>
        <v>67.42</v>
      </c>
      <c r="Q2732" s="10" t="s">
        <v>8310</v>
      </c>
      <c r="R2732" t="s">
        <v>8311</v>
      </c>
      <c r="S2732" s="15">
        <f t="shared" si="127"/>
        <v>41351.541377314818</v>
      </c>
      <c r="T2732" s="15">
        <f t="shared" si="128"/>
        <v>41386.541377314818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26"/>
        <v>104</v>
      </c>
      <c r="P2733">
        <f>IFERROR(ROUND(E2733/L2733,2),0)</f>
        <v>845.7</v>
      </c>
      <c r="Q2733" s="10" t="s">
        <v>8310</v>
      </c>
      <c r="R2733" t="s">
        <v>8311</v>
      </c>
      <c r="S2733" s="15">
        <f t="shared" si="127"/>
        <v>41872.525717592594</v>
      </c>
      <c r="T2733" s="15">
        <f t="shared" si="128"/>
        <v>41930.166666666664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26"/>
        <v>118</v>
      </c>
      <c r="P2734">
        <f>IFERROR(ROUND(E2734/L2734,2),0)</f>
        <v>97.19</v>
      </c>
      <c r="Q2734" s="10" t="s">
        <v>8310</v>
      </c>
      <c r="R2734" t="s">
        <v>8311</v>
      </c>
      <c r="S2734" s="15">
        <f t="shared" si="127"/>
        <v>41389.808194444442</v>
      </c>
      <c r="T2734" s="15">
        <f t="shared" si="128"/>
        <v>41422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26"/>
        <v>108</v>
      </c>
      <c r="P2735">
        <f>IFERROR(ROUND(E2735/L2735,2),0)</f>
        <v>451.84</v>
      </c>
      <c r="Q2735" s="10" t="s">
        <v>8310</v>
      </c>
      <c r="R2735" t="s">
        <v>8311</v>
      </c>
      <c r="S2735" s="15">
        <f t="shared" si="127"/>
        <v>42044.272847222222</v>
      </c>
      <c r="T2735" s="15">
        <f t="shared" si="128"/>
        <v>42104.231180555551</v>
      </c>
    </row>
    <row r="2736" spans="1:20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26"/>
        <v>2260300</v>
      </c>
      <c r="P2736">
        <f>IFERROR(ROUND(E2736/L2736,2),0)</f>
        <v>138.66999999999999</v>
      </c>
      <c r="Q2736" s="10" t="s">
        <v>8310</v>
      </c>
      <c r="R2736" t="s">
        <v>8311</v>
      </c>
      <c r="S2736" s="15">
        <f t="shared" si="127"/>
        <v>42626.668888888889</v>
      </c>
      <c r="T2736" s="15">
        <f t="shared" si="128"/>
        <v>42656.915972222225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26"/>
        <v>978</v>
      </c>
      <c r="P2737">
        <f>IFERROR(ROUND(E2737/L2737,2),0)</f>
        <v>21.64</v>
      </c>
      <c r="Q2737" s="10" t="s">
        <v>8310</v>
      </c>
      <c r="R2737" t="s">
        <v>8311</v>
      </c>
      <c r="S2737" s="15">
        <f t="shared" si="127"/>
        <v>41316.120949074073</v>
      </c>
      <c r="T2737" s="15">
        <f t="shared" si="128"/>
        <v>41346.833333333336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26"/>
        <v>123</v>
      </c>
      <c r="P2738">
        <f>IFERROR(ROUND(E2738/L2738,2),0)</f>
        <v>169.52</v>
      </c>
      <c r="Q2738" s="10" t="s">
        <v>8310</v>
      </c>
      <c r="R2738" t="s">
        <v>8311</v>
      </c>
      <c r="S2738" s="15">
        <f t="shared" si="127"/>
        <v>41722.666354166664</v>
      </c>
      <c r="T2738" s="15">
        <f t="shared" si="128"/>
        <v>41752.666354166664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26"/>
        <v>246</v>
      </c>
      <c r="P2739">
        <f>IFERROR(ROUND(E2739/L2739,2),0)</f>
        <v>161.88</v>
      </c>
      <c r="Q2739" s="10" t="s">
        <v>8310</v>
      </c>
      <c r="R2739" t="s">
        <v>8311</v>
      </c>
      <c r="S2739" s="15">
        <f t="shared" si="127"/>
        <v>41611.917673611111</v>
      </c>
      <c r="T2739" s="15">
        <f t="shared" si="128"/>
        <v>41654.791666666664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26"/>
        <v>148</v>
      </c>
      <c r="P2740">
        <f>IFERROR(ROUND(E2740/L2740,2),0)</f>
        <v>493.13</v>
      </c>
      <c r="Q2740" s="10" t="s">
        <v>8310</v>
      </c>
      <c r="R2740" t="s">
        <v>8311</v>
      </c>
      <c r="S2740" s="15">
        <f t="shared" si="127"/>
        <v>42620.143564814818</v>
      </c>
      <c r="T2740" s="15">
        <f t="shared" si="128"/>
        <v>42680.143564814818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26"/>
        <v>384</v>
      </c>
      <c r="P2741">
        <f>IFERROR(ROUND(E2741/L2741,2),0)</f>
        <v>22.12</v>
      </c>
      <c r="Q2741" s="10" t="s">
        <v>8310</v>
      </c>
      <c r="R2741" t="s">
        <v>8311</v>
      </c>
      <c r="S2741" s="15">
        <f t="shared" si="127"/>
        <v>41719.887928240743</v>
      </c>
      <c r="T2741" s="15">
        <f t="shared" si="128"/>
        <v>41764.887928240743</v>
      </c>
    </row>
    <row r="2742" spans="1:20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26"/>
        <v>103</v>
      </c>
      <c r="P2742">
        <f>IFERROR(ROUND(E2742/L2742,2),0)</f>
        <v>18.239999999999998</v>
      </c>
      <c r="Q2742" s="10" t="s">
        <v>8310</v>
      </c>
      <c r="R2742" t="s">
        <v>8311</v>
      </c>
      <c r="S2742" s="15">
        <f t="shared" si="127"/>
        <v>42045.031851851847</v>
      </c>
      <c r="T2742" s="15">
        <f t="shared" si="128"/>
        <v>42074.99018518519</v>
      </c>
    </row>
    <row r="2743" spans="1:20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26"/>
        <v>0</v>
      </c>
      <c r="P2743">
        <f>IFERROR(ROUND(E2743/L2743,2),0)</f>
        <v>8.75</v>
      </c>
      <c r="Q2743" s="10" t="s">
        <v>8327</v>
      </c>
      <c r="R2743" t="s">
        <v>8351</v>
      </c>
      <c r="S2743" s="15">
        <f t="shared" si="127"/>
        <v>41911.657430555555</v>
      </c>
      <c r="T2743" s="15">
        <f t="shared" si="128"/>
        <v>41932.088194444441</v>
      </c>
    </row>
    <row r="2744" spans="1:20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26"/>
        <v>29</v>
      </c>
      <c r="P2744">
        <f>IFERROR(ROUND(E2744/L2744,2),0)</f>
        <v>40.61</v>
      </c>
      <c r="Q2744" s="10" t="s">
        <v>8327</v>
      </c>
      <c r="R2744" t="s">
        <v>8351</v>
      </c>
      <c r="S2744" s="15">
        <f t="shared" si="127"/>
        <v>41030.719756944447</v>
      </c>
      <c r="T2744" s="15">
        <f t="shared" si="128"/>
        <v>41044.719756944447</v>
      </c>
    </row>
    <row r="2745" spans="1:20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26"/>
        <v>0</v>
      </c>
      <c r="P2745">
        <f>IFERROR(ROUND(E2745/L2745,2),0)</f>
        <v>0</v>
      </c>
      <c r="Q2745" s="10" t="s">
        <v>8327</v>
      </c>
      <c r="R2745" t="s">
        <v>8351</v>
      </c>
      <c r="S2745" s="15">
        <f t="shared" si="127"/>
        <v>42632.328784722224</v>
      </c>
      <c r="T2745" s="15">
        <f t="shared" si="128"/>
        <v>42662.328784722224</v>
      </c>
    </row>
    <row r="2746" spans="1:20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26"/>
        <v>5</v>
      </c>
      <c r="P2746">
        <f>IFERROR(ROUND(E2746/L2746,2),0)</f>
        <v>37.950000000000003</v>
      </c>
      <c r="Q2746" s="10" t="s">
        <v>8327</v>
      </c>
      <c r="R2746" t="s">
        <v>8351</v>
      </c>
      <c r="S2746" s="15">
        <f t="shared" si="127"/>
        <v>40938.062476851854</v>
      </c>
      <c r="T2746" s="15">
        <f t="shared" si="128"/>
        <v>40968.062476851854</v>
      </c>
    </row>
    <row r="2747" spans="1:20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26"/>
        <v>22</v>
      </c>
      <c r="P2747">
        <f>IFERROR(ROUND(E2747/L2747,2),0)</f>
        <v>35.729999999999997</v>
      </c>
      <c r="Q2747" s="10" t="s">
        <v>8327</v>
      </c>
      <c r="R2747" t="s">
        <v>8351</v>
      </c>
      <c r="S2747" s="15">
        <f t="shared" si="127"/>
        <v>41044.988055555557</v>
      </c>
      <c r="T2747" s="15">
        <f t="shared" si="128"/>
        <v>41104.988055555557</v>
      </c>
    </row>
    <row r="2748" spans="1:20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26"/>
        <v>27</v>
      </c>
      <c r="P2748">
        <f>IFERROR(ROUND(E2748/L2748,2),0)</f>
        <v>42.16</v>
      </c>
      <c r="Q2748" s="10" t="s">
        <v>8327</v>
      </c>
      <c r="R2748" t="s">
        <v>8351</v>
      </c>
      <c r="S2748" s="15">
        <f t="shared" si="127"/>
        <v>41850.781377314815</v>
      </c>
      <c r="T2748" s="15">
        <f t="shared" si="128"/>
        <v>41880.781377314815</v>
      </c>
    </row>
    <row r="2749" spans="1:20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26"/>
        <v>28</v>
      </c>
      <c r="P2749">
        <f>IFERROR(ROUND(E2749/L2749,2),0)</f>
        <v>35</v>
      </c>
      <c r="Q2749" s="10" t="s">
        <v>8327</v>
      </c>
      <c r="R2749" t="s">
        <v>8351</v>
      </c>
      <c r="S2749" s="15">
        <f t="shared" si="127"/>
        <v>41044.64811342593</v>
      </c>
      <c r="T2749" s="15">
        <f t="shared" si="128"/>
        <v>41076.131944444445</v>
      </c>
    </row>
    <row r="2750" spans="1:20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26"/>
        <v>1</v>
      </c>
      <c r="P2750">
        <f>IFERROR(ROUND(E2750/L2750,2),0)</f>
        <v>13.25</v>
      </c>
      <c r="Q2750" s="10" t="s">
        <v>8327</v>
      </c>
      <c r="R2750" t="s">
        <v>8351</v>
      </c>
      <c r="S2750" s="15">
        <f t="shared" si="127"/>
        <v>42585.7106712963</v>
      </c>
      <c r="T2750" s="15">
        <f t="shared" si="128"/>
        <v>42615.7106712963</v>
      </c>
    </row>
    <row r="2751" spans="1:20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26"/>
        <v>1</v>
      </c>
      <c r="P2751">
        <f>IFERROR(ROUND(E2751/L2751,2),0)</f>
        <v>55</v>
      </c>
      <c r="Q2751" s="10" t="s">
        <v>8327</v>
      </c>
      <c r="R2751" t="s">
        <v>8351</v>
      </c>
      <c r="S2751" s="15">
        <f t="shared" si="127"/>
        <v>42068.799039351856</v>
      </c>
      <c r="T2751" s="15">
        <f t="shared" si="128"/>
        <v>42098.757372685184</v>
      </c>
    </row>
    <row r="2752" spans="1:20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26"/>
        <v>0</v>
      </c>
      <c r="P2752">
        <f>IFERROR(ROUND(E2752/L2752,2),0)</f>
        <v>0</v>
      </c>
      <c r="Q2752" s="10" t="s">
        <v>8327</v>
      </c>
      <c r="R2752" t="s">
        <v>8351</v>
      </c>
      <c r="S2752" s="15">
        <f t="shared" si="127"/>
        <v>41078.899826388886</v>
      </c>
      <c r="T2752" s="15">
        <f t="shared" si="128"/>
        <v>41090.833333333336</v>
      </c>
    </row>
    <row r="2753" spans="1:20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26"/>
        <v>0</v>
      </c>
      <c r="P2753">
        <f>IFERROR(ROUND(E2753/L2753,2),0)</f>
        <v>0</v>
      </c>
      <c r="Q2753" s="10" t="s">
        <v>8327</v>
      </c>
      <c r="R2753" t="s">
        <v>8351</v>
      </c>
      <c r="S2753" s="15">
        <f t="shared" si="127"/>
        <v>41747.887060185189</v>
      </c>
      <c r="T2753" s="15">
        <f t="shared" si="128"/>
        <v>41807.887060185189</v>
      </c>
    </row>
    <row r="2754" spans="1:20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26"/>
        <v>11</v>
      </c>
      <c r="P2754">
        <f>IFERROR(ROUND(E2754/L2754,2),0)</f>
        <v>39.29</v>
      </c>
      <c r="Q2754" s="10" t="s">
        <v>8327</v>
      </c>
      <c r="R2754" t="s">
        <v>8351</v>
      </c>
      <c r="S2754" s="15">
        <f t="shared" si="127"/>
        <v>40855.765092592592</v>
      </c>
      <c r="T2754" s="15">
        <f t="shared" si="128"/>
        <v>40895.765092592592</v>
      </c>
    </row>
    <row r="2755" spans="1:20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29">ROUND(E2755/D2755*100,0)</f>
        <v>19</v>
      </c>
      <c r="P2755">
        <f>IFERROR(ROUND(E2755/L2755,2),0)</f>
        <v>47.5</v>
      </c>
      <c r="Q2755" s="10" t="s">
        <v>8327</v>
      </c>
      <c r="R2755" t="s">
        <v>8351</v>
      </c>
      <c r="S2755" s="15">
        <f t="shared" ref="S2755:S2818" si="130">(((J2755/60)/60)/24)+DATE(1970,1,1)</f>
        <v>41117.900729166664</v>
      </c>
      <c r="T2755" s="15">
        <f t="shared" ref="T2755:T2818" si="131">(((I2755/60)/60)/24)+DATE(1970,1,1)</f>
        <v>41147.900729166664</v>
      </c>
    </row>
    <row r="2756" spans="1:20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29"/>
        <v>0</v>
      </c>
      <c r="P2756">
        <f>IFERROR(ROUND(E2756/L2756,2),0)</f>
        <v>0</v>
      </c>
      <c r="Q2756" s="10" t="s">
        <v>8327</v>
      </c>
      <c r="R2756" t="s">
        <v>8351</v>
      </c>
      <c r="S2756" s="15">
        <f t="shared" si="130"/>
        <v>41863.636006944449</v>
      </c>
      <c r="T2756" s="15">
        <f t="shared" si="131"/>
        <v>41893.636006944449</v>
      </c>
    </row>
    <row r="2757" spans="1:20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29"/>
        <v>52</v>
      </c>
      <c r="P2757">
        <f>IFERROR(ROUND(E2757/L2757,2),0)</f>
        <v>17.329999999999998</v>
      </c>
      <c r="Q2757" s="10" t="s">
        <v>8327</v>
      </c>
      <c r="R2757" t="s">
        <v>8351</v>
      </c>
      <c r="S2757" s="15">
        <f t="shared" si="130"/>
        <v>42072.790821759263</v>
      </c>
      <c r="T2757" s="15">
        <f t="shared" si="131"/>
        <v>42102.790821759263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29"/>
        <v>10</v>
      </c>
      <c r="P2758">
        <f>IFERROR(ROUND(E2758/L2758,2),0)</f>
        <v>31.76</v>
      </c>
      <c r="Q2758" s="10" t="s">
        <v>8327</v>
      </c>
      <c r="R2758" t="s">
        <v>8351</v>
      </c>
      <c r="S2758" s="15">
        <f t="shared" si="130"/>
        <v>41620.90047453704</v>
      </c>
      <c r="T2758" s="15">
        <f t="shared" si="131"/>
        <v>41650.90047453704</v>
      </c>
    </row>
    <row r="2759" spans="1:20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29"/>
        <v>1</v>
      </c>
      <c r="P2759">
        <f>IFERROR(ROUND(E2759/L2759,2),0)</f>
        <v>5</v>
      </c>
      <c r="Q2759" s="10" t="s">
        <v>8327</v>
      </c>
      <c r="R2759" t="s">
        <v>8351</v>
      </c>
      <c r="S2759" s="15">
        <f t="shared" si="130"/>
        <v>42573.65662037037</v>
      </c>
      <c r="T2759" s="15">
        <f t="shared" si="131"/>
        <v>42588.65662037037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29"/>
        <v>12</v>
      </c>
      <c r="P2760">
        <f>IFERROR(ROUND(E2760/L2760,2),0)</f>
        <v>39</v>
      </c>
      <c r="Q2760" s="10" t="s">
        <v>8327</v>
      </c>
      <c r="R2760" t="s">
        <v>8351</v>
      </c>
      <c r="S2760" s="15">
        <f t="shared" si="130"/>
        <v>42639.441932870366</v>
      </c>
      <c r="T2760" s="15">
        <f t="shared" si="131"/>
        <v>42653.441932870366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29"/>
        <v>11</v>
      </c>
      <c r="P2761">
        <f>IFERROR(ROUND(E2761/L2761,2),0)</f>
        <v>52.5</v>
      </c>
      <c r="Q2761" s="10" t="s">
        <v>8327</v>
      </c>
      <c r="R2761" t="s">
        <v>8351</v>
      </c>
      <c r="S2761" s="15">
        <f t="shared" si="130"/>
        <v>42524.36650462963</v>
      </c>
      <c r="T2761" s="15">
        <f t="shared" si="131"/>
        <v>42567.36650462963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29"/>
        <v>0</v>
      </c>
      <c r="P2762">
        <f>IFERROR(ROUND(E2762/L2762,2),0)</f>
        <v>0</v>
      </c>
      <c r="Q2762" s="10" t="s">
        <v>8327</v>
      </c>
      <c r="R2762" t="s">
        <v>8351</v>
      </c>
      <c r="S2762" s="15">
        <f t="shared" si="130"/>
        <v>41415.461319444446</v>
      </c>
      <c r="T2762" s="15">
        <f t="shared" si="131"/>
        <v>41445.461319444446</v>
      </c>
    </row>
    <row r="2763" spans="1:20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29"/>
        <v>1</v>
      </c>
      <c r="P2763">
        <f>IFERROR(ROUND(E2763/L2763,2),0)</f>
        <v>9</v>
      </c>
      <c r="Q2763" s="10" t="s">
        <v>8327</v>
      </c>
      <c r="R2763" t="s">
        <v>8351</v>
      </c>
      <c r="S2763" s="15">
        <f t="shared" si="130"/>
        <v>41247.063576388886</v>
      </c>
      <c r="T2763" s="15">
        <f t="shared" si="131"/>
        <v>41277.063576388886</v>
      </c>
    </row>
    <row r="2764" spans="1:20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29"/>
        <v>1</v>
      </c>
      <c r="P2764">
        <f>IFERROR(ROUND(E2764/L2764,2),0)</f>
        <v>25</v>
      </c>
      <c r="Q2764" s="10" t="s">
        <v>8327</v>
      </c>
      <c r="R2764" t="s">
        <v>8351</v>
      </c>
      <c r="S2764" s="15">
        <f t="shared" si="130"/>
        <v>40927.036979166667</v>
      </c>
      <c r="T2764" s="15">
        <f t="shared" si="131"/>
        <v>40986.995312500003</v>
      </c>
    </row>
    <row r="2765" spans="1:20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29"/>
        <v>0</v>
      </c>
      <c r="P2765">
        <f>IFERROR(ROUND(E2765/L2765,2),0)</f>
        <v>30</v>
      </c>
      <c r="Q2765" s="10" t="s">
        <v>8327</v>
      </c>
      <c r="R2765" t="s">
        <v>8351</v>
      </c>
      <c r="S2765" s="15">
        <f t="shared" si="130"/>
        <v>41373.579675925925</v>
      </c>
      <c r="T2765" s="15">
        <f t="shared" si="131"/>
        <v>41418.579675925925</v>
      </c>
    </row>
    <row r="2766" spans="1:20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29"/>
        <v>1</v>
      </c>
      <c r="P2766">
        <f>IFERROR(ROUND(E2766/L2766,2),0)</f>
        <v>11.25</v>
      </c>
      <c r="Q2766" s="10" t="s">
        <v>8327</v>
      </c>
      <c r="R2766" t="s">
        <v>8351</v>
      </c>
      <c r="S2766" s="15">
        <f t="shared" si="130"/>
        <v>41030.292025462964</v>
      </c>
      <c r="T2766" s="15">
        <f t="shared" si="131"/>
        <v>41059.791666666664</v>
      </c>
    </row>
    <row r="2767" spans="1:20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29"/>
        <v>0</v>
      </c>
      <c r="P2767">
        <f>IFERROR(ROUND(E2767/L2767,2),0)</f>
        <v>0</v>
      </c>
      <c r="Q2767" s="10" t="s">
        <v>8327</v>
      </c>
      <c r="R2767" t="s">
        <v>8351</v>
      </c>
      <c r="S2767" s="15">
        <f t="shared" si="130"/>
        <v>41194.579027777778</v>
      </c>
      <c r="T2767" s="15">
        <f t="shared" si="131"/>
        <v>41210.579027777778</v>
      </c>
    </row>
    <row r="2768" spans="1:20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29"/>
        <v>2</v>
      </c>
      <c r="P2768">
        <f>IFERROR(ROUND(E2768/L2768,2),0)</f>
        <v>25</v>
      </c>
      <c r="Q2768" s="10" t="s">
        <v>8327</v>
      </c>
      <c r="R2768" t="s">
        <v>8351</v>
      </c>
      <c r="S2768" s="15">
        <f t="shared" si="130"/>
        <v>40736.668032407404</v>
      </c>
      <c r="T2768" s="15">
        <f t="shared" si="131"/>
        <v>40766.668032407404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29"/>
        <v>1</v>
      </c>
      <c r="P2769">
        <f>IFERROR(ROUND(E2769/L2769,2),0)</f>
        <v>11.33</v>
      </c>
      <c r="Q2769" s="10" t="s">
        <v>8327</v>
      </c>
      <c r="R2769" t="s">
        <v>8351</v>
      </c>
      <c r="S2769" s="15">
        <f t="shared" si="130"/>
        <v>42172.958912037036</v>
      </c>
      <c r="T2769" s="15">
        <f t="shared" si="131"/>
        <v>42232.958912037036</v>
      </c>
    </row>
    <row r="2770" spans="1:20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29"/>
        <v>14</v>
      </c>
      <c r="P2770">
        <f>IFERROR(ROUND(E2770/L2770,2),0)</f>
        <v>29.47</v>
      </c>
      <c r="Q2770" s="10" t="s">
        <v>8327</v>
      </c>
      <c r="R2770" t="s">
        <v>8351</v>
      </c>
      <c r="S2770" s="15">
        <f t="shared" si="130"/>
        <v>40967.614849537036</v>
      </c>
      <c r="T2770" s="15">
        <f t="shared" si="131"/>
        <v>40997.573182870372</v>
      </c>
    </row>
    <row r="2771" spans="1:20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29"/>
        <v>0</v>
      </c>
      <c r="P2771">
        <f>IFERROR(ROUND(E2771/L2771,2),0)</f>
        <v>1</v>
      </c>
      <c r="Q2771" s="10" t="s">
        <v>8327</v>
      </c>
      <c r="R2771" t="s">
        <v>8351</v>
      </c>
      <c r="S2771" s="15">
        <f t="shared" si="130"/>
        <v>41745.826273148145</v>
      </c>
      <c r="T2771" s="15">
        <f t="shared" si="131"/>
        <v>41795.826273148145</v>
      </c>
    </row>
    <row r="2772" spans="1:20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29"/>
        <v>10</v>
      </c>
      <c r="P2772">
        <f>IFERROR(ROUND(E2772/L2772,2),0)</f>
        <v>63.1</v>
      </c>
      <c r="Q2772" s="10" t="s">
        <v>8327</v>
      </c>
      <c r="R2772" t="s">
        <v>8351</v>
      </c>
      <c r="S2772" s="15">
        <f t="shared" si="130"/>
        <v>41686.705208333333</v>
      </c>
      <c r="T2772" s="15">
        <f t="shared" si="131"/>
        <v>41716.663541666669</v>
      </c>
    </row>
    <row r="2773" spans="1:20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29"/>
        <v>0</v>
      </c>
      <c r="P2773">
        <f>IFERROR(ROUND(E2773/L2773,2),0)</f>
        <v>0</v>
      </c>
      <c r="Q2773" s="10" t="s">
        <v>8327</v>
      </c>
      <c r="R2773" t="s">
        <v>8351</v>
      </c>
      <c r="S2773" s="15">
        <f t="shared" si="130"/>
        <v>41257.531712962962</v>
      </c>
      <c r="T2773" s="15">
        <f t="shared" si="131"/>
        <v>41306.708333333336</v>
      </c>
    </row>
    <row r="2774" spans="1:20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29"/>
        <v>0</v>
      </c>
      <c r="P2774">
        <f>IFERROR(ROUND(E2774/L2774,2),0)</f>
        <v>0</v>
      </c>
      <c r="Q2774" s="10" t="s">
        <v>8327</v>
      </c>
      <c r="R2774" t="s">
        <v>8351</v>
      </c>
      <c r="S2774" s="15">
        <f t="shared" si="130"/>
        <v>41537.869143518517</v>
      </c>
      <c r="T2774" s="15">
        <f t="shared" si="131"/>
        <v>41552.869143518517</v>
      </c>
    </row>
    <row r="2775" spans="1:20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29"/>
        <v>0</v>
      </c>
      <c r="P2775">
        <f>IFERROR(ROUND(E2775/L2775,2),0)</f>
        <v>1</v>
      </c>
      <c r="Q2775" s="10" t="s">
        <v>8327</v>
      </c>
      <c r="R2775" t="s">
        <v>8351</v>
      </c>
      <c r="S2775" s="15">
        <f t="shared" si="130"/>
        <v>42474.86482638889</v>
      </c>
      <c r="T2775" s="15">
        <f t="shared" si="131"/>
        <v>42484.86482638889</v>
      </c>
    </row>
    <row r="2776" spans="1:20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29"/>
        <v>14</v>
      </c>
      <c r="P2776">
        <f>IFERROR(ROUND(E2776/L2776,2),0)</f>
        <v>43.85</v>
      </c>
      <c r="Q2776" s="10" t="s">
        <v>8327</v>
      </c>
      <c r="R2776" t="s">
        <v>8351</v>
      </c>
      <c r="S2776" s="15">
        <f t="shared" si="130"/>
        <v>41311.126481481479</v>
      </c>
      <c r="T2776" s="15">
        <f t="shared" si="131"/>
        <v>41341.126481481479</v>
      </c>
    </row>
    <row r="2777" spans="1:20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29"/>
        <v>3</v>
      </c>
      <c r="P2777">
        <f>IFERROR(ROUND(E2777/L2777,2),0)</f>
        <v>75</v>
      </c>
      <c r="Q2777" s="10" t="s">
        <v>8327</v>
      </c>
      <c r="R2777" t="s">
        <v>8351</v>
      </c>
      <c r="S2777" s="15">
        <f t="shared" si="130"/>
        <v>40863.013356481482</v>
      </c>
      <c r="T2777" s="15">
        <f t="shared" si="131"/>
        <v>40893.013356481482</v>
      </c>
    </row>
    <row r="2778" spans="1:20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29"/>
        <v>8</v>
      </c>
      <c r="P2778">
        <f>IFERROR(ROUND(E2778/L2778,2),0)</f>
        <v>45.97</v>
      </c>
      <c r="Q2778" s="10" t="s">
        <v>8327</v>
      </c>
      <c r="R2778" t="s">
        <v>8351</v>
      </c>
      <c r="S2778" s="15">
        <f t="shared" si="130"/>
        <v>42136.297175925924</v>
      </c>
      <c r="T2778" s="15">
        <f t="shared" si="131"/>
        <v>42167.297175925924</v>
      </c>
    </row>
    <row r="2779" spans="1:20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29"/>
        <v>0</v>
      </c>
      <c r="P2779">
        <f>IFERROR(ROUND(E2779/L2779,2),0)</f>
        <v>10</v>
      </c>
      <c r="Q2779" s="10" t="s">
        <v>8327</v>
      </c>
      <c r="R2779" t="s">
        <v>8351</v>
      </c>
      <c r="S2779" s="15">
        <f t="shared" si="130"/>
        <v>42172.669027777782</v>
      </c>
      <c r="T2779" s="15">
        <f t="shared" si="131"/>
        <v>42202.669027777782</v>
      </c>
    </row>
    <row r="2780" spans="1:20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29"/>
        <v>26</v>
      </c>
      <c r="P2780">
        <f>IFERROR(ROUND(E2780/L2780,2),0)</f>
        <v>93.67</v>
      </c>
      <c r="Q2780" s="10" t="s">
        <v>8327</v>
      </c>
      <c r="R2780" t="s">
        <v>8351</v>
      </c>
      <c r="S2780" s="15">
        <f t="shared" si="130"/>
        <v>41846.978078703702</v>
      </c>
      <c r="T2780" s="15">
        <f t="shared" si="131"/>
        <v>41876.978078703702</v>
      </c>
    </row>
    <row r="2781" spans="1:20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29"/>
        <v>2</v>
      </c>
      <c r="P2781">
        <f>IFERROR(ROUND(E2781/L2781,2),0)</f>
        <v>53</v>
      </c>
      <c r="Q2781" s="10" t="s">
        <v>8327</v>
      </c>
      <c r="R2781" t="s">
        <v>8351</v>
      </c>
      <c r="S2781" s="15">
        <f t="shared" si="130"/>
        <v>42300.585891203707</v>
      </c>
      <c r="T2781" s="15">
        <f t="shared" si="131"/>
        <v>42330.627557870372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29"/>
        <v>0</v>
      </c>
      <c r="P2782">
        <f>IFERROR(ROUND(E2782/L2782,2),0)</f>
        <v>0</v>
      </c>
      <c r="Q2782" s="10" t="s">
        <v>8327</v>
      </c>
      <c r="R2782" t="s">
        <v>8351</v>
      </c>
      <c r="S2782" s="15">
        <f t="shared" si="130"/>
        <v>42774.447777777779</v>
      </c>
      <c r="T2782" s="15">
        <f t="shared" si="131"/>
        <v>42804.447777777779</v>
      </c>
    </row>
    <row r="2783" spans="1:20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29"/>
        <v>105</v>
      </c>
      <c r="P2783">
        <f>IFERROR(ROUND(E2783/L2783,2),0)</f>
        <v>47</v>
      </c>
      <c r="Q2783" s="10" t="s">
        <v>8312</v>
      </c>
      <c r="R2783" t="s">
        <v>8313</v>
      </c>
      <c r="S2783" s="15">
        <f t="shared" si="130"/>
        <v>42018.94159722222</v>
      </c>
      <c r="T2783" s="15">
        <f t="shared" si="131"/>
        <v>42047.291666666672</v>
      </c>
    </row>
    <row r="2784" spans="1:20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29"/>
        <v>120</v>
      </c>
      <c r="P2784">
        <f>IFERROR(ROUND(E2784/L2784,2),0)</f>
        <v>66.67</v>
      </c>
      <c r="Q2784" s="10" t="s">
        <v>8312</v>
      </c>
      <c r="R2784" t="s">
        <v>8313</v>
      </c>
      <c r="S2784" s="15">
        <f t="shared" si="130"/>
        <v>42026.924976851849</v>
      </c>
      <c r="T2784" s="15">
        <f t="shared" si="131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29"/>
        <v>115</v>
      </c>
      <c r="P2785">
        <f>IFERROR(ROUND(E2785/L2785,2),0)</f>
        <v>18.77</v>
      </c>
      <c r="Q2785" s="10" t="s">
        <v>8312</v>
      </c>
      <c r="R2785" t="s">
        <v>8313</v>
      </c>
      <c r="S2785" s="15">
        <f t="shared" si="130"/>
        <v>42103.535254629634</v>
      </c>
      <c r="T2785" s="15">
        <f t="shared" si="131"/>
        <v>42117.535254629634</v>
      </c>
    </row>
    <row r="2786" spans="1:20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29"/>
        <v>119</v>
      </c>
      <c r="P2786">
        <f>IFERROR(ROUND(E2786/L2786,2),0)</f>
        <v>66.11</v>
      </c>
      <c r="Q2786" s="10" t="s">
        <v>8312</v>
      </c>
      <c r="R2786" t="s">
        <v>8313</v>
      </c>
      <c r="S2786" s="15">
        <f t="shared" si="130"/>
        <v>41920.787534722222</v>
      </c>
      <c r="T2786" s="15">
        <f t="shared" si="131"/>
        <v>41941.787534722222</v>
      </c>
    </row>
    <row r="2787" spans="1:20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29"/>
        <v>105</v>
      </c>
      <c r="P2787">
        <f>IFERROR(ROUND(E2787/L2787,2),0)</f>
        <v>36.86</v>
      </c>
      <c r="Q2787" s="10" t="s">
        <v>8312</v>
      </c>
      <c r="R2787" t="s">
        <v>8313</v>
      </c>
      <c r="S2787" s="15">
        <f t="shared" si="130"/>
        <v>42558.189432870371</v>
      </c>
      <c r="T2787" s="15">
        <f t="shared" si="131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29"/>
        <v>118</v>
      </c>
      <c r="P2788">
        <f>IFERROR(ROUND(E2788/L2788,2),0)</f>
        <v>39.81</v>
      </c>
      <c r="Q2788" s="10" t="s">
        <v>8312</v>
      </c>
      <c r="R2788" t="s">
        <v>8313</v>
      </c>
      <c r="S2788" s="15">
        <f t="shared" si="130"/>
        <v>41815.569212962961</v>
      </c>
      <c r="T2788" s="15">
        <f t="shared" si="131"/>
        <v>41829.569212962961</v>
      </c>
    </row>
    <row r="2789" spans="1:20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29"/>
        <v>120</v>
      </c>
      <c r="P2789">
        <f>IFERROR(ROUND(E2789/L2789,2),0)</f>
        <v>31.5</v>
      </c>
      <c r="Q2789" s="10" t="s">
        <v>8312</v>
      </c>
      <c r="R2789" t="s">
        <v>8313</v>
      </c>
      <c r="S2789" s="15">
        <f t="shared" si="130"/>
        <v>41808.198518518519</v>
      </c>
      <c r="T2789" s="15">
        <f t="shared" si="131"/>
        <v>41838.198518518519</v>
      </c>
    </row>
    <row r="2790" spans="1:20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29"/>
        <v>103</v>
      </c>
      <c r="P2790">
        <f>IFERROR(ROUND(E2790/L2790,2),0)</f>
        <v>102.5</v>
      </c>
      <c r="Q2790" s="10" t="s">
        <v>8312</v>
      </c>
      <c r="R2790" t="s">
        <v>8313</v>
      </c>
      <c r="S2790" s="15">
        <f t="shared" si="130"/>
        <v>42550.701886574068</v>
      </c>
      <c r="T2790" s="15">
        <f t="shared" si="131"/>
        <v>42580.701886574068</v>
      </c>
    </row>
    <row r="2791" spans="1:20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29"/>
        <v>101</v>
      </c>
      <c r="P2791">
        <f>IFERROR(ROUND(E2791/L2791,2),0)</f>
        <v>126.46</v>
      </c>
      <c r="Q2791" s="10" t="s">
        <v>8312</v>
      </c>
      <c r="R2791" t="s">
        <v>8313</v>
      </c>
      <c r="S2791" s="15">
        <f t="shared" si="130"/>
        <v>42056.013124999998</v>
      </c>
      <c r="T2791" s="15">
        <f t="shared" si="131"/>
        <v>42075.166666666672</v>
      </c>
    </row>
    <row r="2792" spans="1:20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29"/>
        <v>105</v>
      </c>
      <c r="P2792">
        <f>IFERROR(ROUND(E2792/L2792,2),0)</f>
        <v>47.88</v>
      </c>
      <c r="Q2792" s="10" t="s">
        <v>8312</v>
      </c>
      <c r="R2792" t="s">
        <v>8313</v>
      </c>
      <c r="S2792" s="15">
        <f t="shared" si="130"/>
        <v>42016.938692129625</v>
      </c>
      <c r="T2792" s="15">
        <f t="shared" si="131"/>
        <v>42046.938692129625</v>
      </c>
    </row>
    <row r="2793" spans="1:20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29"/>
        <v>103</v>
      </c>
      <c r="P2793">
        <f>IFERROR(ROUND(E2793/L2793,2),0)</f>
        <v>73.209999999999994</v>
      </c>
      <c r="Q2793" s="10" t="s">
        <v>8312</v>
      </c>
      <c r="R2793" t="s">
        <v>8313</v>
      </c>
      <c r="S2793" s="15">
        <f t="shared" si="130"/>
        <v>42591.899988425925</v>
      </c>
      <c r="T2793" s="15">
        <f t="shared" si="131"/>
        <v>42622.166666666672</v>
      </c>
    </row>
    <row r="2794" spans="1:20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29"/>
        <v>108</v>
      </c>
      <c r="P2794">
        <f>IFERROR(ROUND(E2794/L2794,2),0)</f>
        <v>89.67</v>
      </c>
      <c r="Q2794" s="10" t="s">
        <v>8312</v>
      </c>
      <c r="R2794" t="s">
        <v>8313</v>
      </c>
      <c r="S2794" s="15">
        <f t="shared" si="130"/>
        <v>42183.231006944443</v>
      </c>
      <c r="T2794" s="15">
        <f t="shared" si="131"/>
        <v>42228.231006944443</v>
      </c>
    </row>
    <row r="2795" spans="1:20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29"/>
        <v>111</v>
      </c>
      <c r="P2795">
        <f>IFERROR(ROUND(E2795/L2795,2),0)</f>
        <v>151.46</v>
      </c>
      <c r="Q2795" s="10" t="s">
        <v>8312</v>
      </c>
      <c r="R2795" t="s">
        <v>8313</v>
      </c>
      <c r="S2795" s="15">
        <f t="shared" si="130"/>
        <v>42176.419039351851</v>
      </c>
      <c r="T2795" s="15">
        <f t="shared" si="131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29"/>
        <v>150</v>
      </c>
      <c r="P2796">
        <f>IFERROR(ROUND(E2796/L2796,2),0)</f>
        <v>25</v>
      </c>
      <c r="Q2796" s="10" t="s">
        <v>8312</v>
      </c>
      <c r="R2796" t="s">
        <v>8313</v>
      </c>
      <c r="S2796" s="15">
        <f t="shared" si="130"/>
        <v>42416.691655092596</v>
      </c>
      <c r="T2796" s="15">
        <f t="shared" si="131"/>
        <v>42432.791666666672</v>
      </c>
    </row>
    <row r="2797" spans="1:20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29"/>
        <v>104</v>
      </c>
      <c r="P2797">
        <f>IFERROR(ROUND(E2797/L2797,2),0)</f>
        <v>36.5</v>
      </c>
      <c r="Q2797" s="10" t="s">
        <v>8312</v>
      </c>
      <c r="R2797" t="s">
        <v>8313</v>
      </c>
      <c r="S2797" s="15">
        <f t="shared" si="130"/>
        <v>41780.525937500002</v>
      </c>
      <c r="T2797" s="15">
        <f t="shared" si="131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29"/>
        <v>116</v>
      </c>
      <c r="P2798">
        <f>IFERROR(ROUND(E2798/L2798,2),0)</f>
        <v>44</v>
      </c>
      <c r="Q2798" s="10" t="s">
        <v>8312</v>
      </c>
      <c r="R2798" t="s">
        <v>8313</v>
      </c>
      <c r="S2798" s="15">
        <f t="shared" si="130"/>
        <v>41795.528101851851</v>
      </c>
      <c r="T2798" s="15">
        <f t="shared" si="131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29"/>
        <v>103</v>
      </c>
      <c r="P2799">
        <f>IFERROR(ROUND(E2799/L2799,2),0)</f>
        <v>87.36</v>
      </c>
      <c r="Q2799" s="10" t="s">
        <v>8312</v>
      </c>
      <c r="R2799" t="s">
        <v>8313</v>
      </c>
      <c r="S2799" s="15">
        <f t="shared" si="130"/>
        <v>41798.94027777778</v>
      </c>
      <c r="T2799" s="15">
        <f t="shared" si="131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29"/>
        <v>101</v>
      </c>
      <c r="P2800">
        <f>IFERROR(ROUND(E2800/L2800,2),0)</f>
        <v>36.47</v>
      </c>
      <c r="Q2800" s="10" t="s">
        <v>8312</v>
      </c>
      <c r="R2800" t="s">
        <v>8313</v>
      </c>
      <c r="S2800" s="15">
        <f t="shared" si="130"/>
        <v>42201.675011574072</v>
      </c>
      <c r="T2800" s="15">
        <f t="shared" si="131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29"/>
        <v>117</v>
      </c>
      <c r="P2801">
        <f>IFERROR(ROUND(E2801/L2801,2),0)</f>
        <v>44.86</v>
      </c>
      <c r="Q2801" s="10" t="s">
        <v>8312</v>
      </c>
      <c r="R2801" t="s">
        <v>8313</v>
      </c>
      <c r="S2801" s="15">
        <f t="shared" si="130"/>
        <v>42507.264699074076</v>
      </c>
      <c r="T2801" s="15">
        <f t="shared" si="131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29"/>
        <v>133</v>
      </c>
      <c r="P2802">
        <f>IFERROR(ROUND(E2802/L2802,2),0)</f>
        <v>42.9</v>
      </c>
      <c r="Q2802" s="10" t="s">
        <v>8312</v>
      </c>
      <c r="R2802" t="s">
        <v>8313</v>
      </c>
      <c r="S2802" s="15">
        <f t="shared" si="130"/>
        <v>41948.552847222221</v>
      </c>
      <c r="T2802" s="15">
        <f t="shared" si="131"/>
        <v>42008.552847222221</v>
      </c>
    </row>
    <row r="2803" spans="1:20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29"/>
        <v>133</v>
      </c>
      <c r="P2803">
        <f>IFERROR(ROUND(E2803/L2803,2),0)</f>
        <v>51.23</v>
      </c>
      <c r="Q2803" s="10" t="s">
        <v>8312</v>
      </c>
      <c r="R2803" t="s">
        <v>8313</v>
      </c>
      <c r="S2803" s="15">
        <f t="shared" si="130"/>
        <v>41900.243159722224</v>
      </c>
      <c r="T2803" s="15">
        <f t="shared" si="131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29"/>
        <v>102</v>
      </c>
      <c r="P2804">
        <f>IFERROR(ROUND(E2804/L2804,2),0)</f>
        <v>33.94</v>
      </c>
      <c r="Q2804" s="10" t="s">
        <v>8312</v>
      </c>
      <c r="R2804" t="s">
        <v>8313</v>
      </c>
      <c r="S2804" s="15">
        <f t="shared" si="130"/>
        <v>42192.64707175926</v>
      </c>
      <c r="T2804" s="15">
        <f t="shared" si="131"/>
        <v>42222.64707175926</v>
      </c>
    </row>
    <row r="2805" spans="1:20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29"/>
        <v>128</v>
      </c>
      <c r="P2805">
        <f>IFERROR(ROUND(E2805/L2805,2),0)</f>
        <v>90.74</v>
      </c>
      <c r="Q2805" s="10" t="s">
        <v>8312</v>
      </c>
      <c r="R2805" t="s">
        <v>8313</v>
      </c>
      <c r="S2805" s="15">
        <f t="shared" si="130"/>
        <v>42158.065694444449</v>
      </c>
      <c r="T2805" s="15">
        <f t="shared" si="131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29"/>
        <v>115</v>
      </c>
      <c r="P2806">
        <f>IFERROR(ROUND(E2806/L2806,2),0)</f>
        <v>50</v>
      </c>
      <c r="Q2806" s="10" t="s">
        <v>8312</v>
      </c>
      <c r="R2806" t="s">
        <v>8313</v>
      </c>
      <c r="S2806" s="15">
        <f t="shared" si="130"/>
        <v>41881.453587962962</v>
      </c>
      <c r="T2806" s="15">
        <f t="shared" si="131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29"/>
        <v>110</v>
      </c>
      <c r="P2807">
        <f>IFERROR(ROUND(E2807/L2807,2),0)</f>
        <v>24.44</v>
      </c>
      <c r="Q2807" s="10" t="s">
        <v>8312</v>
      </c>
      <c r="R2807" t="s">
        <v>8313</v>
      </c>
      <c r="S2807" s="15">
        <f t="shared" si="130"/>
        <v>42213.505474537036</v>
      </c>
      <c r="T2807" s="15">
        <f t="shared" si="131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29"/>
        <v>112</v>
      </c>
      <c r="P2808">
        <f>IFERROR(ROUND(E2808/L2808,2),0)</f>
        <v>44.25</v>
      </c>
      <c r="Q2808" s="10" t="s">
        <v>8312</v>
      </c>
      <c r="R2808" t="s">
        <v>8313</v>
      </c>
      <c r="S2808" s="15">
        <f t="shared" si="130"/>
        <v>42185.267245370371</v>
      </c>
      <c r="T2808" s="15">
        <f t="shared" si="131"/>
        <v>42221.458333333328</v>
      </c>
    </row>
    <row r="2809" spans="1:20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29"/>
        <v>126</v>
      </c>
      <c r="P2809">
        <f>IFERROR(ROUND(E2809/L2809,2),0)</f>
        <v>67.739999999999995</v>
      </c>
      <c r="Q2809" s="10" t="s">
        <v>8312</v>
      </c>
      <c r="R2809" t="s">
        <v>8313</v>
      </c>
      <c r="S2809" s="15">
        <f t="shared" si="130"/>
        <v>42154.873124999998</v>
      </c>
      <c r="T2809" s="15">
        <f t="shared" si="131"/>
        <v>42184.873124999998</v>
      </c>
    </row>
    <row r="2810" spans="1:20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29"/>
        <v>100</v>
      </c>
      <c r="P2810">
        <f>IFERROR(ROUND(E2810/L2810,2),0)</f>
        <v>65.38</v>
      </c>
      <c r="Q2810" s="10" t="s">
        <v>8312</v>
      </c>
      <c r="R2810" t="s">
        <v>8313</v>
      </c>
      <c r="S2810" s="15">
        <f t="shared" si="130"/>
        <v>42208.84646990741</v>
      </c>
      <c r="T2810" s="15">
        <f t="shared" si="131"/>
        <v>42238.84646990741</v>
      </c>
    </row>
    <row r="2811" spans="1:20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29"/>
        <v>102</v>
      </c>
      <c r="P2811">
        <f>IFERROR(ROUND(E2811/L2811,2),0)</f>
        <v>121.9</v>
      </c>
      <c r="Q2811" s="10" t="s">
        <v>8312</v>
      </c>
      <c r="R2811" t="s">
        <v>8313</v>
      </c>
      <c r="S2811" s="15">
        <f t="shared" si="130"/>
        <v>42451.496817129635</v>
      </c>
      <c r="T2811" s="15">
        <f t="shared" si="131"/>
        <v>42459.610416666663</v>
      </c>
    </row>
    <row r="2812" spans="1:20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29"/>
        <v>108</v>
      </c>
      <c r="P2812">
        <f>IFERROR(ROUND(E2812/L2812,2),0)</f>
        <v>47.46</v>
      </c>
      <c r="Q2812" s="10" t="s">
        <v>8312</v>
      </c>
      <c r="R2812" t="s">
        <v>8313</v>
      </c>
      <c r="S2812" s="15">
        <f t="shared" si="130"/>
        <v>41759.13962962963</v>
      </c>
      <c r="T2812" s="15">
        <f t="shared" si="131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29"/>
        <v>100</v>
      </c>
      <c r="P2813">
        <f>IFERROR(ROUND(E2813/L2813,2),0)</f>
        <v>92.84</v>
      </c>
      <c r="Q2813" s="10" t="s">
        <v>8312</v>
      </c>
      <c r="R2813" t="s">
        <v>8313</v>
      </c>
      <c r="S2813" s="15">
        <f t="shared" si="130"/>
        <v>42028.496562500004</v>
      </c>
      <c r="T2813" s="15">
        <f t="shared" si="131"/>
        <v>42058.496562500004</v>
      </c>
    </row>
    <row r="2814" spans="1:20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29"/>
        <v>113</v>
      </c>
      <c r="P2814">
        <f>IFERROR(ROUND(E2814/L2814,2),0)</f>
        <v>68.25</v>
      </c>
      <c r="Q2814" s="10" t="s">
        <v>8312</v>
      </c>
      <c r="R2814" t="s">
        <v>8313</v>
      </c>
      <c r="S2814" s="15">
        <f t="shared" si="130"/>
        <v>42054.74418981481</v>
      </c>
      <c r="T2814" s="15">
        <f t="shared" si="131"/>
        <v>42100.166666666672</v>
      </c>
    </row>
    <row r="2815" spans="1:20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29"/>
        <v>128</v>
      </c>
      <c r="P2815">
        <f>IFERROR(ROUND(E2815/L2815,2),0)</f>
        <v>37.21</v>
      </c>
      <c r="Q2815" s="10" t="s">
        <v>8312</v>
      </c>
      <c r="R2815" t="s">
        <v>8313</v>
      </c>
      <c r="S2815" s="15">
        <f t="shared" si="130"/>
        <v>42693.742604166662</v>
      </c>
      <c r="T2815" s="15">
        <f t="shared" si="131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29"/>
        <v>108</v>
      </c>
      <c r="P2816">
        <f>IFERROR(ROUND(E2816/L2816,2),0)</f>
        <v>25.25</v>
      </c>
      <c r="Q2816" s="10" t="s">
        <v>8312</v>
      </c>
      <c r="R2816" t="s">
        <v>8313</v>
      </c>
      <c r="S2816" s="15">
        <f t="shared" si="130"/>
        <v>42103.399479166663</v>
      </c>
      <c r="T2816" s="15">
        <f t="shared" si="131"/>
        <v>42133.399479166663</v>
      </c>
    </row>
    <row r="2817" spans="1:20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29"/>
        <v>242</v>
      </c>
      <c r="P2817">
        <f>IFERROR(ROUND(E2817/L2817,2),0)</f>
        <v>43.21</v>
      </c>
      <c r="Q2817" s="10" t="s">
        <v>8312</v>
      </c>
      <c r="R2817" t="s">
        <v>8313</v>
      </c>
      <c r="S2817" s="15">
        <f t="shared" si="130"/>
        <v>42559.776724537034</v>
      </c>
      <c r="T2817" s="15">
        <f t="shared" si="131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29"/>
        <v>142</v>
      </c>
      <c r="P2818">
        <f>IFERROR(ROUND(E2818/L2818,2),0)</f>
        <v>25.13</v>
      </c>
      <c r="Q2818" s="10" t="s">
        <v>8312</v>
      </c>
      <c r="R2818" t="s">
        <v>8313</v>
      </c>
      <c r="S2818" s="15">
        <f t="shared" si="130"/>
        <v>42188.467499999999</v>
      </c>
      <c r="T2818" s="15">
        <f t="shared" si="131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32">ROUND(E2819/D2819*100,0)</f>
        <v>130</v>
      </c>
      <c r="P2819">
        <f>IFERROR(ROUND(E2819/L2819,2),0)</f>
        <v>23.64</v>
      </c>
      <c r="Q2819" s="10" t="s">
        <v>8312</v>
      </c>
      <c r="R2819" t="s">
        <v>8313</v>
      </c>
      <c r="S2819" s="15">
        <f t="shared" ref="S2819:S2882" si="133">(((J2819/60)/60)/24)+DATE(1970,1,1)</f>
        <v>42023.634976851856</v>
      </c>
      <c r="T2819" s="15">
        <f t="shared" ref="T2819:T2882" si="134">(((I2819/60)/60)/24)+DATE(1970,1,1)</f>
        <v>42063.634976851856</v>
      </c>
    </row>
    <row r="2820" spans="1:20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32"/>
        <v>106</v>
      </c>
      <c r="P2820">
        <f>IFERROR(ROUND(E2820/L2820,2),0)</f>
        <v>103.95</v>
      </c>
      <c r="Q2820" s="10" t="s">
        <v>8312</v>
      </c>
      <c r="R2820" t="s">
        <v>8313</v>
      </c>
      <c r="S2820" s="15">
        <f t="shared" si="133"/>
        <v>42250.598217592589</v>
      </c>
      <c r="T2820" s="15">
        <f t="shared" si="134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32"/>
        <v>105</v>
      </c>
      <c r="P2821">
        <f>IFERROR(ROUND(E2821/L2821,2),0)</f>
        <v>50.38</v>
      </c>
      <c r="Q2821" s="10" t="s">
        <v>8312</v>
      </c>
      <c r="R2821" t="s">
        <v>8313</v>
      </c>
      <c r="S2821" s="15">
        <f t="shared" si="133"/>
        <v>42139.525567129633</v>
      </c>
      <c r="T2821" s="15">
        <f t="shared" si="134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32"/>
        <v>136</v>
      </c>
      <c r="P2822">
        <f>IFERROR(ROUND(E2822/L2822,2),0)</f>
        <v>13.6</v>
      </c>
      <c r="Q2822" s="10" t="s">
        <v>8312</v>
      </c>
      <c r="R2822" t="s">
        <v>8313</v>
      </c>
      <c r="S2822" s="15">
        <f t="shared" si="133"/>
        <v>42401.610983796301</v>
      </c>
      <c r="T2822" s="15">
        <f t="shared" si="134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32"/>
        <v>100</v>
      </c>
      <c r="P2823">
        <f>IFERROR(ROUND(E2823/L2823,2),0)</f>
        <v>28.57</v>
      </c>
      <c r="Q2823" s="10" t="s">
        <v>8312</v>
      </c>
      <c r="R2823" t="s">
        <v>8313</v>
      </c>
      <c r="S2823" s="15">
        <f t="shared" si="133"/>
        <v>41875.922858796301</v>
      </c>
      <c r="T2823" s="15">
        <f t="shared" si="134"/>
        <v>41905.922858796301</v>
      </c>
    </row>
    <row r="2824" spans="1:20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32"/>
        <v>100</v>
      </c>
      <c r="P2824">
        <f>IFERROR(ROUND(E2824/L2824,2),0)</f>
        <v>63.83</v>
      </c>
      <c r="Q2824" s="10" t="s">
        <v>8312</v>
      </c>
      <c r="R2824" t="s">
        <v>8313</v>
      </c>
      <c r="S2824" s="15">
        <f t="shared" si="133"/>
        <v>42060.683935185181</v>
      </c>
      <c r="T2824" s="15">
        <f t="shared" si="134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32"/>
        <v>124</v>
      </c>
      <c r="P2825">
        <f>IFERROR(ROUND(E2825/L2825,2),0)</f>
        <v>8.86</v>
      </c>
      <c r="Q2825" s="10" t="s">
        <v>8312</v>
      </c>
      <c r="R2825" t="s">
        <v>8313</v>
      </c>
      <c r="S2825" s="15">
        <f t="shared" si="133"/>
        <v>42067.011643518519</v>
      </c>
      <c r="T2825" s="15">
        <f t="shared" si="134"/>
        <v>42094.957638888889</v>
      </c>
    </row>
    <row r="2826" spans="1:20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32"/>
        <v>117</v>
      </c>
      <c r="P2826">
        <f>IFERROR(ROUND(E2826/L2826,2),0)</f>
        <v>50.67</v>
      </c>
      <c r="Q2826" s="10" t="s">
        <v>8312</v>
      </c>
      <c r="R2826" t="s">
        <v>8313</v>
      </c>
      <c r="S2826" s="15">
        <f t="shared" si="133"/>
        <v>42136.270787037036</v>
      </c>
      <c r="T2826" s="15">
        <f t="shared" si="134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32"/>
        <v>103</v>
      </c>
      <c r="P2827">
        <f>IFERROR(ROUND(E2827/L2827,2),0)</f>
        <v>60.78</v>
      </c>
      <c r="Q2827" s="10" t="s">
        <v>8312</v>
      </c>
      <c r="R2827" t="s">
        <v>8313</v>
      </c>
      <c r="S2827" s="15">
        <f t="shared" si="133"/>
        <v>42312.792662037042</v>
      </c>
      <c r="T2827" s="15">
        <f t="shared" si="134"/>
        <v>42342.792662037042</v>
      </c>
    </row>
    <row r="2828" spans="1:20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32"/>
        <v>108</v>
      </c>
      <c r="P2828">
        <f>IFERROR(ROUND(E2828/L2828,2),0)</f>
        <v>113.42</v>
      </c>
      <c r="Q2828" s="10" t="s">
        <v>8312</v>
      </c>
      <c r="R2828" t="s">
        <v>8313</v>
      </c>
      <c r="S2828" s="15">
        <f t="shared" si="133"/>
        <v>42171.034861111111</v>
      </c>
      <c r="T2828" s="15">
        <f t="shared" si="134"/>
        <v>42195.291666666672</v>
      </c>
    </row>
    <row r="2829" spans="1:20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32"/>
        <v>120</v>
      </c>
      <c r="P2829">
        <f>IFERROR(ROUND(E2829/L2829,2),0)</f>
        <v>104.57</v>
      </c>
      <c r="Q2829" s="10" t="s">
        <v>8312</v>
      </c>
      <c r="R2829" t="s">
        <v>8313</v>
      </c>
      <c r="S2829" s="15">
        <f t="shared" si="133"/>
        <v>42494.683634259258</v>
      </c>
      <c r="T2829" s="15">
        <f t="shared" si="134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32"/>
        <v>100</v>
      </c>
      <c r="P2830">
        <f>IFERROR(ROUND(E2830/L2830,2),0)</f>
        <v>98.31</v>
      </c>
      <c r="Q2830" s="10" t="s">
        <v>8312</v>
      </c>
      <c r="R2830" t="s">
        <v>8313</v>
      </c>
      <c r="S2830" s="15">
        <f t="shared" si="133"/>
        <v>42254.264687499999</v>
      </c>
      <c r="T2830" s="15">
        <f t="shared" si="134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32"/>
        <v>107</v>
      </c>
      <c r="P2831">
        <f>IFERROR(ROUND(E2831/L2831,2),0)</f>
        <v>35.04</v>
      </c>
      <c r="Q2831" s="10" t="s">
        <v>8312</v>
      </c>
      <c r="R2831" t="s">
        <v>8313</v>
      </c>
      <c r="S2831" s="15">
        <f t="shared" si="133"/>
        <v>42495.434236111112</v>
      </c>
      <c r="T2831" s="15">
        <f t="shared" si="134"/>
        <v>42523.434236111112</v>
      </c>
    </row>
    <row r="2832" spans="1:20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32"/>
        <v>100</v>
      </c>
      <c r="P2832">
        <f>IFERROR(ROUND(E2832/L2832,2),0)</f>
        <v>272.73</v>
      </c>
      <c r="Q2832" s="10" t="s">
        <v>8312</v>
      </c>
      <c r="R2832" t="s">
        <v>8313</v>
      </c>
      <c r="S2832" s="15">
        <f t="shared" si="133"/>
        <v>41758.839675925927</v>
      </c>
      <c r="T2832" s="15">
        <f t="shared" si="134"/>
        <v>41771.165972222225</v>
      </c>
    </row>
    <row r="2833" spans="1:20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32"/>
        <v>111</v>
      </c>
      <c r="P2833">
        <f>IFERROR(ROUND(E2833/L2833,2),0)</f>
        <v>63.85</v>
      </c>
      <c r="Q2833" s="10" t="s">
        <v>8312</v>
      </c>
      <c r="R2833" t="s">
        <v>8313</v>
      </c>
      <c r="S2833" s="15">
        <f t="shared" si="133"/>
        <v>42171.824884259258</v>
      </c>
      <c r="T2833" s="15">
        <f t="shared" si="134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32"/>
        <v>115</v>
      </c>
      <c r="P2834">
        <f>IFERROR(ROUND(E2834/L2834,2),0)</f>
        <v>30.19</v>
      </c>
      <c r="Q2834" s="10" t="s">
        <v>8312</v>
      </c>
      <c r="R2834" t="s">
        <v>8313</v>
      </c>
      <c r="S2834" s="15">
        <f t="shared" si="133"/>
        <v>41938.709421296298</v>
      </c>
      <c r="T2834" s="15">
        <f t="shared" si="134"/>
        <v>41966.916666666672</v>
      </c>
    </row>
    <row r="2835" spans="1:20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32"/>
        <v>108</v>
      </c>
      <c r="P2835">
        <f>IFERROR(ROUND(E2835/L2835,2),0)</f>
        <v>83.51</v>
      </c>
      <c r="Q2835" s="10" t="s">
        <v>8312</v>
      </c>
      <c r="R2835" t="s">
        <v>8313</v>
      </c>
      <c r="S2835" s="15">
        <f t="shared" si="133"/>
        <v>42268.127696759257</v>
      </c>
      <c r="T2835" s="15">
        <f t="shared" si="134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32"/>
        <v>170</v>
      </c>
      <c r="P2836">
        <f>IFERROR(ROUND(E2836/L2836,2),0)</f>
        <v>64.760000000000005</v>
      </c>
      <c r="Q2836" s="10" t="s">
        <v>8312</v>
      </c>
      <c r="R2836" t="s">
        <v>8313</v>
      </c>
      <c r="S2836" s="15">
        <f t="shared" si="133"/>
        <v>42019.959837962961</v>
      </c>
      <c r="T2836" s="15">
        <f t="shared" si="134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32"/>
        <v>187</v>
      </c>
      <c r="P2837">
        <f>IFERROR(ROUND(E2837/L2837,2),0)</f>
        <v>20.12</v>
      </c>
      <c r="Q2837" s="10" t="s">
        <v>8312</v>
      </c>
      <c r="R2837" t="s">
        <v>8313</v>
      </c>
      <c r="S2837" s="15">
        <f t="shared" si="133"/>
        <v>42313.703900462962</v>
      </c>
      <c r="T2837" s="15">
        <f t="shared" si="134"/>
        <v>42343</v>
      </c>
    </row>
    <row r="2838" spans="1:20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32"/>
        <v>108</v>
      </c>
      <c r="P2838">
        <f>IFERROR(ROUND(E2838/L2838,2),0)</f>
        <v>44.09</v>
      </c>
      <c r="Q2838" s="10" t="s">
        <v>8312</v>
      </c>
      <c r="R2838" t="s">
        <v>8313</v>
      </c>
      <c r="S2838" s="15">
        <f t="shared" si="133"/>
        <v>42746.261782407411</v>
      </c>
      <c r="T2838" s="15">
        <f t="shared" si="134"/>
        <v>42784.207638888889</v>
      </c>
    </row>
    <row r="2839" spans="1:20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32"/>
        <v>100</v>
      </c>
      <c r="P2839">
        <f>IFERROR(ROUND(E2839/L2839,2),0)</f>
        <v>40.479999999999997</v>
      </c>
      <c r="Q2839" s="10" t="s">
        <v>8312</v>
      </c>
      <c r="R2839" t="s">
        <v>8313</v>
      </c>
      <c r="S2839" s="15">
        <f t="shared" si="133"/>
        <v>42307.908379629633</v>
      </c>
      <c r="T2839" s="15">
        <f t="shared" si="134"/>
        <v>42347.950046296297</v>
      </c>
    </row>
    <row r="2840" spans="1:20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32"/>
        <v>120</v>
      </c>
      <c r="P2840">
        <f>IFERROR(ROUND(E2840/L2840,2),0)</f>
        <v>44.54</v>
      </c>
      <c r="Q2840" s="10" t="s">
        <v>8312</v>
      </c>
      <c r="R2840" t="s">
        <v>8313</v>
      </c>
      <c r="S2840" s="15">
        <f t="shared" si="133"/>
        <v>41842.607592592591</v>
      </c>
      <c r="T2840" s="15">
        <f t="shared" si="134"/>
        <v>41864.916666666664</v>
      </c>
    </row>
    <row r="2841" spans="1:20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32"/>
        <v>111</v>
      </c>
      <c r="P2841">
        <f>IFERROR(ROUND(E2841/L2841,2),0)</f>
        <v>125.81</v>
      </c>
      <c r="Q2841" s="10" t="s">
        <v>8312</v>
      </c>
      <c r="R2841" t="s">
        <v>8313</v>
      </c>
      <c r="S2841" s="15">
        <f t="shared" si="133"/>
        <v>41853.240208333329</v>
      </c>
      <c r="T2841" s="15">
        <f t="shared" si="134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32"/>
        <v>104</v>
      </c>
      <c r="P2842">
        <f>IFERROR(ROUND(E2842/L2842,2),0)</f>
        <v>19.7</v>
      </c>
      <c r="Q2842" s="10" t="s">
        <v>8312</v>
      </c>
      <c r="R2842" t="s">
        <v>8313</v>
      </c>
      <c r="S2842" s="15">
        <f t="shared" si="133"/>
        <v>42060.035636574074</v>
      </c>
      <c r="T2842" s="15">
        <f t="shared" si="134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32"/>
        <v>1</v>
      </c>
      <c r="P2843">
        <f>IFERROR(ROUND(E2843/L2843,2),0)</f>
        <v>10</v>
      </c>
      <c r="Q2843" s="10" t="s">
        <v>8312</v>
      </c>
      <c r="R2843" t="s">
        <v>8313</v>
      </c>
      <c r="S2843" s="15">
        <f t="shared" si="133"/>
        <v>42291.739548611105</v>
      </c>
      <c r="T2843" s="15">
        <f t="shared" si="134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32"/>
        <v>0</v>
      </c>
      <c r="P2844">
        <f>IFERROR(ROUND(E2844/L2844,2),0)</f>
        <v>0</v>
      </c>
      <c r="Q2844" s="10" t="s">
        <v>8312</v>
      </c>
      <c r="R2844" t="s">
        <v>8313</v>
      </c>
      <c r="S2844" s="15">
        <f t="shared" si="133"/>
        <v>41784.952488425923</v>
      </c>
      <c r="T2844" s="15">
        <f t="shared" si="134"/>
        <v>41811.458333333336</v>
      </c>
    </row>
    <row r="2845" spans="1:20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32"/>
        <v>0</v>
      </c>
      <c r="P2845">
        <f>IFERROR(ROUND(E2845/L2845,2),0)</f>
        <v>0</v>
      </c>
      <c r="Q2845" s="10" t="s">
        <v>8312</v>
      </c>
      <c r="R2845" t="s">
        <v>8313</v>
      </c>
      <c r="S2845" s="15">
        <f t="shared" si="133"/>
        <v>42492.737847222219</v>
      </c>
      <c r="T2845" s="15">
        <f t="shared" si="134"/>
        <v>42534.166666666672</v>
      </c>
    </row>
    <row r="2846" spans="1:20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32"/>
        <v>5</v>
      </c>
      <c r="P2846">
        <f>IFERROR(ROUND(E2846/L2846,2),0)</f>
        <v>30</v>
      </c>
      <c r="Q2846" s="10" t="s">
        <v>8312</v>
      </c>
      <c r="R2846" t="s">
        <v>8313</v>
      </c>
      <c r="S2846" s="15">
        <f t="shared" si="133"/>
        <v>42709.546064814815</v>
      </c>
      <c r="T2846" s="15">
        <f t="shared" si="134"/>
        <v>42739.546064814815</v>
      </c>
    </row>
    <row r="2847" spans="1:20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32"/>
        <v>32</v>
      </c>
      <c r="P2847">
        <f>IFERROR(ROUND(E2847/L2847,2),0)</f>
        <v>60.67</v>
      </c>
      <c r="Q2847" s="10" t="s">
        <v>8312</v>
      </c>
      <c r="R2847" t="s">
        <v>8313</v>
      </c>
      <c r="S2847" s="15">
        <f t="shared" si="133"/>
        <v>42103.016585648147</v>
      </c>
      <c r="T2847" s="15">
        <f t="shared" si="134"/>
        <v>42163.016585648147</v>
      </c>
    </row>
    <row r="2848" spans="1:20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32"/>
        <v>0</v>
      </c>
      <c r="P2848">
        <f>IFERROR(ROUND(E2848/L2848,2),0)</f>
        <v>0</v>
      </c>
      <c r="Q2848" s="10" t="s">
        <v>8312</v>
      </c>
      <c r="R2848" t="s">
        <v>8313</v>
      </c>
      <c r="S2848" s="15">
        <f t="shared" si="133"/>
        <v>42108.692060185189</v>
      </c>
      <c r="T2848" s="15">
        <f t="shared" si="134"/>
        <v>42153.692060185189</v>
      </c>
    </row>
    <row r="2849" spans="1:20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32"/>
        <v>0</v>
      </c>
      <c r="P2849">
        <f>IFERROR(ROUND(E2849/L2849,2),0)</f>
        <v>0</v>
      </c>
      <c r="Q2849" s="10" t="s">
        <v>8312</v>
      </c>
      <c r="R2849" t="s">
        <v>8313</v>
      </c>
      <c r="S2849" s="15">
        <f t="shared" si="133"/>
        <v>42453.806307870371</v>
      </c>
      <c r="T2849" s="15">
        <f t="shared" si="134"/>
        <v>42513.806307870371</v>
      </c>
    </row>
    <row r="2850" spans="1:20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32"/>
        <v>0</v>
      </c>
      <c r="P2850">
        <f>IFERROR(ROUND(E2850/L2850,2),0)</f>
        <v>23.33</v>
      </c>
      <c r="Q2850" s="10" t="s">
        <v>8312</v>
      </c>
      <c r="R2850" t="s">
        <v>8313</v>
      </c>
      <c r="S2850" s="15">
        <f t="shared" si="133"/>
        <v>42123.648831018523</v>
      </c>
      <c r="T2850" s="15">
        <f t="shared" si="134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32"/>
        <v>1</v>
      </c>
      <c r="P2851">
        <f>IFERROR(ROUND(E2851/L2851,2),0)</f>
        <v>5</v>
      </c>
      <c r="Q2851" s="10" t="s">
        <v>8312</v>
      </c>
      <c r="R2851" t="s">
        <v>8313</v>
      </c>
      <c r="S2851" s="15">
        <f t="shared" si="133"/>
        <v>42453.428240740745</v>
      </c>
      <c r="T2851" s="15">
        <f t="shared" si="134"/>
        <v>42483.428240740745</v>
      </c>
    </row>
    <row r="2852" spans="1:20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32"/>
        <v>4</v>
      </c>
      <c r="P2852">
        <f>IFERROR(ROUND(E2852/L2852,2),0)</f>
        <v>23.92</v>
      </c>
      <c r="Q2852" s="10" t="s">
        <v>8312</v>
      </c>
      <c r="R2852" t="s">
        <v>8313</v>
      </c>
      <c r="S2852" s="15">
        <f t="shared" si="133"/>
        <v>41858.007071759261</v>
      </c>
      <c r="T2852" s="15">
        <f t="shared" si="134"/>
        <v>41888.007071759261</v>
      </c>
    </row>
    <row r="2853" spans="1:20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32"/>
        <v>0</v>
      </c>
      <c r="P2853">
        <f>IFERROR(ROUND(E2853/L2853,2),0)</f>
        <v>0</v>
      </c>
      <c r="Q2853" s="10" t="s">
        <v>8312</v>
      </c>
      <c r="R2853" t="s">
        <v>8313</v>
      </c>
      <c r="S2853" s="15">
        <f t="shared" si="133"/>
        <v>42390.002650462964</v>
      </c>
      <c r="T2853" s="15">
        <f t="shared" si="134"/>
        <v>42398.970138888893</v>
      </c>
    </row>
    <row r="2854" spans="1:20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32"/>
        <v>2</v>
      </c>
      <c r="P2854">
        <f>IFERROR(ROUND(E2854/L2854,2),0)</f>
        <v>15.83</v>
      </c>
      <c r="Q2854" s="10" t="s">
        <v>8312</v>
      </c>
      <c r="R2854" t="s">
        <v>8313</v>
      </c>
      <c r="S2854" s="15">
        <f t="shared" si="133"/>
        <v>41781.045173611114</v>
      </c>
      <c r="T2854" s="15">
        <f t="shared" si="134"/>
        <v>41811.045173611114</v>
      </c>
    </row>
    <row r="2855" spans="1:20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32"/>
        <v>0</v>
      </c>
      <c r="P2855">
        <f>IFERROR(ROUND(E2855/L2855,2),0)</f>
        <v>0</v>
      </c>
      <c r="Q2855" s="10" t="s">
        <v>8312</v>
      </c>
      <c r="R2855" t="s">
        <v>8313</v>
      </c>
      <c r="S2855" s="15">
        <f t="shared" si="133"/>
        <v>41836.190937499996</v>
      </c>
      <c r="T2855" s="15">
        <f t="shared" si="134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32"/>
        <v>42</v>
      </c>
      <c r="P2856">
        <f>IFERROR(ROUND(E2856/L2856,2),0)</f>
        <v>29.79</v>
      </c>
      <c r="Q2856" s="10" t="s">
        <v>8312</v>
      </c>
      <c r="R2856" t="s">
        <v>8313</v>
      </c>
      <c r="S2856" s="15">
        <f t="shared" si="133"/>
        <v>42111.71665509259</v>
      </c>
      <c r="T2856" s="15">
        <f t="shared" si="134"/>
        <v>42131.71665509259</v>
      </c>
    </row>
    <row r="2857" spans="1:20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32"/>
        <v>50</v>
      </c>
      <c r="P2857">
        <f>IFERROR(ROUND(E2857/L2857,2),0)</f>
        <v>60</v>
      </c>
      <c r="Q2857" s="10" t="s">
        <v>8312</v>
      </c>
      <c r="R2857" t="s">
        <v>8313</v>
      </c>
      <c r="S2857" s="15">
        <f t="shared" si="133"/>
        <v>42370.007766203707</v>
      </c>
      <c r="T2857" s="15">
        <f t="shared" si="134"/>
        <v>42398.981944444444</v>
      </c>
    </row>
    <row r="2858" spans="1:20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32"/>
        <v>5</v>
      </c>
      <c r="P2858">
        <f>IFERROR(ROUND(E2858/L2858,2),0)</f>
        <v>24.33</v>
      </c>
      <c r="Q2858" s="10" t="s">
        <v>8312</v>
      </c>
      <c r="R2858" t="s">
        <v>8313</v>
      </c>
      <c r="S2858" s="15">
        <f t="shared" si="133"/>
        <v>42165.037581018521</v>
      </c>
      <c r="T2858" s="15">
        <f t="shared" si="134"/>
        <v>42224.898611111115</v>
      </c>
    </row>
    <row r="2859" spans="1:20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32"/>
        <v>20</v>
      </c>
      <c r="P2859">
        <f>IFERROR(ROUND(E2859/L2859,2),0)</f>
        <v>500</v>
      </c>
      <c r="Q2859" s="10" t="s">
        <v>8312</v>
      </c>
      <c r="R2859" t="s">
        <v>8313</v>
      </c>
      <c r="S2859" s="15">
        <f t="shared" si="133"/>
        <v>42726.920081018514</v>
      </c>
      <c r="T2859" s="15">
        <f t="shared" si="134"/>
        <v>42786.75</v>
      </c>
    </row>
    <row r="2860" spans="1:20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32"/>
        <v>0</v>
      </c>
      <c r="P2860">
        <f>IFERROR(ROUND(E2860/L2860,2),0)</f>
        <v>0</v>
      </c>
      <c r="Q2860" s="10" t="s">
        <v>8312</v>
      </c>
      <c r="R2860" t="s">
        <v>8313</v>
      </c>
      <c r="S2860" s="15">
        <f t="shared" si="133"/>
        <v>41954.545081018514</v>
      </c>
      <c r="T2860" s="15">
        <f t="shared" si="134"/>
        <v>41978.477777777778</v>
      </c>
    </row>
    <row r="2861" spans="1:20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32"/>
        <v>2</v>
      </c>
      <c r="P2861">
        <f>IFERROR(ROUND(E2861/L2861,2),0)</f>
        <v>35</v>
      </c>
      <c r="Q2861" s="10" t="s">
        <v>8312</v>
      </c>
      <c r="R2861" t="s">
        <v>8313</v>
      </c>
      <c r="S2861" s="15">
        <f t="shared" si="133"/>
        <v>42233.362314814818</v>
      </c>
      <c r="T2861" s="15">
        <f t="shared" si="134"/>
        <v>42293.362314814818</v>
      </c>
    </row>
    <row r="2862" spans="1:20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32"/>
        <v>7</v>
      </c>
      <c r="P2862">
        <f>IFERROR(ROUND(E2862/L2862,2),0)</f>
        <v>29.56</v>
      </c>
      <c r="Q2862" s="10" t="s">
        <v>8312</v>
      </c>
      <c r="R2862" t="s">
        <v>8313</v>
      </c>
      <c r="S2862" s="15">
        <f t="shared" si="133"/>
        <v>42480.800648148142</v>
      </c>
      <c r="T2862" s="15">
        <f t="shared" si="134"/>
        <v>42540.800648148142</v>
      </c>
    </row>
    <row r="2863" spans="1:20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32"/>
        <v>32</v>
      </c>
      <c r="P2863">
        <f>IFERROR(ROUND(E2863/L2863,2),0)</f>
        <v>26.67</v>
      </c>
      <c r="Q2863" s="10" t="s">
        <v>8312</v>
      </c>
      <c r="R2863" t="s">
        <v>8313</v>
      </c>
      <c r="S2863" s="15">
        <f t="shared" si="133"/>
        <v>42257.590833333335</v>
      </c>
      <c r="T2863" s="15">
        <f t="shared" si="134"/>
        <v>42271.590833333335</v>
      </c>
    </row>
    <row r="2864" spans="1:20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32"/>
        <v>0</v>
      </c>
      <c r="P2864">
        <f>IFERROR(ROUND(E2864/L2864,2),0)</f>
        <v>18.329999999999998</v>
      </c>
      <c r="Q2864" s="10" t="s">
        <v>8312</v>
      </c>
      <c r="R2864" t="s">
        <v>8313</v>
      </c>
      <c r="S2864" s="15">
        <f t="shared" si="133"/>
        <v>41784.789687500001</v>
      </c>
      <c r="T2864" s="15">
        <f t="shared" si="134"/>
        <v>41814.789687500001</v>
      </c>
    </row>
    <row r="2865" spans="1:20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32"/>
        <v>0</v>
      </c>
      <c r="P2865">
        <f>IFERROR(ROUND(E2865/L2865,2),0)</f>
        <v>20</v>
      </c>
      <c r="Q2865" s="10" t="s">
        <v>8312</v>
      </c>
      <c r="R2865" t="s">
        <v>8313</v>
      </c>
      <c r="S2865" s="15">
        <f t="shared" si="133"/>
        <v>41831.675034722226</v>
      </c>
      <c r="T2865" s="15">
        <f t="shared" si="134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32"/>
        <v>2</v>
      </c>
      <c r="P2866">
        <f>IFERROR(ROUND(E2866/L2866,2),0)</f>
        <v>13.33</v>
      </c>
      <c r="Q2866" s="10" t="s">
        <v>8312</v>
      </c>
      <c r="R2866" t="s">
        <v>8313</v>
      </c>
      <c r="S2866" s="15">
        <f t="shared" si="133"/>
        <v>42172.613506944443</v>
      </c>
      <c r="T2866" s="15">
        <f t="shared" si="134"/>
        <v>42202.554166666669</v>
      </c>
    </row>
    <row r="2867" spans="1:20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32"/>
        <v>0</v>
      </c>
      <c r="P2867">
        <f>IFERROR(ROUND(E2867/L2867,2),0)</f>
        <v>0</v>
      </c>
      <c r="Q2867" s="10" t="s">
        <v>8312</v>
      </c>
      <c r="R2867" t="s">
        <v>8313</v>
      </c>
      <c r="S2867" s="15">
        <f t="shared" si="133"/>
        <v>41950.114108796297</v>
      </c>
      <c r="T2867" s="15">
        <f t="shared" si="134"/>
        <v>42010.114108796297</v>
      </c>
    </row>
    <row r="2868" spans="1:20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32"/>
        <v>1</v>
      </c>
      <c r="P2868">
        <f>IFERROR(ROUND(E2868/L2868,2),0)</f>
        <v>22.5</v>
      </c>
      <c r="Q2868" s="10" t="s">
        <v>8312</v>
      </c>
      <c r="R2868" t="s">
        <v>8313</v>
      </c>
      <c r="S2868" s="15">
        <f t="shared" si="133"/>
        <v>42627.955104166671</v>
      </c>
      <c r="T2868" s="15">
        <f t="shared" si="134"/>
        <v>42657.916666666672</v>
      </c>
    </row>
    <row r="2869" spans="1:20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32"/>
        <v>20</v>
      </c>
      <c r="P2869">
        <f>IFERROR(ROUND(E2869/L2869,2),0)</f>
        <v>50.4</v>
      </c>
      <c r="Q2869" s="10" t="s">
        <v>8312</v>
      </c>
      <c r="R2869" t="s">
        <v>8313</v>
      </c>
      <c r="S2869" s="15">
        <f t="shared" si="133"/>
        <v>42531.195277777777</v>
      </c>
      <c r="T2869" s="15">
        <f t="shared" si="134"/>
        <v>42555.166666666672</v>
      </c>
    </row>
    <row r="2870" spans="1:20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32"/>
        <v>42</v>
      </c>
      <c r="P2870">
        <f>IFERROR(ROUND(E2870/L2870,2),0)</f>
        <v>105.03</v>
      </c>
      <c r="Q2870" s="10" t="s">
        <v>8312</v>
      </c>
      <c r="R2870" t="s">
        <v>8313</v>
      </c>
      <c r="S2870" s="15">
        <f t="shared" si="133"/>
        <v>42618.827013888891</v>
      </c>
      <c r="T2870" s="15">
        <f t="shared" si="134"/>
        <v>42648.827013888891</v>
      </c>
    </row>
    <row r="2871" spans="1:20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32"/>
        <v>1</v>
      </c>
      <c r="P2871">
        <f>IFERROR(ROUND(E2871/L2871,2),0)</f>
        <v>35.4</v>
      </c>
      <c r="Q2871" s="10" t="s">
        <v>8312</v>
      </c>
      <c r="R2871" t="s">
        <v>8313</v>
      </c>
      <c r="S2871" s="15">
        <f t="shared" si="133"/>
        <v>42540.593530092592</v>
      </c>
      <c r="T2871" s="15">
        <f t="shared" si="134"/>
        <v>42570.593530092592</v>
      </c>
    </row>
    <row r="2872" spans="1:20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32"/>
        <v>15</v>
      </c>
      <c r="P2872">
        <f>IFERROR(ROUND(E2872/L2872,2),0)</f>
        <v>83.33</v>
      </c>
      <c r="Q2872" s="10" t="s">
        <v>8312</v>
      </c>
      <c r="R2872" t="s">
        <v>8313</v>
      </c>
      <c r="S2872" s="15">
        <f t="shared" si="133"/>
        <v>41746.189409722225</v>
      </c>
      <c r="T2872" s="15">
        <f t="shared" si="134"/>
        <v>41776.189409722225</v>
      </c>
    </row>
    <row r="2873" spans="1:20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32"/>
        <v>5</v>
      </c>
      <c r="P2873">
        <f>IFERROR(ROUND(E2873/L2873,2),0)</f>
        <v>35.92</v>
      </c>
      <c r="Q2873" s="10" t="s">
        <v>8312</v>
      </c>
      <c r="R2873" t="s">
        <v>8313</v>
      </c>
      <c r="S2873" s="15">
        <f t="shared" si="133"/>
        <v>41974.738576388889</v>
      </c>
      <c r="T2873" s="15">
        <f t="shared" si="134"/>
        <v>41994.738576388889</v>
      </c>
    </row>
    <row r="2874" spans="1:20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32"/>
        <v>0</v>
      </c>
      <c r="P2874">
        <f>IFERROR(ROUND(E2874/L2874,2),0)</f>
        <v>0</v>
      </c>
      <c r="Q2874" s="10" t="s">
        <v>8312</v>
      </c>
      <c r="R2874" t="s">
        <v>8313</v>
      </c>
      <c r="S2874" s="15">
        <f t="shared" si="133"/>
        <v>42115.11618055556</v>
      </c>
      <c r="T2874" s="15">
        <f t="shared" si="134"/>
        <v>42175.11618055556</v>
      </c>
    </row>
    <row r="2875" spans="1:20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32"/>
        <v>38</v>
      </c>
      <c r="P2875">
        <f>IFERROR(ROUND(E2875/L2875,2),0)</f>
        <v>119.13</v>
      </c>
      <c r="Q2875" s="10" t="s">
        <v>8312</v>
      </c>
      <c r="R2875" t="s">
        <v>8313</v>
      </c>
      <c r="S2875" s="15">
        <f t="shared" si="133"/>
        <v>42002.817488425921</v>
      </c>
      <c r="T2875" s="15">
        <f t="shared" si="134"/>
        <v>42032.817488425921</v>
      </c>
    </row>
    <row r="2876" spans="1:20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32"/>
        <v>5</v>
      </c>
      <c r="P2876">
        <f>IFERROR(ROUND(E2876/L2876,2),0)</f>
        <v>90.33</v>
      </c>
      <c r="Q2876" s="10" t="s">
        <v>8312</v>
      </c>
      <c r="R2876" t="s">
        <v>8313</v>
      </c>
      <c r="S2876" s="15">
        <f t="shared" si="133"/>
        <v>42722.84474537037</v>
      </c>
      <c r="T2876" s="15">
        <f t="shared" si="134"/>
        <v>42752.84474537037</v>
      </c>
    </row>
    <row r="2877" spans="1:20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32"/>
        <v>0</v>
      </c>
      <c r="P2877">
        <f>IFERROR(ROUND(E2877/L2877,2),0)</f>
        <v>2.33</v>
      </c>
      <c r="Q2877" s="10" t="s">
        <v>8312</v>
      </c>
      <c r="R2877" t="s">
        <v>8313</v>
      </c>
      <c r="S2877" s="15">
        <f t="shared" si="133"/>
        <v>42465.128391203703</v>
      </c>
      <c r="T2877" s="15">
        <f t="shared" si="134"/>
        <v>42495.128391203703</v>
      </c>
    </row>
    <row r="2878" spans="1:20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32"/>
        <v>0</v>
      </c>
      <c r="P2878">
        <f>IFERROR(ROUND(E2878/L2878,2),0)</f>
        <v>0</v>
      </c>
      <c r="Q2878" s="10" t="s">
        <v>8312</v>
      </c>
      <c r="R2878" t="s">
        <v>8313</v>
      </c>
      <c r="S2878" s="15">
        <f t="shared" si="133"/>
        <v>42171.743969907402</v>
      </c>
      <c r="T2878" s="15">
        <f t="shared" si="134"/>
        <v>42201.743969907402</v>
      </c>
    </row>
    <row r="2879" spans="1:20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32"/>
        <v>11</v>
      </c>
      <c r="P2879">
        <f>IFERROR(ROUND(E2879/L2879,2),0)</f>
        <v>108.33</v>
      </c>
      <c r="Q2879" s="10" t="s">
        <v>8312</v>
      </c>
      <c r="R2879" t="s">
        <v>8313</v>
      </c>
      <c r="S2879" s="15">
        <f t="shared" si="133"/>
        <v>42672.955138888887</v>
      </c>
      <c r="T2879" s="15">
        <f t="shared" si="134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32"/>
        <v>2</v>
      </c>
      <c r="P2880">
        <f>IFERROR(ROUND(E2880/L2880,2),0)</f>
        <v>15.75</v>
      </c>
      <c r="Q2880" s="10" t="s">
        <v>8312</v>
      </c>
      <c r="R2880" t="s">
        <v>8313</v>
      </c>
      <c r="S2880" s="15">
        <f t="shared" si="133"/>
        <v>42128.615682870368</v>
      </c>
      <c r="T2880" s="15">
        <f t="shared" si="134"/>
        <v>42188.615682870368</v>
      </c>
    </row>
    <row r="2881" spans="1:20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32"/>
        <v>0</v>
      </c>
      <c r="P2881">
        <f>IFERROR(ROUND(E2881/L2881,2),0)</f>
        <v>29</v>
      </c>
      <c r="Q2881" s="10" t="s">
        <v>8312</v>
      </c>
      <c r="R2881" t="s">
        <v>8313</v>
      </c>
      <c r="S2881" s="15">
        <f t="shared" si="133"/>
        <v>42359.725243055553</v>
      </c>
      <c r="T2881" s="15">
        <f t="shared" si="134"/>
        <v>42389.725243055553</v>
      </c>
    </row>
    <row r="2882" spans="1:20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32"/>
        <v>23</v>
      </c>
      <c r="P2882">
        <f>IFERROR(ROUND(E2882/L2882,2),0)</f>
        <v>96.55</v>
      </c>
      <c r="Q2882" s="10" t="s">
        <v>8312</v>
      </c>
      <c r="R2882" t="s">
        <v>8313</v>
      </c>
      <c r="S2882" s="15">
        <f t="shared" si="133"/>
        <v>42192.905694444446</v>
      </c>
      <c r="T2882" s="15">
        <f t="shared" si="134"/>
        <v>42236.711805555555</v>
      </c>
    </row>
    <row r="2883" spans="1:20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35">ROUND(E2883/D2883*100,0)</f>
        <v>0</v>
      </c>
      <c r="P2883">
        <f>IFERROR(ROUND(E2883/L2883,2),0)</f>
        <v>0</v>
      </c>
      <c r="Q2883" s="10" t="s">
        <v>8312</v>
      </c>
      <c r="R2883" t="s">
        <v>8313</v>
      </c>
      <c r="S2883" s="15">
        <f t="shared" ref="S2883:S2946" si="136">(((J2883/60)/60)/24)+DATE(1970,1,1)</f>
        <v>41916.597638888888</v>
      </c>
      <c r="T2883" s="15">
        <f t="shared" ref="T2883:T2946" si="137">(((I2883/60)/60)/24)+DATE(1970,1,1)</f>
        <v>41976.639305555553</v>
      </c>
    </row>
    <row r="2884" spans="1:20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35"/>
        <v>34</v>
      </c>
      <c r="P2884">
        <f>IFERROR(ROUND(E2884/L2884,2),0)</f>
        <v>63</v>
      </c>
      <c r="Q2884" s="10" t="s">
        <v>8312</v>
      </c>
      <c r="R2884" t="s">
        <v>8313</v>
      </c>
      <c r="S2884" s="15">
        <f t="shared" si="136"/>
        <v>42461.596273148149</v>
      </c>
      <c r="T2884" s="15">
        <f t="shared" si="137"/>
        <v>42491.596273148149</v>
      </c>
    </row>
    <row r="2885" spans="1:20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35"/>
        <v>19</v>
      </c>
      <c r="P2885">
        <f>IFERROR(ROUND(E2885/L2885,2),0)</f>
        <v>381.6</v>
      </c>
      <c r="Q2885" s="10" t="s">
        <v>8312</v>
      </c>
      <c r="R2885" t="s">
        <v>8313</v>
      </c>
      <c r="S2885" s="15">
        <f t="shared" si="136"/>
        <v>42370.90320601852</v>
      </c>
      <c r="T2885" s="15">
        <f t="shared" si="137"/>
        <v>42406.207638888889</v>
      </c>
    </row>
    <row r="2886" spans="1:20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35"/>
        <v>0</v>
      </c>
      <c r="P2886">
        <f>IFERROR(ROUND(E2886/L2886,2),0)</f>
        <v>46.25</v>
      </c>
      <c r="Q2886" s="10" t="s">
        <v>8312</v>
      </c>
      <c r="R2886" t="s">
        <v>8313</v>
      </c>
      <c r="S2886" s="15">
        <f t="shared" si="136"/>
        <v>41948.727256944447</v>
      </c>
      <c r="T2886" s="15">
        <f t="shared" si="137"/>
        <v>41978.727256944447</v>
      </c>
    </row>
    <row r="2887" spans="1:20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35"/>
        <v>33</v>
      </c>
      <c r="P2887">
        <f>IFERROR(ROUND(E2887/L2887,2),0)</f>
        <v>26</v>
      </c>
      <c r="Q2887" s="10" t="s">
        <v>8312</v>
      </c>
      <c r="R2887" t="s">
        <v>8313</v>
      </c>
      <c r="S2887" s="15">
        <f t="shared" si="136"/>
        <v>42047.07640046296</v>
      </c>
      <c r="T2887" s="15">
        <f t="shared" si="137"/>
        <v>42077.034733796296</v>
      </c>
    </row>
    <row r="2888" spans="1:20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35"/>
        <v>5</v>
      </c>
      <c r="P2888">
        <f>IFERROR(ROUND(E2888/L2888,2),0)</f>
        <v>10</v>
      </c>
      <c r="Q2888" s="10" t="s">
        <v>8312</v>
      </c>
      <c r="R2888" t="s">
        <v>8313</v>
      </c>
      <c r="S2888" s="15">
        <f t="shared" si="136"/>
        <v>42261.632916666669</v>
      </c>
      <c r="T2888" s="15">
        <f t="shared" si="137"/>
        <v>42266.165972222225</v>
      </c>
    </row>
    <row r="2889" spans="1:20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35"/>
        <v>0</v>
      </c>
      <c r="P2889">
        <f>IFERROR(ROUND(E2889/L2889,2),0)</f>
        <v>5</v>
      </c>
      <c r="Q2889" s="10" t="s">
        <v>8312</v>
      </c>
      <c r="R2889" t="s">
        <v>8313</v>
      </c>
      <c r="S2889" s="15">
        <f t="shared" si="136"/>
        <v>41985.427361111113</v>
      </c>
      <c r="T2889" s="15">
        <f t="shared" si="137"/>
        <v>42015.427361111113</v>
      </c>
    </row>
    <row r="2890" spans="1:20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35"/>
        <v>0</v>
      </c>
      <c r="P2890">
        <f>IFERROR(ROUND(E2890/L2890,2),0)</f>
        <v>0</v>
      </c>
      <c r="Q2890" s="10" t="s">
        <v>8312</v>
      </c>
      <c r="R2890" t="s">
        <v>8313</v>
      </c>
      <c r="S2890" s="15">
        <f t="shared" si="136"/>
        <v>41922.535185185188</v>
      </c>
      <c r="T2890" s="15">
        <f t="shared" si="137"/>
        <v>41930.207638888889</v>
      </c>
    </row>
    <row r="2891" spans="1:20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35"/>
        <v>38</v>
      </c>
      <c r="P2891">
        <f>IFERROR(ROUND(E2891/L2891,2),0)</f>
        <v>81.569999999999993</v>
      </c>
      <c r="Q2891" s="10" t="s">
        <v>8312</v>
      </c>
      <c r="R2891" t="s">
        <v>8313</v>
      </c>
      <c r="S2891" s="15">
        <f t="shared" si="136"/>
        <v>41850.863252314812</v>
      </c>
      <c r="T2891" s="15">
        <f t="shared" si="137"/>
        <v>41880.863252314812</v>
      </c>
    </row>
    <row r="2892" spans="1:20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35"/>
        <v>1</v>
      </c>
      <c r="P2892">
        <f>IFERROR(ROUND(E2892/L2892,2),0)</f>
        <v>7</v>
      </c>
      <c r="Q2892" s="10" t="s">
        <v>8312</v>
      </c>
      <c r="R2892" t="s">
        <v>8313</v>
      </c>
      <c r="S2892" s="15">
        <f t="shared" si="136"/>
        <v>41831.742962962962</v>
      </c>
      <c r="T2892" s="15">
        <f t="shared" si="137"/>
        <v>41860.125</v>
      </c>
    </row>
    <row r="2893" spans="1:20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35"/>
        <v>3</v>
      </c>
      <c r="P2893">
        <f>IFERROR(ROUND(E2893/L2893,2),0)</f>
        <v>27.3</v>
      </c>
      <c r="Q2893" s="10" t="s">
        <v>8312</v>
      </c>
      <c r="R2893" t="s">
        <v>8313</v>
      </c>
      <c r="S2893" s="15">
        <f t="shared" si="136"/>
        <v>42415.883425925931</v>
      </c>
      <c r="T2893" s="15">
        <f t="shared" si="137"/>
        <v>42475.84175925926</v>
      </c>
    </row>
    <row r="2894" spans="1:20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35"/>
        <v>9</v>
      </c>
      <c r="P2894">
        <f>IFERROR(ROUND(E2894/L2894,2),0)</f>
        <v>29.41</v>
      </c>
      <c r="Q2894" s="10" t="s">
        <v>8312</v>
      </c>
      <c r="R2894" t="s">
        <v>8313</v>
      </c>
      <c r="S2894" s="15">
        <f t="shared" si="136"/>
        <v>41869.714166666665</v>
      </c>
      <c r="T2894" s="15">
        <f t="shared" si="137"/>
        <v>41876.875</v>
      </c>
    </row>
    <row r="2895" spans="1:20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35"/>
        <v>1</v>
      </c>
      <c r="P2895">
        <f>IFERROR(ROUND(E2895/L2895,2),0)</f>
        <v>12.5</v>
      </c>
      <c r="Q2895" s="10" t="s">
        <v>8312</v>
      </c>
      <c r="R2895" t="s">
        <v>8313</v>
      </c>
      <c r="S2895" s="15">
        <f t="shared" si="136"/>
        <v>41953.773090277777</v>
      </c>
      <c r="T2895" s="15">
        <f t="shared" si="137"/>
        <v>42013.083333333328</v>
      </c>
    </row>
    <row r="2896" spans="1:20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35"/>
        <v>0</v>
      </c>
      <c r="P2896">
        <f>IFERROR(ROUND(E2896/L2896,2),0)</f>
        <v>0</v>
      </c>
      <c r="Q2896" s="10" t="s">
        <v>8312</v>
      </c>
      <c r="R2896" t="s">
        <v>8313</v>
      </c>
      <c r="S2896" s="15">
        <f t="shared" si="136"/>
        <v>42037.986284722225</v>
      </c>
      <c r="T2896" s="15">
        <f t="shared" si="137"/>
        <v>42097.944618055553</v>
      </c>
    </row>
    <row r="2897" spans="1:20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35"/>
        <v>5</v>
      </c>
      <c r="P2897">
        <f>IFERROR(ROUND(E2897/L2897,2),0)</f>
        <v>5.75</v>
      </c>
      <c r="Q2897" s="10" t="s">
        <v>8312</v>
      </c>
      <c r="R2897" t="s">
        <v>8313</v>
      </c>
      <c r="S2897" s="15">
        <f t="shared" si="136"/>
        <v>41811.555462962962</v>
      </c>
      <c r="T2897" s="15">
        <f t="shared" si="137"/>
        <v>41812.875</v>
      </c>
    </row>
    <row r="2898" spans="1:20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35"/>
        <v>21</v>
      </c>
      <c r="P2898">
        <f>IFERROR(ROUND(E2898/L2898,2),0)</f>
        <v>52.08</v>
      </c>
      <c r="Q2898" s="10" t="s">
        <v>8312</v>
      </c>
      <c r="R2898" t="s">
        <v>8313</v>
      </c>
      <c r="S2898" s="15">
        <f t="shared" si="136"/>
        <v>42701.908807870372</v>
      </c>
      <c r="T2898" s="15">
        <f t="shared" si="137"/>
        <v>42716.25</v>
      </c>
    </row>
    <row r="2899" spans="1:20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35"/>
        <v>5</v>
      </c>
      <c r="P2899">
        <f>IFERROR(ROUND(E2899/L2899,2),0)</f>
        <v>183.33</v>
      </c>
      <c r="Q2899" s="10" t="s">
        <v>8312</v>
      </c>
      <c r="R2899" t="s">
        <v>8313</v>
      </c>
      <c r="S2899" s="15">
        <f t="shared" si="136"/>
        <v>42258.646504629629</v>
      </c>
      <c r="T2899" s="15">
        <f t="shared" si="137"/>
        <v>42288.645196759258</v>
      </c>
    </row>
    <row r="2900" spans="1:20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35"/>
        <v>4</v>
      </c>
      <c r="P2900">
        <f>IFERROR(ROUND(E2900/L2900,2),0)</f>
        <v>26.33</v>
      </c>
      <c r="Q2900" s="10" t="s">
        <v>8312</v>
      </c>
      <c r="R2900" t="s">
        <v>8313</v>
      </c>
      <c r="S2900" s="15">
        <f t="shared" si="136"/>
        <v>42278.664965277778</v>
      </c>
      <c r="T2900" s="15">
        <f t="shared" si="137"/>
        <v>42308.664965277778</v>
      </c>
    </row>
    <row r="2901" spans="1:20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35"/>
        <v>0</v>
      </c>
      <c r="P2901">
        <f>IFERROR(ROUND(E2901/L2901,2),0)</f>
        <v>0</v>
      </c>
      <c r="Q2901" s="10" t="s">
        <v>8312</v>
      </c>
      <c r="R2901" t="s">
        <v>8313</v>
      </c>
      <c r="S2901" s="15">
        <f t="shared" si="136"/>
        <v>42515.078217592592</v>
      </c>
      <c r="T2901" s="15">
        <f t="shared" si="137"/>
        <v>42575.078217592592</v>
      </c>
    </row>
    <row r="2902" spans="1:20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35"/>
        <v>62</v>
      </c>
      <c r="P2902">
        <f>IFERROR(ROUND(E2902/L2902,2),0)</f>
        <v>486.43</v>
      </c>
      <c r="Q2902" s="10" t="s">
        <v>8312</v>
      </c>
      <c r="R2902" t="s">
        <v>8313</v>
      </c>
      <c r="S2902" s="15">
        <f t="shared" si="136"/>
        <v>41830.234166666669</v>
      </c>
      <c r="T2902" s="15">
        <f t="shared" si="137"/>
        <v>41860.234166666669</v>
      </c>
    </row>
    <row r="2903" spans="1:20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35"/>
        <v>1</v>
      </c>
      <c r="P2903">
        <f>IFERROR(ROUND(E2903/L2903,2),0)</f>
        <v>3</v>
      </c>
      <c r="Q2903" s="10" t="s">
        <v>8312</v>
      </c>
      <c r="R2903" t="s">
        <v>8313</v>
      </c>
      <c r="S2903" s="15">
        <f t="shared" si="136"/>
        <v>41982.904386574075</v>
      </c>
      <c r="T2903" s="15">
        <f t="shared" si="137"/>
        <v>42042.904386574075</v>
      </c>
    </row>
    <row r="2904" spans="1:20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35"/>
        <v>0</v>
      </c>
      <c r="P2904">
        <f>IFERROR(ROUND(E2904/L2904,2),0)</f>
        <v>25</v>
      </c>
      <c r="Q2904" s="10" t="s">
        <v>8312</v>
      </c>
      <c r="R2904" t="s">
        <v>8313</v>
      </c>
      <c r="S2904" s="15">
        <f t="shared" si="136"/>
        <v>42210.439768518518</v>
      </c>
      <c r="T2904" s="15">
        <f t="shared" si="137"/>
        <v>42240.439768518518</v>
      </c>
    </row>
    <row r="2905" spans="1:20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35"/>
        <v>1</v>
      </c>
      <c r="P2905">
        <f>IFERROR(ROUND(E2905/L2905,2),0)</f>
        <v>9.75</v>
      </c>
      <c r="Q2905" s="10" t="s">
        <v>8312</v>
      </c>
      <c r="R2905" t="s">
        <v>8313</v>
      </c>
      <c r="S2905" s="15">
        <f t="shared" si="136"/>
        <v>42196.166874999995</v>
      </c>
      <c r="T2905" s="15">
        <f t="shared" si="137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35"/>
        <v>5</v>
      </c>
      <c r="P2906">
        <f>IFERROR(ROUND(E2906/L2906,2),0)</f>
        <v>18.75</v>
      </c>
      <c r="Q2906" s="10" t="s">
        <v>8312</v>
      </c>
      <c r="R2906" t="s">
        <v>8313</v>
      </c>
      <c r="S2906" s="15">
        <f t="shared" si="136"/>
        <v>41940.967951388891</v>
      </c>
      <c r="T2906" s="15">
        <f t="shared" si="137"/>
        <v>41952.5</v>
      </c>
    </row>
    <row r="2907" spans="1:20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35"/>
        <v>18</v>
      </c>
      <c r="P2907">
        <f>IFERROR(ROUND(E2907/L2907,2),0)</f>
        <v>36.590000000000003</v>
      </c>
      <c r="Q2907" s="10" t="s">
        <v>8312</v>
      </c>
      <c r="R2907" t="s">
        <v>8313</v>
      </c>
      <c r="S2907" s="15">
        <f t="shared" si="136"/>
        <v>42606.056863425925</v>
      </c>
      <c r="T2907" s="15">
        <f t="shared" si="137"/>
        <v>42620.056863425925</v>
      </c>
    </row>
    <row r="2908" spans="1:20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35"/>
        <v>9</v>
      </c>
      <c r="P2908">
        <f>IFERROR(ROUND(E2908/L2908,2),0)</f>
        <v>80.709999999999994</v>
      </c>
      <c r="Q2908" s="10" t="s">
        <v>8312</v>
      </c>
      <c r="R2908" t="s">
        <v>8313</v>
      </c>
      <c r="S2908" s="15">
        <f t="shared" si="136"/>
        <v>42199.648912037039</v>
      </c>
      <c r="T2908" s="15">
        <f t="shared" si="137"/>
        <v>42217.041666666672</v>
      </c>
    </row>
    <row r="2909" spans="1:20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35"/>
        <v>0</v>
      </c>
      <c r="P2909">
        <f>IFERROR(ROUND(E2909/L2909,2),0)</f>
        <v>1</v>
      </c>
      <c r="Q2909" s="10" t="s">
        <v>8312</v>
      </c>
      <c r="R2909" t="s">
        <v>8313</v>
      </c>
      <c r="S2909" s="15">
        <f t="shared" si="136"/>
        <v>42444.877743055549</v>
      </c>
      <c r="T2909" s="15">
        <f t="shared" si="137"/>
        <v>42504.877743055549</v>
      </c>
    </row>
    <row r="2910" spans="1:20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35"/>
        <v>3</v>
      </c>
      <c r="P2910">
        <f>IFERROR(ROUND(E2910/L2910,2),0)</f>
        <v>52.8</v>
      </c>
      <c r="Q2910" s="10" t="s">
        <v>8312</v>
      </c>
      <c r="R2910" t="s">
        <v>8313</v>
      </c>
      <c r="S2910" s="15">
        <f t="shared" si="136"/>
        <v>42499.731701388882</v>
      </c>
      <c r="T2910" s="15">
        <f t="shared" si="137"/>
        <v>42529.731701388882</v>
      </c>
    </row>
    <row r="2911" spans="1:20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35"/>
        <v>0</v>
      </c>
      <c r="P2911">
        <f>IFERROR(ROUND(E2911/L2911,2),0)</f>
        <v>20</v>
      </c>
      <c r="Q2911" s="10" t="s">
        <v>8312</v>
      </c>
      <c r="R2911" t="s">
        <v>8313</v>
      </c>
      <c r="S2911" s="15">
        <f t="shared" si="136"/>
        <v>41929.266215277778</v>
      </c>
      <c r="T2911" s="15">
        <f t="shared" si="137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35"/>
        <v>0</v>
      </c>
      <c r="P2912">
        <f>IFERROR(ROUND(E2912/L2912,2),0)</f>
        <v>1</v>
      </c>
      <c r="Q2912" s="10" t="s">
        <v>8312</v>
      </c>
      <c r="R2912" t="s">
        <v>8313</v>
      </c>
      <c r="S2912" s="15">
        <f t="shared" si="136"/>
        <v>42107.841284722221</v>
      </c>
      <c r="T2912" s="15">
        <f t="shared" si="137"/>
        <v>42167.841284722221</v>
      </c>
    </row>
    <row r="2913" spans="1:20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35"/>
        <v>37</v>
      </c>
      <c r="P2913">
        <f>IFERROR(ROUND(E2913/L2913,2),0)</f>
        <v>46.93</v>
      </c>
      <c r="Q2913" s="10" t="s">
        <v>8312</v>
      </c>
      <c r="R2913" t="s">
        <v>8313</v>
      </c>
      <c r="S2913" s="15">
        <f t="shared" si="136"/>
        <v>42142.768819444449</v>
      </c>
      <c r="T2913" s="15">
        <f t="shared" si="137"/>
        <v>42182.768819444449</v>
      </c>
    </row>
    <row r="2914" spans="1:20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35"/>
        <v>14</v>
      </c>
      <c r="P2914">
        <f>IFERROR(ROUND(E2914/L2914,2),0)</f>
        <v>78.08</v>
      </c>
      <c r="Q2914" s="10" t="s">
        <v>8312</v>
      </c>
      <c r="R2914" t="s">
        <v>8313</v>
      </c>
      <c r="S2914" s="15">
        <f t="shared" si="136"/>
        <v>42354.131643518514</v>
      </c>
      <c r="T2914" s="15">
        <f t="shared" si="137"/>
        <v>42384.131643518514</v>
      </c>
    </row>
    <row r="2915" spans="1:20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35"/>
        <v>0</v>
      </c>
      <c r="P2915">
        <f>IFERROR(ROUND(E2915/L2915,2),0)</f>
        <v>1</v>
      </c>
      <c r="Q2915" s="10" t="s">
        <v>8312</v>
      </c>
      <c r="R2915" t="s">
        <v>8313</v>
      </c>
      <c r="S2915" s="15">
        <f t="shared" si="136"/>
        <v>41828.922905092593</v>
      </c>
      <c r="T2915" s="15">
        <f t="shared" si="137"/>
        <v>41888.922905092593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35"/>
        <v>0</v>
      </c>
      <c r="P2916">
        <f>IFERROR(ROUND(E2916/L2916,2),0)</f>
        <v>1</v>
      </c>
      <c r="Q2916" s="10" t="s">
        <v>8312</v>
      </c>
      <c r="R2916" t="s">
        <v>8313</v>
      </c>
      <c r="S2916" s="15">
        <f t="shared" si="136"/>
        <v>42017.907337962963</v>
      </c>
      <c r="T2916" s="15">
        <f t="shared" si="137"/>
        <v>42077.865671296298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35"/>
        <v>61</v>
      </c>
      <c r="P2917">
        <f>IFERROR(ROUND(E2917/L2917,2),0)</f>
        <v>203.67</v>
      </c>
      <c r="Q2917" s="10" t="s">
        <v>8312</v>
      </c>
      <c r="R2917" t="s">
        <v>8313</v>
      </c>
      <c r="S2917" s="15">
        <f t="shared" si="136"/>
        <v>42415.398032407407</v>
      </c>
      <c r="T2917" s="15">
        <f t="shared" si="137"/>
        <v>42445.356365740736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35"/>
        <v>8</v>
      </c>
      <c r="P2918">
        <f>IFERROR(ROUND(E2918/L2918,2),0)</f>
        <v>20.71</v>
      </c>
      <c r="Q2918" s="10" t="s">
        <v>8312</v>
      </c>
      <c r="R2918" t="s">
        <v>8313</v>
      </c>
      <c r="S2918" s="15">
        <f t="shared" si="136"/>
        <v>41755.476724537039</v>
      </c>
      <c r="T2918" s="15">
        <f t="shared" si="137"/>
        <v>41778.476724537039</v>
      </c>
    </row>
    <row r="2919" spans="1:20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35"/>
        <v>22</v>
      </c>
      <c r="P2919">
        <f>IFERROR(ROUND(E2919/L2919,2),0)</f>
        <v>48.56</v>
      </c>
      <c r="Q2919" s="10" t="s">
        <v>8312</v>
      </c>
      <c r="R2919" t="s">
        <v>8313</v>
      </c>
      <c r="S2919" s="15">
        <f t="shared" si="136"/>
        <v>42245.234340277777</v>
      </c>
      <c r="T2919" s="15">
        <f t="shared" si="137"/>
        <v>42263.234340277777</v>
      </c>
    </row>
    <row r="2920" spans="1:20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35"/>
        <v>27</v>
      </c>
      <c r="P2920">
        <f>IFERROR(ROUND(E2920/L2920,2),0)</f>
        <v>68.099999999999994</v>
      </c>
      <c r="Q2920" s="10" t="s">
        <v>8312</v>
      </c>
      <c r="R2920" t="s">
        <v>8313</v>
      </c>
      <c r="S2920" s="15">
        <f t="shared" si="136"/>
        <v>42278.629710648151</v>
      </c>
      <c r="T2920" s="15">
        <f t="shared" si="137"/>
        <v>42306.629710648151</v>
      </c>
    </row>
    <row r="2921" spans="1:20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35"/>
        <v>9</v>
      </c>
      <c r="P2921">
        <f>IFERROR(ROUND(E2921/L2921,2),0)</f>
        <v>8.5</v>
      </c>
      <c r="Q2921" s="10" t="s">
        <v>8312</v>
      </c>
      <c r="R2921" t="s">
        <v>8313</v>
      </c>
      <c r="S2921" s="15">
        <f t="shared" si="136"/>
        <v>41826.61954861111</v>
      </c>
      <c r="T2921" s="15">
        <f t="shared" si="137"/>
        <v>41856.61954861111</v>
      </c>
    </row>
    <row r="2922" spans="1:20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35"/>
        <v>27</v>
      </c>
      <c r="P2922">
        <f>IFERROR(ROUND(E2922/L2922,2),0)</f>
        <v>51.62</v>
      </c>
      <c r="Q2922" s="10" t="s">
        <v>8312</v>
      </c>
      <c r="R2922" t="s">
        <v>8313</v>
      </c>
      <c r="S2922" s="15">
        <f t="shared" si="136"/>
        <v>42058.792476851857</v>
      </c>
      <c r="T2922" s="15">
        <f t="shared" si="137"/>
        <v>42088.750810185185</v>
      </c>
    </row>
    <row r="2923" spans="1:20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35"/>
        <v>129</v>
      </c>
      <c r="P2923">
        <f>IFERROR(ROUND(E2923/L2923,2),0)</f>
        <v>43</v>
      </c>
      <c r="Q2923" s="10" t="s">
        <v>8312</v>
      </c>
      <c r="R2923" t="s">
        <v>8336</v>
      </c>
      <c r="S2923" s="15">
        <f t="shared" si="136"/>
        <v>41877.886620370373</v>
      </c>
      <c r="T2923" s="15">
        <f t="shared" si="137"/>
        <v>41907.886620370373</v>
      </c>
    </row>
    <row r="2924" spans="1:20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35"/>
        <v>100</v>
      </c>
      <c r="P2924">
        <f>IFERROR(ROUND(E2924/L2924,2),0)</f>
        <v>83.33</v>
      </c>
      <c r="Q2924" s="10" t="s">
        <v>8312</v>
      </c>
      <c r="R2924" t="s">
        <v>8336</v>
      </c>
      <c r="S2924" s="15">
        <f t="shared" si="136"/>
        <v>42097.874155092592</v>
      </c>
      <c r="T2924" s="15">
        <f t="shared" si="137"/>
        <v>42142.874155092592</v>
      </c>
    </row>
    <row r="2925" spans="1:20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35"/>
        <v>100</v>
      </c>
      <c r="P2925">
        <f>IFERROR(ROUND(E2925/L2925,2),0)</f>
        <v>30</v>
      </c>
      <c r="Q2925" s="10" t="s">
        <v>8312</v>
      </c>
      <c r="R2925" t="s">
        <v>8336</v>
      </c>
      <c r="S2925" s="15">
        <f t="shared" si="136"/>
        <v>42013.15253472222</v>
      </c>
      <c r="T2925" s="15">
        <f t="shared" si="137"/>
        <v>42028.125</v>
      </c>
    </row>
    <row r="2926" spans="1:20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35"/>
        <v>103</v>
      </c>
      <c r="P2926">
        <f>IFERROR(ROUND(E2926/L2926,2),0)</f>
        <v>175.51</v>
      </c>
      <c r="Q2926" s="10" t="s">
        <v>8312</v>
      </c>
      <c r="R2926" t="s">
        <v>8336</v>
      </c>
      <c r="S2926" s="15">
        <f t="shared" si="136"/>
        <v>42103.556828703702</v>
      </c>
      <c r="T2926" s="15">
        <f t="shared" si="137"/>
        <v>42133.165972222225</v>
      </c>
    </row>
    <row r="2927" spans="1:20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35"/>
        <v>102</v>
      </c>
      <c r="P2927">
        <f>IFERROR(ROUND(E2927/L2927,2),0)</f>
        <v>231.66</v>
      </c>
      <c r="Q2927" s="10" t="s">
        <v>8312</v>
      </c>
      <c r="R2927" t="s">
        <v>8336</v>
      </c>
      <c r="S2927" s="15">
        <f t="shared" si="136"/>
        <v>41863.584120370368</v>
      </c>
      <c r="T2927" s="15">
        <f t="shared" si="137"/>
        <v>41893.584120370368</v>
      </c>
    </row>
    <row r="2928" spans="1:20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35"/>
        <v>125</v>
      </c>
      <c r="P2928">
        <f>IFERROR(ROUND(E2928/L2928,2),0)</f>
        <v>75</v>
      </c>
      <c r="Q2928" s="10" t="s">
        <v>8312</v>
      </c>
      <c r="R2928" t="s">
        <v>8336</v>
      </c>
      <c r="S2928" s="15">
        <f t="shared" si="136"/>
        <v>42044.765960648147</v>
      </c>
      <c r="T2928" s="15">
        <f t="shared" si="137"/>
        <v>42058.765960648147</v>
      </c>
    </row>
    <row r="2929" spans="1:20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35"/>
        <v>131</v>
      </c>
      <c r="P2929">
        <f>IFERROR(ROUND(E2929/L2929,2),0)</f>
        <v>112.14</v>
      </c>
      <c r="Q2929" s="10" t="s">
        <v>8312</v>
      </c>
      <c r="R2929" t="s">
        <v>8336</v>
      </c>
      <c r="S2929" s="15">
        <f t="shared" si="136"/>
        <v>41806.669317129628</v>
      </c>
      <c r="T2929" s="15">
        <f t="shared" si="137"/>
        <v>41835.208333333336</v>
      </c>
    </row>
    <row r="2930" spans="1:20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35"/>
        <v>100</v>
      </c>
      <c r="P2930">
        <f>IFERROR(ROUND(E2930/L2930,2),0)</f>
        <v>41.67</v>
      </c>
      <c r="Q2930" s="10" t="s">
        <v>8312</v>
      </c>
      <c r="R2930" t="s">
        <v>8336</v>
      </c>
      <c r="S2930" s="15">
        <f t="shared" si="136"/>
        <v>42403.998217592598</v>
      </c>
      <c r="T2930" s="15">
        <f t="shared" si="137"/>
        <v>42433.998217592598</v>
      </c>
    </row>
    <row r="2931" spans="1:20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35"/>
        <v>102</v>
      </c>
      <c r="P2931">
        <f>IFERROR(ROUND(E2931/L2931,2),0)</f>
        <v>255.17</v>
      </c>
      <c r="Q2931" s="10" t="s">
        <v>8312</v>
      </c>
      <c r="R2931" t="s">
        <v>8336</v>
      </c>
      <c r="S2931" s="15">
        <f t="shared" si="136"/>
        <v>41754.564328703702</v>
      </c>
      <c r="T2931" s="15">
        <f t="shared" si="137"/>
        <v>41784.564328703702</v>
      </c>
    </row>
    <row r="2932" spans="1:20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35"/>
        <v>101</v>
      </c>
      <c r="P2932">
        <f>IFERROR(ROUND(E2932/L2932,2),0)</f>
        <v>162.77000000000001</v>
      </c>
      <c r="Q2932" s="10" t="s">
        <v>8312</v>
      </c>
      <c r="R2932" t="s">
        <v>8336</v>
      </c>
      <c r="S2932" s="15">
        <f t="shared" si="136"/>
        <v>42101.584074074075</v>
      </c>
      <c r="T2932" s="15">
        <f t="shared" si="137"/>
        <v>42131.584074074075</v>
      </c>
    </row>
    <row r="2933" spans="1:20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35"/>
        <v>106</v>
      </c>
      <c r="P2933">
        <f>IFERROR(ROUND(E2933/L2933,2),0)</f>
        <v>88.33</v>
      </c>
      <c r="Q2933" s="10" t="s">
        <v>8312</v>
      </c>
      <c r="R2933" t="s">
        <v>8336</v>
      </c>
      <c r="S2933" s="15">
        <f t="shared" si="136"/>
        <v>41872.291238425925</v>
      </c>
      <c r="T2933" s="15">
        <f t="shared" si="137"/>
        <v>41897.255555555559</v>
      </c>
    </row>
    <row r="2934" spans="1:20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35"/>
        <v>105</v>
      </c>
      <c r="P2934">
        <f>IFERROR(ROUND(E2934/L2934,2),0)</f>
        <v>85.74</v>
      </c>
      <c r="Q2934" s="10" t="s">
        <v>8312</v>
      </c>
      <c r="R2934" t="s">
        <v>8336</v>
      </c>
      <c r="S2934" s="15">
        <f t="shared" si="136"/>
        <v>42025.164780092593</v>
      </c>
      <c r="T2934" s="15">
        <f t="shared" si="137"/>
        <v>42056.458333333328</v>
      </c>
    </row>
    <row r="2935" spans="1:20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35"/>
        <v>103</v>
      </c>
      <c r="P2935">
        <f>IFERROR(ROUND(E2935/L2935,2),0)</f>
        <v>47.57</v>
      </c>
      <c r="Q2935" s="10" t="s">
        <v>8312</v>
      </c>
      <c r="R2935" t="s">
        <v>8336</v>
      </c>
      <c r="S2935" s="15">
        <f t="shared" si="136"/>
        <v>42495.956631944442</v>
      </c>
      <c r="T2935" s="15">
        <f t="shared" si="137"/>
        <v>42525.956631944442</v>
      </c>
    </row>
    <row r="2936" spans="1:20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35"/>
        <v>108</v>
      </c>
      <c r="P2936">
        <f>IFERROR(ROUND(E2936/L2936,2),0)</f>
        <v>72.97</v>
      </c>
      <c r="Q2936" s="10" t="s">
        <v>8312</v>
      </c>
      <c r="R2936" t="s">
        <v>8336</v>
      </c>
      <c r="S2936" s="15">
        <f t="shared" si="136"/>
        <v>41775.636157407411</v>
      </c>
      <c r="T2936" s="15">
        <f t="shared" si="137"/>
        <v>41805.636157407411</v>
      </c>
    </row>
    <row r="2937" spans="1:20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35"/>
        <v>101</v>
      </c>
      <c r="P2937">
        <f>IFERROR(ROUND(E2937/L2937,2),0)</f>
        <v>90.54</v>
      </c>
      <c r="Q2937" s="10" t="s">
        <v>8312</v>
      </c>
      <c r="R2937" t="s">
        <v>8336</v>
      </c>
      <c r="S2937" s="15">
        <f t="shared" si="136"/>
        <v>42553.583425925928</v>
      </c>
      <c r="T2937" s="15">
        <f t="shared" si="137"/>
        <v>42611.708333333328</v>
      </c>
    </row>
    <row r="2938" spans="1:20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35"/>
        <v>128</v>
      </c>
      <c r="P2938">
        <f>IFERROR(ROUND(E2938/L2938,2),0)</f>
        <v>37.65</v>
      </c>
      <c r="Q2938" s="10" t="s">
        <v>8312</v>
      </c>
      <c r="R2938" t="s">
        <v>8336</v>
      </c>
      <c r="S2938" s="15">
        <f t="shared" si="136"/>
        <v>41912.650729166664</v>
      </c>
      <c r="T2938" s="15">
        <f t="shared" si="137"/>
        <v>41925.207638888889</v>
      </c>
    </row>
    <row r="2939" spans="1:20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35"/>
        <v>133</v>
      </c>
      <c r="P2939">
        <f>IFERROR(ROUND(E2939/L2939,2),0)</f>
        <v>36.36</v>
      </c>
      <c r="Q2939" s="10" t="s">
        <v>8312</v>
      </c>
      <c r="R2939" t="s">
        <v>8336</v>
      </c>
      <c r="S2939" s="15">
        <f t="shared" si="136"/>
        <v>41803.457326388889</v>
      </c>
      <c r="T2939" s="15">
        <f t="shared" si="137"/>
        <v>41833.457326388889</v>
      </c>
    </row>
    <row r="2940" spans="1:20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35"/>
        <v>101</v>
      </c>
      <c r="P2940">
        <f>IFERROR(ROUND(E2940/L2940,2),0)</f>
        <v>126.72</v>
      </c>
      <c r="Q2940" s="10" t="s">
        <v>8312</v>
      </c>
      <c r="R2940" t="s">
        <v>8336</v>
      </c>
      <c r="S2940" s="15">
        <f t="shared" si="136"/>
        <v>42004.703865740739</v>
      </c>
      <c r="T2940" s="15">
        <f t="shared" si="137"/>
        <v>42034.703865740739</v>
      </c>
    </row>
    <row r="2941" spans="1:20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35"/>
        <v>103</v>
      </c>
      <c r="P2941">
        <f>IFERROR(ROUND(E2941/L2941,2),0)</f>
        <v>329.2</v>
      </c>
      <c r="Q2941" s="10" t="s">
        <v>8312</v>
      </c>
      <c r="R2941" t="s">
        <v>8336</v>
      </c>
      <c r="S2941" s="15">
        <f t="shared" si="136"/>
        <v>41845.809166666666</v>
      </c>
      <c r="T2941" s="15">
        <f t="shared" si="137"/>
        <v>41879.041666666664</v>
      </c>
    </row>
    <row r="2942" spans="1:20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35"/>
        <v>107</v>
      </c>
      <c r="P2942">
        <f>IFERROR(ROUND(E2942/L2942,2),0)</f>
        <v>81.239999999999995</v>
      </c>
      <c r="Q2942" s="10" t="s">
        <v>8312</v>
      </c>
      <c r="R2942" t="s">
        <v>8336</v>
      </c>
      <c r="S2942" s="15">
        <f t="shared" si="136"/>
        <v>41982.773356481484</v>
      </c>
      <c r="T2942" s="15">
        <f t="shared" si="137"/>
        <v>42022.773356481484</v>
      </c>
    </row>
    <row r="2943" spans="1:20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35"/>
        <v>0</v>
      </c>
      <c r="P2943">
        <f>IFERROR(ROUND(E2943/L2943,2),0)</f>
        <v>1</v>
      </c>
      <c r="Q2943" s="10" t="s">
        <v>8312</v>
      </c>
      <c r="R2943" t="s">
        <v>8341</v>
      </c>
      <c r="S2943" s="15">
        <f t="shared" si="136"/>
        <v>42034.960127314815</v>
      </c>
      <c r="T2943" s="15">
        <f t="shared" si="137"/>
        <v>42064.960127314815</v>
      </c>
    </row>
    <row r="2944" spans="1:20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35"/>
        <v>20</v>
      </c>
      <c r="P2944">
        <f>IFERROR(ROUND(E2944/L2944,2),0)</f>
        <v>202.23</v>
      </c>
      <c r="Q2944" s="10" t="s">
        <v>8312</v>
      </c>
      <c r="R2944" t="s">
        <v>8341</v>
      </c>
      <c r="S2944" s="15">
        <f t="shared" si="136"/>
        <v>42334.803923611107</v>
      </c>
      <c r="T2944" s="15">
        <f t="shared" si="137"/>
        <v>42354.845833333333</v>
      </c>
    </row>
    <row r="2945" spans="1:20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35"/>
        <v>0</v>
      </c>
      <c r="P2945">
        <f>IFERROR(ROUND(E2945/L2945,2),0)</f>
        <v>0</v>
      </c>
      <c r="Q2945" s="10" t="s">
        <v>8312</v>
      </c>
      <c r="R2945" t="s">
        <v>8341</v>
      </c>
      <c r="S2945" s="15">
        <f t="shared" si="136"/>
        <v>42077.129398148143</v>
      </c>
      <c r="T2945" s="15">
        <f t="shared" si="137"/>
        <v>42107.129398148143</v>
      </c>
    </row>
    <row r="2946" spans="1:20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35"/>
        <v>1</v>
      </c>
      <c r="P2946">
        <f>IFERROR(ROUND(E2946/L2946,2),0)</f>
        <v>100</v>
      </c>
      <c r="Q2946" s="10" t="s">
        <v>8312</v>
      </c>
      <c r="R2946" t="s">
        <v>8341</v>
      </c>
      <c r="S2946" s="15">
        <f t="shared" si="136"/>
        <v>42132.9143287037</v>
      </c>
      <c r="T2946" s="15">
        <f t="shared" si="137"/>
        <v>42162.9143287037</v>
      </c>
    </row>
    <row r="2947" spans="1:20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38">ROUND(E2947/D2947*100,0)</f>
        <v>0</v>
      </c>
      <c r="P2947">
        <f>IFERROR(ROUND(E2947/L2947,2),0)</f>
        <v>0</v>
      </c>
      <c r="Q2947" s="10" t="s">
        <v>8312</v>
      </c>
      <c r="R2947" t="s">
        <v>8341</v>
      </c>
      <c r="S2947" s="15">
        <f t="shared" ref="S2947:S3010" si="139">(((J2947/60)/60)/24)+DATE(1970,1,1)</f>
        <v>42118.139583333337</v>
      </c>
      <c r="T2947" s="15">
        <f t="shared" ref="T2947:T3010" si="140">(((I2947/60)/60)/24)+DATE(1970,1,1)</f>
        <v>42148.139583333337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38"/>
        <v>0</v>
      </c>
      <c r="P2948">
        <f>IFERROR(ROUND(E2948/L2948,2),0)</f>
        <v>1</v>
      </c>
      <c r="Q2948" s="10" t="s">
        <v>8312</v>
      </c>
      <c r="R2948" t="s">
        <v>8341</v>
      </c>
      <c r="S2948" s="15">
        <f t="shared" si="139"/>
        <v>42567.531157407408</v>
      </c>
      <c r="T2948" s="15">
        <f t="shared" si="140"/>
        <v>42597.531157407408</v>
      </c>
    </row>
    <row r="2949" spans="1:20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38"/>
        <v>4</v>
      </c>
      <c r="P2949">
        <f>IFERROR(ROUND(E2949/L2949,2),0)</f>
        <v>82.46</v>
      </c>
      <c r="Q2949" s="10" t="s">
        <v>8312</v>
      </c>
      <c r="R2949" t="s">
        <v>8341</v>
      </c>
      <c r="S2949" s="15">
        <f t="shared" si="139"/>
        <v>42649.562118055561</v>
      </c>
      <c r="T2949" s="15">
        <f t="shared" si="140"/>
        <v>42698.715972222228</v>
      </c>
    </row>
    <row r="2950" spans="1:20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38"/>
        <v>0</v>
      </c>
      <c r="P2950">
        <f>IFERROR(ROUND(E2950/L2950,2),0)</f>
        <v>2.67</v>
      </c>
      <c r="Q2950" s="10" t="s">
        <v>8312</v>
      </c>
      <c r="R2950" t="s">
        <v>8341</v>
      </c>
      <c r="S2950" s="15">
        <f t="shared" si="139"/>
        <v>42097.649224537032</v>
      </c>
      <c r="T2950" s="15">
        <f t="shared" si="140"/>
        <v>42157.649224537032</v>
      </c>
    </row>
    <row r="2951" spans="1:20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38"/>
        <v>3</v>
      </c>
      <c r="P2951">
        <f>IFERROR(ROUND(E2951/L2951,2),0)</f>
        <v>12.5</v>
      </c>
      <c r="Q2951" s="10" t="s">
        <v>8312</v>
      </c>
      <c r="R2951" t="s">
        <v>8341</v>
      </c>
      <c r="S2951" s="15">
        <f t="shared" si="139"/>
        <v>42297.823113425926</v>
      </c>
      <c r="T2951" s="15">
        <f t="shared" si="140"/>
        <v>42327.864780092597</v>
      </c>
    </row>
    <row r="2952" spans="1:20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38"/>
        <v>0</v>
      </c>
      <c r="P2952">
        <f>IFERROR(ROUND(E2952/L2952,2),0)</f>
        <v>0</v>
      </c>
      <c r="Q2952" s="10" t="s">
        <v>8312</v>
      </c>
      <c r="R2952" t="s">
        <v>8341</v>
      </c>
      <c r="S2952" s="15">
        <f t="shared" si="139"/>
        <v>42362.36518518519</v>
      </c>
      <c r="T2952" s="15">
        <f t="shared" si="140"/>
        <v>42392.36518518519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38"/>
        <v>2</v>
      </c>
      <c r="P2953">
        <f>IFERROR(ROUND(E2953/L2953,2),0)</f>
        <v>18.899999999999999</v>
      </c>
      <c r="Q2953" s="10" t="s">
        <v>8312</v>
      </c>
      <c r="R2953" t="s">
        <v>8341</v>
      </c>
      <c r="S2953" s="15">
        <f t="shared" si="139"/>
        <v>41872.802928240737</v>
      </c>
      <c r="T2953" s="15">
        <f t="shared" si="140"/>
        <v>41917.802928240737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38"/>
        <v>8</v>
      </c>
      <c r="P2954">
        <f>IFERROR(ROUND(E2954/L2954,2),0)</f>
        <v>200.63</v>
      </c>
      <c r="Q2954" s="10" t="s">
        <v>8312</v>
      </c>
      <c r="R2954" t="s">
        <v>8341</v>
      </c>
      <c r="S2954" s="15">
        <f t="shared" si="139"/>
        <v>42628.690266203703</v>
      </c>
      <c r="T2954" s="15">
        <f t="shared" si="140"/>
        <v>42660.166666666672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38"/>
        <v>0</v>
      </c>
      <c r="P2955">
        <f>IFERROR(ROUND(E2955/L2955,2),0)</f>
        <v>201.67</v>
      </c>
      <c r="Q2955" s="10" t="s">
        <v>8312</v>
      </c>
      <c r="R2955" t="s">
        <v>8341</v>
      </c>
      <c r="S2955" s="15">
        <f t="shared" si="139"/>
        <v>42255.791909722218</v>
      </c>
      <c r="T2955" s="15">
        <f t="shared" si="140"/>
        <v>42285.791909722218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38"/>
        <v>0</v>
      </c>
      <c r="P2956">
        <f>IFERROR(ROUND(E2956/L2956,2),0)</f>
        <v>0</v>
      </c>
      <c r="Q2956" s="10" t="s">
        <v>8312</v>
      </c>
      <c r="R2956" t="s">
        <v>8341</v>
      </c>
      <c r="S2956" s="15">
        <f t="shared" si="139"/>
        <v>42790.583368055552</v>
      </c>
      <c r="T2956" s="15">
        <f t="shared" si="140"/>
        <v>42810.541701388895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38"/>
        <v>60</v>
      </c>
      <c r="P2957">
        <f>IFERROR(ROUND(E2957/L2957,2),0)</f>
        <v>65</v>
      </c>
      <c r="Q2957" s="10" t="s">
        <v>8312</v>
      </c>
      <c r="R2957" t="s">
        <v>8341</v>
      </c>
      <c r="S2957" s="15">
        <f t="shared" si="139"/>
        <v>42141.741307870368</v>
      </c>
      <c r="T2957" s="15">
        <f t="shared" si="140"/>
        <v>42171.741307870368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38"/>
        <v>17</v>
      </c>
      <c r="P2958">
        <f>IFERROR(ROUND(E2958/L2958,2),0)</f>
        <v>66.099999999999994</v>
      </c>
      <c r="Q2958" s="10" t="s">
        <v>8312</v>
      </c>
      <c r="R2958" t="s">
        <v>8341</v>
      </c>
      <c r="S2958" s="15">
        <f t="shared" si="139"/>
        <v>42464.958912037036</v>
      </c>
      <c r="T2958" s="15">
        <f t="shared" si="140"/>
        <v>42494.958912037036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38"/>
        <v>2</v>
      </c>
      <c r="P2959">
        <f>IFERROR(ROUND(E2959/L2959,2),0)</f>
        <v>93.33</v>
      </c>
      <c r="Q2959" s="10" t="s">
        <v>8312</v>
      </c>
      <c r="R2959" t="s">
        <v>8341</v>
      </c>
      <c r="S2959" s="15">
        <f t="shared" si="139"/>
        <v>42031.011249999996</v>
      </c>
      <c r="T2959" s="15">
        <f t="shared" si="140"/>
        <v>42090.969583333332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38"/>
        <v>0</v>
      </c>
      <c r="P2960">
        <f>IFERROR(ROUND(E2960/L2960,2),0)</f>
        <v>0</v>
      </c>
      <c r="Q2960" s="10" t="s">
        <v>8312</v>
      </c>
      <c r="R2960" t="s">
        <v>8341</v>
      </c>
      <c r="S2960" s="15">
        <f t="shared" si="139"/>
        <v>42438.779131944444</v>
      </c>
      <c r="T2960" s="15">
        <f t="shared" si="140"/>
        <v>42498.73746527778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38"/>
        <v>0</v>
      </c>
      <c r="P2961">
        <f>IFERROR(ROUND(E2961/L2961,2),0)</f>
        <v>0</v>
      </c>
      <c r="Q2961" s="10" t="s">
        <v>8312</v>
      </c>
      <c r="R2961" t="s">
        <v>8341</v>
      </c>
      <c r="S2961" s="15">
        <f t="shared" si="139"/>
        <v>42498.008391203708</v>
      </c>
      <c r="T2961" s="15">
        <f t="shared" si="140"/>
        <v>42528.008391203708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38"/>
        <v>0</v>
      </c>
      <c r="P2962">
        <f>IFERROR(ROUND(E2962/L2962,2),0)</f>
        <v>0</v>
      </c>
      <c r="Q2962" s="10" t="s">
        <v>8312</v>
      </c>
      <c r="R2962" t="s">
        <v>8341</v>
      </c>
      <c r="S2962" s="15">
        <f t="shared" si="139"/>
        <v>41863.757210648146</v>
      </c>
      <c r="T2962" s="15">
        <f t="shared" si="140"/>
        <v>41893.757210648146</v>
      </c>
    </row>
    <row r="2963" spans="1:20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38"/>
        <v>110</v>
      </c>
      <c r="P2963">
        <f>IFERROR(ROUND(E2963/L2963,2),0)</f>
        <v>50.75</v>
      </c>
      <c r="Q2963" s="10" t="s">
        <v>8312</v>
      </c>
      <c r="R2963" t="s">
        <v>8313</v>
      </c>
      <c r="S2963" s="15">
        <f t="shared" si="139"/>
        <v>42061.212488425925</v>
      </c>
      <c r="T2963" s="15">
        <f t="shared" si="140"/>
        <v>42089.166666666672</v>
      </c>
    </row>
    <row r="2964" spans="1:20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38"/>
        <v>122</v>
      </c>
      <c r="P2964">
        <f>IFERROR(ROUND(E2964/L2964,2),0)</f>
        <v>60.9</v>
      </c>
      <c r="Q2964" s="10" t="s">
        <v>8312</v>
      </c>
      <c r="R2964" t="s">
        <v>8313</v>
      </c>
      <c r="S2964" s="15">
        <f t="shared" si="139"/>
        <v>42036.24428240741</v>
      </c>
      <c r="T2964" s="15">
        <f t="shared" si="140"/>
        <v>42064.290972222225</v>
      </c>
    </row>
    <row r="2965" spans="1:20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38"/>
        <v>107</v>
      </c>
      <c r="P2965">
        <f>IFERROR(ROUND(E2965/L2965,2),0)</f>
        <v>109.03</v>
      </c>
      <c r="Q2965" s="10" t="s">
        <v>8312</v>
      </c>
      <c r="R2965" t="s">
        <v>8313</v>
      </c>
      <c r="S2965" s="15">
        <f t="shared" si="139"/>
        <v>42157.470185185186</v>
      </c>
      <c r="T2965" s="15">
        <f t="shared" si="140"/>
        <v>42187.470185185186</v>
      </c>
    </row>
    <row r="2966" spans="1:20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38"/>
        <v>101</v>
      </c>
      <c r="P2966">
        <f>IFERROR(ROUND(E2966/L2966,2),0)</f>
        <v>25.69</v>
      </c>
      <c r="Q2966" s="10" t="s">
        <v>8312</v>
      </c>
      <c r="R2966" t="s">
        <v>8313</v>
      </c>
      <c r="S2966" s="15">
        <f t="shared" si="139"/>
        <v>41827.909942129627</v>
      </c>
      <c r="T2966" s="15">
        <f t="shared" si="140"/>
        <v>41857.897222222222</v>
      </c>
    </row>
    <row r="2967" spans="1:20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38"/>
        <v>109</v>
      </c>
      <c r="P2967">
        <f>IFERROR(ROUND(E2967/L2967,2),0)</f>
        <v>41.92</v>
      </c>
      <c r="Q2967" s="10" t="s">
        <v>8312</v>
      </c>
      <c r="R2967" t="s">
        <v>8313</v>
      </c>
      <c r="S2967" s="15">
        <f t="shared" si="139"/>
        <v>42162.729548611111</v>
      </c>
      <c r="T2967" s="15">
        <f t="shared" si="140"/>
        <v>42192.729548611111</v>
      </c>
    </row>
    <row r="2968" spans="1:20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38"/>
        <v>114</v>
      </c>
      <c r="P2968">
        <f>IFERROR(ROUND(E2968/L2968,2),0)</f>
        <v>88.77</v>
      </c>
      <c r="Q2968" s="10" t="s">
        <v>8312</v>
      </c>
      <c r="R2968" t="s">
        <v>8313</v>
      </c>
      <c r="S2968" s="15">
        <f t="shared" si="139"/>
        <v>42233.738564814819</v>
      </c>
      <c r="T2968" s="15">
        <f t="shared" si="140"/>
        <v>42263.738564814819</v>
      </c>
    </row>
    <row r="2969" spans="1:20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38"/>
        <v>114</v>
      </c>
      <c r="P2969">
        <f>IFERROR(ROUND(E2969/L2969,2),0)</f>
        <v>80.23</v>
      </c>
      <c r="Q2969" s="10" t="s">
        <v>8312</v>
      </c>
      <c r="R2969" t="s">
        <v>8313</v>
      </c>
      <c r="S2969" s="15">
        <f t="shared" si="139"/>
        <v>42042.197824074072</v>
      </c>
      <c r="T2969" s="15">
        <f t="shared" si="140"/>
        <v>42072.156157407408</v>
      </c>
    </row>
    <row r="2970" spans="1:20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38"/>
        <v>106</v>
      </c>
      <c r="P2970">
        <f>IFERROR(ROUND(E2970/L2970,2),0)</f>
        <v>78.94</v>
      </c>
      <c r="Q2970" s="10" t="s">
        <v>8312</v>
      </c>
      <c r="R2970" t="s">
        <v>8313</v>
      </c>
      <c r="S2970" s="15">
        <f t="shared" si="139"/>
        <v>42585.523842592593</v>
      </c>
      <c r="T2970" s="15">
        <f t="shared" si="140"/>
        <v>42599.165972222225</v>
      </c>
    </row>
    <row r="2971" spans="1:20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38"/>
        <v>163</v>
      </c>
      <c r="P2971">
        <f>IFERROR(ROUND(E2971/L2971,2),0)</f>
        <v>95.59</v>
      </c>
      <c r="Q2971" s="10" t="s">
        <v>8312</v>
      </c>
      <c r="R2971" t="s">
        <v>8313</v>
      </c>
      <c r="S2971" s="15">
        <f t="shared" si="139"/>
        <v>42097.786493055552</v>
      </c>
      <c r="T2971" s="15">
        <f t="shared" si="140"/>
        <v>42127.952083333337</v>
      </c>
    </row>
    <row r="2972" spans="1:20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38"/>
        <v>106</v>
      </c>
      <c r="P2972">
        <f>IFERROR(ROUND(E2972/L2972,2),0)</f>
        <v>69.89</v>
      </c>
      <c r="Q2972" s="10" t="s">
        <v>8312</v>
      </c>
      <c r="R2972" t="s">
        <v>8313</v>
      </c>
      <c r="S2972" s="15">
        <f t="shared" si="139"/>
        <v>41808.669571759259</v>
      </c>
      <c r="T2972" s="15">
        <f t="shared" si="140"/>
        <v>41838.669571759259</v>
      </c>
    </row>
    <row r="2973" spans="1:20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38"/>
        <v>100</v>
      </c>
      <c r="P2973">
        <f>IFERROR(ROUND(E2973/L2973,2),0)</f>
        <v>74.53</v>
      </c>
      <c r="Q2973" s="10" t="s">
        <v>8312</v>
      </c>
      <c r="R2973" t="s">
        <v>8313</v>
      </c>
      <c r="S2973" s="15">
        <f t="shared" si="139"/>
        <v>41852.658310185187</v>
      </c>
      <c r="T2973" s="15">
        <f t="shared" si="140"/>
        <v>41882.658310185187</v>
      </c>
    </row>
    <row r="2974" spans="1:20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38"/>
        <v>105</v>
      </c>
      <c r="P2974">
        <f>IFERROR(ROUND(E2974/L2974,2),0)</f>
        <v>123.94</v>
      </c>
      <c r="Q2974" s="10" t="s">
        <v>8312</v>
      </c>
      <c r="R2974" t="s">
        <v>8313</v>
      </c>
      <c r="S2974" s="15">
        <f t="shared" si="139"/>
        <v>42694.110185185185</v>
      </c>
      <c r="T2974" s="15">
        <f t="shared" si="140"/>
        <v>42709.041666666672</v>
      </c>
    </row>
    <row r="2975" spans="1:20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38"/>
        <v>175</v>
      </c>
      <c r="P2975">
        <f>IFERROR(ROUND(E2975/L2975,2),0)</f>
        <v>264.85000000000002</v>
      </c>
      <c r="Q2975" s="10" t="s">
        <v>8312</v>
      </c>
      <c r="R2975" t="s">
        <v>8313</v>
      </c>
      <c r="S2975" s="15">
        <f t="shared" si="139"/>
        <v>42341.818379629629</v>
      </c>
      <c r="T2975" s="15">
        <f t="shared" si="140"/>
        <v>42370.166666666672</v>
      </c>
    </row>
    <row r="2976" spans="1:20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38"/>
        <v>102</v>
      </c>
      <c r="P2976">
        <f>IFERROR(ROUND(E2976/L2976,2),0)</f>
        <v>58.62</v>
      </c>
      <c r="Q2976" s="10" t="s">
        <v>8312</v>
      </c>
      <c r="R2976" t="s">
        <v>8313</v>
      </c>
      <c r="S2976" s="15">
        <f t="shared" si="139"/>
        <v>41880.061006944445</v>
      </c>
      <c r="T2976" s="15">
        <f t="shared" si="140"/>
        <v>41908.065972222219</v>
      </c>
    </row>
    <row r="2977" spans="1:20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38"/>
        <v>100</v>
      </c>
      <c r="P2977">
        <f>IFERROR(ROUND(E2977/L2977,2),0)</f>
        <v>70.88</v>
      </c>
      <c r="Q2977" s="10" t="s">
        <v>8312</v>
      </c>
      <c r="R2977" t="s">
        <v>8313</v>
      </c>
      <c r="S2977" s="15">
        <f t="shared" si="139"/>
        <v>41941.683865740742</v>
      </c>
      <c r="T2977" s="15">
        <f t="shared" si="140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38"/>
        <v>171</v>
      </c>
      <c r="P2978">
        <f>IFERROR(ROUND(E2978/L2978,2),0)</f>
        <v>8.57</v>
      </c>
      <c r="Q2978" s="10" t="s">
        <v>8312</v>
      </c>
      <c r="R2978" t="s">
        <v>8313</v>
      </c>
      <c r="S2978" s="15">
        <f t="shared" si="139"/>
        <v>42425.730671296296</v>
      </c>
      <c r="T2978" s="15">
        <f t="shared" si="140"/>
        <v>42442.5</v>
      </c>
    </row>
    <row r="2979" spans="1:20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38"/>
        <v>114</v>
      </c>
      <c r="P2979">
        <f>IFERROR(ROUND(E2979/L2979,2),0)</f>
        <v>113.57</v>
      </c>
      <c r="Q2979" s="10" t="s">
        <v>8312</v>
      </c>
      <c r="R2979" t="s">
        <v>8313</v>
      </c>
      <c r="S2979" s="15">
        <f t="shared" si="139"/>
        <v>42026.88118055556</v>
      </c>
      <c r="T2979" s="15">
        <f t="shared" si="140"/>
        <v>42086.093055555553</v>
      </c>
    </row>
    <row r="2980" spans="1:20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38"/>
        <v>129</v>
      </c>
      <c r="P2980">
        <f>IFERROR(ROUND(E2980/L2980,2),0)</f>
        <v>60.69</v>
      </c>
      <c r="Q2980" s="10" t="s">
        <v>8312</v>
      </c>
      <c r="R2980" t="s">
        <v>8313</v>
      </c>
      <c r="S2980" s="15">
        <f t="shared" si="139"/>
        <v>41922.640590277777</v>
      </c>
      <c r="T2980" s="15">
        <f t="shared" si="140"/>
        <v>41932.249305555553</v>
      </c>
    </row>
    <row r="2981" spans="1:20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38"/>
        <v>101</v>
      </c>
      <c r="P2981">
        <f>IFERROR(ROUND(E2981/L2981,2),0)</f>
        <v>110.22</v>
      </c>
      <c r="Q2981" s="10" t="s">
        <v>8312</v>
      </c>
      <c r="R2981" t="s">
        <v>8313</v>
      </c>
      <c r="S2981" s="15">
        <f t="shared" si="139"/>
        <v>41993.824340277773</v>
      </c>
      <c r="T2981" s="15">
        <f t="shared" si="140"/>
        <v>42010.25</v>
      </c>
    </row>
    <row r="2982" spans="1:20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38"/>
        <v>109</v>
      </c>
      <c r="P2982">
        <f>IFERROR(ROUND(E2982/L2982,2),0)</f>
        <v>136.46</v>
      </c>
      <c r="Q2982" s="10" t="s">
        <v>8312</v>
      </c>
      <c r="R2982" t="s">
        <v>8313</v>
      </c>
      <c r="S2982" s="15">
        <f t="shared" si="139"/>
        <v>42219.915856481486</v>
      </c>
      <c r="T2982" s="15">
        <f t="shared" si="140"/>
        <v>42240.083333333328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38"/>
        <v>129</v>
      </c>
      <c r="P2983">
        <f>IFERROR(ROUND(E2983/L2983,2),0)</f>
        <v>53.16</v>
      </c>
      <c r="Q2983" s="10" t="s">
        <v>8312</v>
      </c>
      <c r="R2983" t="s">
        <v>8341</v>
      </c>
      <c r="S2983" s="15">
        <f t="shared" si="139"/>
        <v>42225.559675925921</v>
      </c>
      <c r="T2983" s="15">
        <f t="shared" si="140"/>
        <v>42270.559675925921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38"/>
        <v>102</v>
      </c>
      <c r="P2984">
        <f>IFERROR(ROUND(E2984/L2984,2),0)</f>
        <v>86.49</v>
      </c>
      <c r="Q2984" s="10" t="s">
        <v>8312</v>
      </c>
      <c r="R2984" t="s">
        <v>8341</v>
      </c>
      <c r="S2984" s="15">
        <f t="shared" si="139"/>
        <v>42381.686840277776</v>
      </c>
      <c r="T2984" s="15">
        <f t="shared" si="140"/>
        <v>42411.686840277776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38"/>
        <v>147</v>
      </c>
      <c r="P2985">
        <f>IFERROR(ROUND(E2985/L2985,2),0)</f>
        <v>155.24</v>
      </c>
      <c r="Q2985" s="10" t="s">
        <v>8312</v>
      </c>
      <c r="R2985" t="s">
        <v>8341</v>
      </c>
      <c r="S2985" s="15">
        <f t="shared" si="139"/>
        <v>41894.632361111115</v>
      </c>
      <c r="T2985" s="15">
        <f t="shared" si="140"/>
        <v>41954.674027777779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38"/>
        <v>100</v>
      </c>
      <c r="P2986">
        <f>IFERROR(ROUND(E2986/L2986,2),0)</f>
        <v>115.08</v>
      </c>
      <c r="Q2986" s="10" t="s">
        <v>8312</v>
      </c>
      <c r="R2986" t="s">
        <v>8341</v>
      </c>
      <c r="S2986" s="15">
        <f t="shared" si="139"/>
        <v>42576.278715277775</v>
      </c>
      <c r="T2986" s="15">
        <f t="shared" si="140"/>
        <v>42606.278715277775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38"/>
        <v>122</v>
      </c>
      <c r="P2987">
        <f>IFERROR(ROUND(E2987/L2987,2),0)</f>
        <v>109.59</v>
      </c>
      <c r="Q2987" s="10" t="s">
        <v>8312</v>
      </c>
      <c r="R2987" t="s">
        <v>8341</v>
      </c>
      <c r="S2987" s="15">
        <f t="shared" si="139"/>
        <v>42654.973703703698</v>
      </c>
      <c r="T2987" s="15">
        <f t="shared" si="140"/>
        <v>42674.166666666672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38"/>
        <v>106</v>
      </c>
      <c r="P2988">
        <f>IFERROR(ROUND(E2988/L2988,2),0)</f>
        <v>45.21</v>
      </c>
      <c r="Q2988" s="10" t="s">
        <v>8312</v>
      </c>
      <c r="R2988" t="s">
        <v>8341</v>
      </c>
      <c r="S2988" s="15">
        <f t="shared" si="139"/>
        <v>42431.500069444446</v>
      </c>
      <c r="T2988" s="15">
        <f t="shared" si="140"/>
        <v>42491.458402777775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38"/>
        <v>110</v>
      </c>
      <c r="P2989">
        <f>IFERROR(ROUND(E2989/L2989,2),0)</f>
        <v>104.15</v>
      </c>
      <c r="Q2989" s="10" t="s">
        <v>8312</v>
      </c>
      <c r="R2989" t="s">
        <v>8341</v>
      </c>
      <c r="S2989" s="15">
        <f t="shared" si="139"/>
        <v>42627.307303240741</v>
      </c>
      <c r="T2989" s="15">
        <f t="shared" si="140"/>
        <v>42656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38"/>
        <v>100</v>
      </c>
      <c r="P2990">
        <f>IFERROR(ROUND(E2990/L2990,2),0)</f>
        <v>35.71</v>
      </c>
      <c r="Q2990" s="10" t="s">
        <v>8312</v>
      </c>
      <c r="R2990" t="s">
        <v>8341</v>
      </c>
      <c r="S2990" s="15">
        <f t="shared" si="139"/>
        <v>42511.362048611118</v>
      </c>
      <c r="T2990" s="15">
        <f t="shared" si="140"/>
        <v>42541.362048611118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38"/>
        <v>177</v>
      </c>
      <c r="P2991">
        <f>IFERROR(ROUND(E2991/L2991,2),0)</f>
        <v>97</v>
      </c>
      <c r="Q2991" s="10" t="s">
        <v>8312</v>
      </c>
      <c r="R2991" t="s">
        <v>8341</v>
      </c>
      <c r="S2991" s="15">
        <f t="shared" si="139"/>
        <v>42337.02039351852</v>
      </c>
      <c r="T2991" s="15">
        <f t="shared" si="140"/>
        <v>42359.207638888889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38"/>
        <v>100</v>
      </c>
      <c r="P2992">
        <f>IFERROR(ROUND(E2992/L2992,2),0)</f>
        <v>370.37</v>
      </c>
      <c r="Q2992" s="10" t="s">
        <v>8312</v>
      </c>
      <c r="R2992" t="s">
        <v>8341</v>
      </c>
      <c r="S2992" s="15">
        <f t="shared" si="139"/>
        <v>42341.57430555555</v>
      </c>
      <c r="T2992" s="15">
        <f t="shared" si="140"/>
        <v>42376.57430555555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38"/>
        <v>103</v>
      </c>
      <c r="P2993">
        <f>IFERROR(ROUND(E2993/L2993,2),0)</f>
        <v>94.41</v>
      </c>
      <c r="Q2993" s="10" t="s">
        <v>8312</v>
      </c>
      <c r="R2993" t="s">
        <v>8341</v>
      </c>
      <c r="S2993" s="15">
        <f t="shared" si="139"/>
        <v>42740.837152777778</v>
      </c>
      <c r="T2993" s="15">
        <f t="shared" si="140"/>
        <v>42762.837152777778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38"/>
        <v>105</v>
      </c>
      <c r="P2994">
        <f>IFERROR(ROUND(E2994/L2994,2),0)</f>
        <v>48.98</v>
      </c>
      <c r="Q2994" s="10" t="s">
        <v>8312</v>
      </c>
      <c r="R2994" t="s">
        <v>8341</v>
      </c>
      <c r="S2994" s="15">
        <f t="shared" si="139"/>
        <v>42622.767476851848</v>
      </c>
      <c r="T2994" s="15">
        <f t="shared" si="140"/>
        <v>42652.767476851848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38"/>
        <v>100</v>
      </c>
      <c r="P2995">
        <f>IFERROR(ROUND(E2995/L2995,2),0)</f>
        <v>45.59</v>
      </c>
      <c r="Q2995" s="10" t="s">
        <v>8312</v>
      </c>
      <c r="R2995" t="s">
        <v>8341</v>
      </c>
      <c r="S2995" s="15">
        <f t="shared" si="139"/>
        <v>42390.838738425926</v>
      </c>
      <c r="T2995" s="15">
        <f t="shared" si="140"/>
        <v>42420.838738425926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38"/>
        <v>458</v>
      </c>
      <c r="P2996">
        <f>IFERROR(ROUND(E2996/L2996,2),0)</f>
        <v>23.28</v>
      </c>
      <c r="Q2996" s="10" t="s">
        <v>8312</v>
      </c>
      <c r="R2996" t="s">
        <v>8341</v>
      </c>
      <c r="S2996" s="15">
        <f t="shared" si="139"/>
        <v>41885.478842592594</v>
      </c>
      <c r="T2996" s="15">
        <f t="shared" si="140"/>
        <v>41915.478842592594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38"/>
        <v>105</v>
      </c>
      <c r="P2997">
        <f>IFERROR(ROUND(E2997/L2997,2),0)</f>
        <v>63.23</v>
      </c>
      <c r="Q2997" s="10" t="s">
        <v>8312</v>
      </c>
      <c r="R2997" t="s">
        <v>8341</v>
      </c>
      <c r="S2997" s="15">
        <f t="shared" si="139"/>
        <v>42724.665173611109</v>
      </c>
      <c r="T2997" s="15">
        <f t="shared" si="140"/>
        <v>42754.665173611109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38"/>
        <v>172</v>
      </c>
      <c r="P2998">
        <f>IFERROR(ROUND(E2998/L2998,2),0)</f>
        <v>153.52000000000001</v>
      </c>
      <c r="Q2998" s="10" t="s">
        <v>8312</v>
      </c>
      <c r="R2998" t="s">
        <v>8341</v>
      </c>
      <c r="S2998" s="15">
        <f t="shared" si="139"/>
        <v>42090.912500000006</v>
      </c>
      <c r="T2998" s="15">
        <f t="shared" si="140"/>
        <v>42150.912500000006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38"/>
        <v>104</v>
      </c>
      <c r="P2999">
        <f>IFERROR(ROUND(E2999/L2999,2),0)</f>
        <v>90.2</v>
      </c>
      <c r="Q2999" s="10" t="s">
        <v>8312</v>
      </c>
      <c r="R2999" t="s">
        <v>8341</v>
      </c>
      <c r="S2999" s="15">
        <f t="shared" si="139"/>
        <v>42775.733715277776</v>
      </c>
      <c r="T2999" s="15">
        <f t="shared" si="140"/>
        <v>42793.207638888889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38"/>
        <v>103</v>
      </c>
      <c r="P3000">
        <f>IFERROR(ROUND(E3000/L3000,2),0)</f>
        <v>118.97</v>
      </c>
      <c r="Q3000" s="10" t="s">
        <v>8312</v>
      </c>
      <c r="R3000" t="s">
        <v>8341</v>
      </c>
      <c r="S3000" s="15">
        <f t="shared" si="139"/>
        <v>41778.193622685183</v>
      </c>
      <c r="T3000" s="15">
        <f t="shared" si="140"/>
        <v>41806.184027777781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38"/>
        <v>119</v>
      </c>
      <c r="P3001">
        <f>IFERROR(ROUND(E3001/L3001,2),0)</f>
        <v>80.25</v>
      </c>
      <c r="Q3001" s="10" t="s">
        <v>8312</v>
      </c>
      <c r="R3001" t="s">
        <v>8341</v>
      </c>
      <c r="S3001" s="15">
        <f t="shared" si="139"/>
        <v>42780.740277777775</v>
      </c>
      <c r="T3001" s="15">
        <f t="shared" si="140"/>
        <v>42795.083333333328</v>
      </c>
    </row>
    <row r="3002" spans="1:20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38"/>
        <v>100</v>
      </c>
      <c r="P3002">
        <f>IFERROR(ROUND(E3002/L3002,2),0)</f>
        <v>62.5</v>
      </c>
      <c r="Q3002" s="10" t="s">
        <v>8312</v>
      </c>
      <c r="R3002" t="s">
        <v>8341</v>
      </c>
      <c r="S3002" s="15">
        <f t="shared" si="139"/>
        <v>42752.827199074076</v>
      </c>
      <c r="T3002" s="15">
        <f t="shared" si="140"/>
        <v>42766.75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38"/>
        <v>319</v>
      </c>
      <c r="P3003">
        <f>IFERROR(ROUND(E3003/L3003,2),0)</f>
        <v>131.38</v>
      </c>
      <c r="Q3003" s="10" t="s">
        <v>8312</v>
      </c>
      <c r="R3003" t="s">
        <v>8341</v>
      </c>
      <c r="S3003" s="15">
        <f t="shared" si="139"/>
        <v>42534.895625000005</v>
      </c>
      <c r="T3003" s="15">
        <f t="shared" si="140"/>
        <v>42564.895625000005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38"/>
        <v>109</v>
      </c>
      <c r="P3004">
        <f>IFERROR(ROUND(E3004/L3004,2),0)</f>
        <v>73.03</v>
      </c>
      <c r="Q3004" s="10" t="s">
        <v>8312</v>
      </c>
      <c r="R3004" t="s">
        <v>8341</v>
      </c>
      <c r="S3004" s="15">
        <f t="shared" si="139"/>
        <v>41239.83625</v>
      </c>
      <c r="T3004" s="15">
        <f t="shared" si="140"/>
        <v>41269.83625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38"/>
        <v>101</v>
      </c>
      <c r="P3005">
        <f>IFERROR(ROUND(E3005/L3005,2),0)</f>
        <v>178.53</v>
      </c>
      <c r="Q3005" s="10" t="s">
        <v>8312</v>
      </c>
      <c r="R3005" t="s">
        <v>8341</v>
      </c>
      <c r="S3005" s="15">
        <f t="shared" si="139"/>
        <v>42398.849259259259</v>
      </c>
      <c r="T3005" s="15">
        <f t="shared" si="140"/>
        <v>42430.249305555553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38"/>
        <v>113</v>
      </c>
      <c r="P3006">
        <f>IFERROR(ROUND(E3006/L3006,2),0)</f>
        <v>162.91</v>
      </c>
      <c r="Q3006" s="10" t="s">
        <v>8312</v>
      </c>
      <c r="R3006" t="s">
        <v>8341</v>
      </c>
      <c r="S3006" s="15">
        <f t="shared" si="139"/>
        <v>41928.881064814814</v>
      </c>
      <c r="T3006" s="15">
        <f t="shared" si="140"/>
        <v>41958.922731481478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38"/>
        <v>120</v>
      </c>
      <c r="P3007">
        <f>IFERROR(ROUND(E3007/L3007,2),0)</f>
        <v>108.24</v>
      </c>
      <c r="Q3007" s="10" t="s">
        <v>8312</v>
      </c>
      <c r="R3007" t="s">
        <v>8341</v>
      </c>
      <c r="S3007" s="15">
        <f t="shared" si="139"/>
        <v>41888.674826388888</v>
      </c>
      <c r="T3007" s="15">
        <f t="shared" si="140"/>
        <v>41918.674826388888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38"/>
        <v>108</v>
      </c>
      <c r="P3008">
        <f>IFERROR(ROUND(E3008/L3008,2),0)</f>
        <v>88.87</v>
      </c>
      <c r="Q3008" s="10" t="s">
        <v>8312</v>
      </c>
      <c r="R3008" t="s">
        <v>8341</v>
      </c>
      <c r="S3008" s="15">
        <f t="shared" si="139"/>
        <v>41957.756840277783</v>
      </c>
      <c r="T3008" s="15">
        <f t="shared" si="140"/>
        <v>41987.756840277783</v>
      </c>
    </row>
    <row r="3009" spans="1:20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38"/>
        <v>180</v>
      </c>
      <c r="P3009">
        <f>IFERROR(ROUND(E3009/L3009,2),0)</f>
        <v>54</v>
      </c>
      <c r="Q3009" s="10" t="s">
        <v>8312</v>
      </c>
      <c r="R3009" t="s">
        <v>8341</v>
      </c>
      <c r="S3009" s="15">
        <f t="shared" si="139"/>
        <v>42098.216238425928</v>
      </c>
      <c r="T3009" s="15">
        <f t="shared" si="140"/>
        <v>42119.216238425928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38"/>
        <v>101</v>
      </c>
      <c r="P3010">
        <f>IFERROR(ROUND(E3010/L3010,2),0)</f>
        <v>116.73</v>
      </c>
      <c r="Q3010" s="10" t="s">
        <v>8312</v>
      </c>
      <c r="R3010" t="s">
        <v>8341</v>
      </c>
      <c r="S3010" s="15">
        <f t="shared" si="139"/>
        <v>42360.212025462963</v>
      </c>
      <c r="T3010" s="15">
        <f t="shared" si="140"/>
        <v>42390.212025462963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41">ROUND(E3011/D3011*100,0)</f>
        <v>120</v>
      </c>
      <c r="P3011">
        <f>IFERROR(ROUND(E3011/L3011,2),0)</f>
        <v>233.9</v>
      </c>
      <c r="Q3011" s="10" t="s">
        <v>8312</v>
      </c>
      <c r="R3011" t="s">
        <v>8341</v>
      </c>
      <c r="S3011" s="15">
        <f t="shared" ref="S3011:S3074" si="142">(((J3011/60)/60)/24)+DATE(1970,1,1)</f>
        <v>41939.569907407407</v>
      </c>
      <c r="T3011" s="15">
        <f t="shared" ref="T3011:T3074" si="143">(((I3011/60)/60)/24)+DATE(1970,1,1)</f>
        <v>41969.611574074079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41"/>
        <v>158</v>
      </c>
      <c r="P3012">
        <f>IFERROR(ROUND(E3012/L3012,2),0)</f>
        <v>158</v>
      </c>
      <c r="Q3012" s="10" t="s">
        <v>8312</v>
      </c>
      <c r="R3012" t="s">
        <v>8341</v>
      </c>
      <c r="S3012" s="15">
        <f t="shared" si="142"/>
        <v>41996.832395833335</v>
      </c>
      <c r="T3012" s="15">
        <f t="shared" si="143"/>
        <v>42056.832395833335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41"/>
        <v>124</v>
      </c>
      <c r="P3013">
        <f>IFERROR(ROUND(E3013/L3013,2),0)</f>
        <v>14.84</v>
      </c>
      <c r="Q3013" s="10" t="s">
        <v>8312</v>
      </c>
      <c r="R3013" t="s">
        <v>8341</v>
      </c>
      <c r="S3013" s="15">
        <f t="shared" si="142"/>
        <v>42334.468935185185</v>
      </c>
      <c r="T3013" s="15">
        <f t="shared" si="143"/>
        <v>42361.957638888889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41"/>
        <v>117</v>
      </c>
      <c r="P3014">
        <f>IFERROR(ROUND(E3014/L3014,2),0)</f>
        <v>85.18</v>
      </c>
      <c r="Q3014" s="10" t="s">
        <v>8312</v>
      </c>
      <c r="R3014" t="s">
        <v>8341</v>
      </c>
      <c r="S3014" s="15">
        <f t="shared" si="142"/>
        <v>42024.702893518523</v>
      </c>
      <c r="T3014" s="15">
        <f t="shared" si="143"/>
        <v>42045.702893518523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41"/>
        <v>157</v>
      </c>
      <c r="P3015">
        <f>IFERROR(ROUND(E3015/L3015,2),0)</f>
        <v>146.69</v>
      </c>
      <c r="Q3015" s="10" t="s">
        <v>8312</v>
      </c>
      <c r="R3015" t="s">
        <v>8341</v>
      </c>
      <c r="S3015" s="15">
        <f t="shared" si="142"/>
        <v>42146.836215277777</v>
      </c>
      <c r="T3015" s="15">
        <f t="shared" si="143"/>
        <v>42176.836215277777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41"/>
        <v>113</v>
      </c>
      <c r="P3016">
        <f>IFERROR(ROUND(E3016/L3016,2),0)</f>
        <v>50.76</v>
      </c>
      <c r="Q3016" s="10" t="s">
        <v>8312</v>
      </c>
      <c r="R3016" t="s">
        <v>8341</v>
      </c>
      <c r="S3016" s="15">
        <f t="shared" si="142"/>
        <v>41920.123611111114</v>
      </c>
      <c r="T3016" s="15">
        <f t="shared" si="143"/>
        <v>41948.208333333336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41"/>
        <v>103</v>
      </c>
      <c r="P3017">
        <f>IFERROR(ROUND(E3017/L3017,2),0)</f>
        <v>87.7</v>
      </c>
      <c r="Q3017" s="10" t="s">
        <v>8312</v>
      </c>
      <c r="R3017" t="s">
        <v>8341</v>
      </c>
      <c r="S3017" s="15">
        <f t="shared" si="142"/>
        <v>41785.72729166667</v>
      </c>
      <c r="T3017" s="15">
        <f t="shared" si="143"/>
        <v>41801.166666666664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41"/>
        <v>103</v>
      </c>
      <c r="P3018">
        <f>IFERROR(ROUND(E3018/L3018,2),0)</f>
        <v>242.28</v>
      </c>
      <c r="Q3018" s="10" t="s">
        <v>8312</v>
      </c>
      <c r="R3018" t="s">
        <v>8341</v>
      </c>
      <c r="S3018" s="15">
        <f t="shared" si="142"/>
        <v>41778.548055555555</v>
      </c>
      <c r="T3018" s="15">
        <f t="shared" si="143"/>
        <v>41838.548055555555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41"/>
        <v>106</v>
      </c>
      <c r="P3019">
        <f>IFERROR(ROUND(E3019/L3019,2),0)</f>
        <v>146.44999999999999</v>
      </c>
      <c r="Q3019" s="10" t="s">
        <v>8312</v>
      </c>
      <c r="R3019" t="s">
        <v>8341</v>
      </c>
      <c r="S3019" s="15">
        <f t="shared" si="142"/>
        <v>41841.850034722222</v>
      </c>
      <c r="T3019" s="15">
        <f t="shared" si="143"/>
        <v>41871.850034722222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41"/>
        <v>101</v>
      </c>
      <c r="P3020">
        <f>IFERROR(ROUND(E3020/L3020,2),0)</f>
        <v>103.17</v>
      </c>
      <c r="Q3020" s="10" t="s">
        <v>8312</v>
      </c>
      <c r="R3020" t="s">
        <v>8341</v>
      </c>
      <c r="S3020" s="15">
        <f t="shared" si="142"/>
        <v>42163.29833333334</v>
      </c>
      <c r="T3020" s="15">
        <f t="shared" si="143"/>
        <v>42205.916666666672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41"/>
        <v>121</v>
      </c>
      <c r="P3021">
        <f>IFERROR(ROUND(E3021/L3021,2),0)</f>
        <v>80.459999999999994</v>
      </c>
      <c r="Q3021" s="10" t="s">
        <v>8312</v>
      </c>
      <c r="R3021" t="s">
        <v>8341</v>
      </c>
      <c r="S3021" s="15">
        <f t="shared" si="142"/>
        <v>41758.833564814813</v>
      </c>
      <c r="T3021" s="15">
        <f t="shared" si="143"/>
        <v>41786.125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41"/>
        <v>101</v>
      </c>
      <c r="P3022">
        <f>IFERROR(ROUND(E3022/L3022,2),0)</f>
        <v>234.67</v>
      </c>
      <c r="Q3022" s="10" t="s">
        <v>8312</v>
      </c>
      <c r="R3022" t="s">
        <v>8341</v>
      </c>
      <c r="S3022" s="15">
        <f t="shared" si="142"/>
        <v>42170.846446759257</v>
      </c>
      <c r="T3022" s="15">
        <f t="shared" si="143"/>
        <v>42230.846446759257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41"/>
        <v>116</v>
      </c>
      <c r="P3023">
        <f>IFERROR(ROUND(E3023/L3023,2),0)</f>
        <v>50.69</v>
      </c>
      <c r="Q3023" s="10" t="s">
        <v>8312</v>
      </c>
      <c r="R3023" t="s">
        <v>8341</v>
      </c>
      <c r="S3023" s="15">
        <f t="shared" si="142"/>
        <v>42660.618854166663</v>
      </c>
      <c r="T3023" s="15">
        <f t="shared" si="143"/>
        <v>42696.249305555553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41"/>
        <v>101</v>
      </c>
      <c r="P3024">
        <f>IFERROR(ROUND(E3024/L3024,2),0)</f>
        <v>162.71</v>
      </c>
      <c r="Q3024" s="10" t="s">
        <v>8312</v>
      </c>
      <c r="R3024" t="s">
        <v>8341</v>
      </c>
      <c r="S3024" s="15">
        <f t="shared" si="142"/>
        <v>42564.95380787037</v>
      </c>
      <c r="T3024" s="15">
        <f t="shared" si="143"/>
        <v>42609.95380787037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41"/>
        <v>103</v>
      </c>
      <c r="P3025">
        <f>IFERROR(ROUND(E3025/L3025,2),0)</f>
        <v>120.17</v>
      </c>
      <c r="Q3025" s="10" t="s">
        <v>8312</v>
      </c>
      <c r="R3025" t="s">
        <v>8341</v>
      </c>
      <c r="S3025" s="15">
        <f t="shared" si="142"/>
        <v>42121.675763888896</v>
      </c>
      <c r="T3025" s="15">
        <f t="shared" si="143"/>
        <v>42166.675763888896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41"/>
        <v>246</v>
      </c>
      <c r="P3026">
        <f>IFERROR(ROUND(E3026/L3026,2),0)</f>
        <v>67.7</v>
      </c>
      <c r="Q3026" s="10" t="s">
        <v>8312</v>
      </c>
      <c r="R3026" t="s">
        <v>8341</v>
      </c>
      <c r="S3026" s="15">
        <f t="shared" si="142"/>
        <v>41158.993923611109</v>
      </c>
      <c r="T3026" s="15">
        <f t="shared" si="143"/>
        <v>41188.993923611109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41"/>
        <v>302</v>
      </c>
      <c r="P3027">
        <f>IFERROR(ROUND(E3027/L3027,2),0)</f>
        <v>52.1</v>
      </c>
      <c r="Q3027" s="10" t="s">
        <v>8312</v>
      </c>
      <c r="R3027" t="s">
        <v>8341</v>
      </c>
      <c r="S3027" s="15">
        <f t="shared" si="142"/>
        <v>41761.509409722225</v>
      </c>
      <c r="T3027" s="15">
        <f t="shared" si="143"/>
        <v>41789.666666666664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41"/>
        <v>143</v>
      </c>
      <c r="P3028">
        <f>IFERROR(ROUND(E3028/L3028,2),0)</f>
        <v>51.6</v>
      </c>
      <c r="Q3028" s="10" t="s">
        <v>8312</v>
      </c>
      <c r="R3028" t="s">
        <v>8341</v>
      </c>
      <c r="S3028" s="15">
        <f t="shared" si="142"/>
        <v>42783.459398148145</v>
      </c>
      <c r="T3028" s="15">
        <f t="shared" si="143"/>
        <v>42797.459398148145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41"/>
        <v>131</v>
      </c>
      <c r="P3029">
        <f>IFERROR(ROUND(E3029/L3029,2),0)</f>
        <v>164.3</v>
      </c>
      <c r="Q3029" s="10" t="s">
        <v>8312</v>
      </c>
      <c r="R3029" t="s">
        <v>8341</v>
      </c>
      <c r="S3029" s="15">
        <f t="shared" si="142"/>
        <v>42053.704293981486</v>
      </c>
      <c r="T3029" s="15">
        <f t="shared" si="143"/>
        <v>42083.662627314814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41"/>
        <v>168</v>
      </c>
      <c r="P3030">
        <f>IFERROR(ROUND(E3030/L3030,2),0)</f>
        <v>84.86</v>
      </c>
      <c r="Q3030" s="10" t="s">
        <v>8312</v>
      </c>
      <c r="R3030" t="s">
        <v>8341</v>
      </c>
      <c r="S3030" s="15">
        <f t="shared" si="142"/>
        <v>42567.264178240745</v>
      </c>
      <c r="T3030" s="15">
        <f t="shared" si="143"/>
        <v>42597.264178240745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41"/>
        <v>110</v>
      </c>
      <c r="P3031">
        <f>IFERROR(ROUND(E3031/L3031,2),0)</f>
        <v>94.55</v>
      </c>
      <c r="Q3031" s="10" t="s">
        <v>8312</v>
      </c>
      <c r="R3031" t="s">
        <v>8341</v>
      </c>
      <c r="S3031" s="15">
        <f t="shared" si="142"/>
        <v>41932.708877314813</v>
      </c>
      <c r="T3031" s="15">
        <f t="shared" si="143"/>
        <v>41961.190972222219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41"/>
        <v>107</v>
      </c>
      <c r="P3032">
        <f>IFERROR(ROUND(E3032/L3032,2),0)</f>
        <v>45.54</v>
      </c>
      <c r="Q3032" s="10" t="s">
        <v>8312</v>
      </c>
      <c r="R3032" t="s">
        <v>8341</v>
      </c>
      <c r="S3032" s="15">
        <f t="shared" si="142"/>
        <v>42233.747349537036</v>
      </c>
      <c r="T3032" s="15">
        <f t="shared" si="143"/>
        <v>42263.747349537036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41"/>
        <v>100</v>
      </c>
      <c r="P3033">
        <f>IFERROR(ROUND(E3033/L3033,2),0)</f>
        <v>51.72</v>
      </c>
      <c r="Q3033" s="10" t="s">
        <v>8312</v>
      </c>
      <c r="R3033" t="s">
        <v>8341</v>
      </c>
      <c r="S3033" s="15">
        <f t="shared" si="142"/>
        <v>42597.882488425923</v>
      </c>
      <c r="T3033" s="15">
        <f t="shared" si="143"/>
        <v>42657.882488425923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41"/>
        <v>127</v>
      </c>
      <c r="P3034">
        <f>IFERROR(ROUND(E3034/L3034,2),0)</f>
        <v>50.88</v>
      </c>
      <c r="Q3034" s="10" t="s">
        <v>8312</v>
      </c>
      <c r="R3034" t="s">
        <v>8341</v>
      </c>
      <c r="S3034" s="15">
        <f t="shared" si="142"/>
        <v>42228.044664351852</v>
      </c>
      <c r="T3034" s="15">
        <f t="shared" si="143"/>
        <v>42258.044664351852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41"/>
        <v>147</v>
      </c>
      <c r="P3035">
        <f>IFERROR(ROUND(E3035/L3035,2),0)</f>
        <v>191.13</v>
      </c>
      <c r="Q3035" s="10" t="s">
        <v>8312</v>
      </c>
      <c r="R3035" t="s">
        <v>8341</v>
      </c>
      <c r="S3035" s="15">
        <f t="shared" si="142"/>
        <v>42570.110243055555</v>
      </c>
      <c r="T3035" s="15">
        <f t="shared" si="143"/>
        <v>42600.110243055555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41"/>
        <v>113</v>
      </c>
      <c r="P3036">
        <f>IFERROR(ROUND(E3036/L3036,2),0)</f>
        <v>89.31</v>
      </c>
      <c r="Q3036" s="10" t="s">
        <v>8312</v>
      </c>
      <c r="R3036" t="s">
        <v>8341</v>
      </c>
      <c r="S3036" s="15">
        <f t="shared" si="142"/>
        <v>42644.535358796296</v>
      </c>
      <c r="T3036" s="15">
        <f t="shared" si="143"/>
        <v>42675.165972222225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41"/>
        <v>109</v>
      </c>
      <c r="P3037">
        <f>IFERROR(ROUND(E3037/L3037,2),0)</f>
        <v>88.59</v>
      </c>
      <c r="Q3037" s="10" t="s">
        <v>8312</v>
      </c>
      <c r="R3037" t="s">
        <v>8341</v>
      </c>
      <c r="S3037" s="15">
        <f t="shared" si="142"/>
        <v>41368.560289351852</v>
      </c>
      <c r="T3037" s="15">
        <f t="shared" si="143"/>
        <v>41398.560289351852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41"/>
        <v>127</v>
      </c>
      <c r="P3038">
        <f>IFERROR(ROUND(E3038/L3038,2),0)</f>
        <v>96.3</v>
      </c>
      <c r="Q3038" s="10" t="s">
        <v>8312</v>
      </c>
      <c r="R3038" t="s">
        <v>8341</v>
      </c>
      <c r="S3038" s="15">
        <f t="shared" si="142"/>
        <v>41466.785231481481</v>
      </c>
      <c r="T3038" s="15">
        <f t="shared" si="143"/>
        <v>41502.499305555553</v>
      </c>
    </row>
    <row r="3039" spans="1:20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41"/>
        <v>213</v>
      </c>
      <c r="P3039">
        <f>IFERROR(ROUND(E3039/L3039,2),0)</f>
        <v>33.31</v>
      </c>
      <c r="Q3039" s="10" t="s">
        <v>8312</v>
      </c>
      <c r="R3039" t="s">
        <v>8341</v>
      </c>
      <c r="S3039" s="15">
        <f t="shared" si="142"/>
        <v>40378.893206018518</v>
      </c>
      <c r="T3039" s="15">
        <f t="shared" si="143"/>
        <v>40453.207638888889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41"/>
        <v>101</v>
      </c>
      <c r="P3040">
        <f>IFERROR(ROUND(E3040/L3040,2),0)</f>
        <v>37.22</v>
      </c>
      <c r="Q3040" s="10" t="s">
        <v>8312</v>
      </c>
      <c r="R3040" t="s">
        <v>8341</v>
      </c>
      <c r="S3040" s="15">
        <f t="shared" si="142"/>
        <v>42373.252280092594</v>
      </c>
      <c r="T3040" s="15">
        <f t="shared" si="143"/>
        <v>42433.252280092594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41"/>
        <v>109</v>
      </c>
      <c r="P3041">
        <f>IFERROR(ROUND(E3041/L3041,2),0)</f>
        <v>92.13</v>
      </c>
      <c r="Q3041" s="10" t="s">
        <v>8312</v>
      </c>
      <c r="R3041" t="s">
        <v>8341</v>
      </c>
      <c r="S3041" s="15">
        <f t="shared" si="142"/>
        <v>41610.794421296298</v>
      </c>
      <c r="T3041" s="15">
        <f t="shared" si="143"/>
        <v>41637.332638888889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41"/>
        <v>108</v>
      </c>
      <c r="P3042">
        <f>IFERROR(ROUND(E3042/L3042,2),0)</f>
        <v>76.790000000000006</v>
      </c>
      <c r="Q3042" s="10" t="s">
        <v>8312</v>
      </c>
      <c r="R3042" t="s">
        <v>8341</v>
      </c>
      <c r="S3042" s="15">
        <f t="shared" si="142"/>
        <v>42177.791909722218</v>
      </c>
      <c r="T3042" s="15">
        <f t="shared" si="143"/>
        <v>42181.958333333328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41"/>
        <v>110</v>
      </c>
      <c r="P3043">
        <f>IFERROR(ROUND(E3043/L3043,2),0)</f>
        <v>96.53</v>
      </c>
      <c r="Q3043" s="10" t="s">
        <v>8312</v>
      </c>
      <c r="R3043" t="s">
        <v>8341</v>
      </c>
      <c r="S3043" s="15">
        <f t="shared" si="142"/>
        <v>42359.868611111116</v>
      </c>
      <c r="T3043" s="15">
        <f t="shared" si="143"/>
        <v>42389.868611111116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41"/>
        <v>128</v>
      </c>
      <c r="P3044">
        <f>IFERROR(ROUND(E3044/L3044,2),0)</f>
        <v>51.89</v>
      </c>
      <c r="Q3044" s="10" t="s">
        <v>8312</v>
      </c>
      <c r="R3044" t="s">
        <v>8341</v>
      </c>
      <c r="S3044" s="15">
        <f t="shared" si="142"/>
        <v>42253.688043981485</v>
      </c>
      <c r="T3044" s="15">
        <f t="shared" si="143"/>
        <v>42283.688043981485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41"/>
        <v>110</v>
      </c>
      <c r="P3045">
        <f>IFERROR(ROUND(E3045/L3045,2),0)</f>
        <v>128.91</v>
      </c>
      <c r="Q3045" s="10" t="s">
        <v>8312</v>
      </c>
      <c r="R3045" t="s">
        <v>8341</v>
      </c>
      <c r="S3045" s="15">
        <f t="shared" si="142"/>
        <v>42083.070590277777</v>
      </c>
      <c r="T3045" s="15">
        <f t="shared" si="143"/>
        <v>42110.118055555555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41"/>
        <v>109</v>
      </c>
      <c r="P3046">
        <f>IFERROR(ROUND(E3046/L3046,2),0)</f>
        <v>84.11</v>
      </c>
      <c r="Q3046" s="10" t="s">
        <v>8312</v>
      </c>
      <c r="R3046" t="s">
        <v>8341</v>
      </c>
      <c r="S3046" s="15">
        <f t="shared" si="142"/>
        <v>42387.7268287037</v>
      </c>
      <c r="T3046" s="15">
        <f t="shared" si="143"/>
        <v>42402.7268287037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41"/>
        <v>133</v>
      </c>
      <c r="P3047">
        <f>IFERROR(ROUND(E3047/L3047,2),0)</f>
        <v>82.94</v>
      </c>
      <c r="Q3047" s="10" t="s">
        <v>8312</v>
      </c>
      <c r="R3047" t="s">
        <v>8341</v>
      </c>
      <c r="S3047" s="15">
        <f t="shared" si="142"/>
        <v>41843.155729166669</v>
      </c>
      <c r="T3047" s="15">
        <f t="shared" si="143"/>
        <v>41873.155729166669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41"/>
        <v>191</v>
      </c>
      <c r="P3048">
        <f>IFERROR(ROUND(E3048/L3048,2),0)</f>
        <v>259.95</v>
      </c>
      <c r="Q3048" s="10" t="s">
        <v>8312</v>
      </c>
      <c r="R3048" t="s">
        <v>8341</v>
      </c>
      <c r="S3048" s="15">
        <f t="shared" si="142"/>
        <v>41862.803078703706</v>
      </c>
      <c r="T3048" s="15">
        <f t="shared" si="143"/>
        <v>41892.202777777777</v>
      </c>
    </row>
    <row r="3049" spans="1:20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41"/>
        <v>149</v>
      </c>
      <c r="P3049">
        <f>IFERROR(ROUND(E3049/L3049,2),0)</f>
        <v>37.25</v>
      </c>
      <c r="Q3049" s="10" t="s">
        <v>8312</v>
      </c>
      <c r="R3049" t="s">
        <v>8341</v>
      </c>
      <c r="S3049" s="15">
        <f t="shared" si="142"/>
        <v>42443.989050925928</v>
      </c>
      <c r="T3049" s="15">
        <f t="shared" si="143"/>
        <v>42487.552777777775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41"/>
        <v>166</v>
      </c>
      <c r="P3050">
        <f>IFERROR(ROUND(E3050/L3050,2),0)</f>
        <v>177.02</v>
      </c>
      <c r="Q3050" s="10" t="s">
        <v>8312</v>
      </c>
      <c r="R3050" t="s">
        <v>8341</v>
      </c>
      <c r="S3050" s="15">
        <f t="shared" si="142"/>
        <v>41975.901180555549</v>
      </c>
      <c r="T3050" s="15">
        <f t="shared" si="143"/>
        <v>42004.890277777777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41"/>
        <v>107</v>
      </c>
      <c r="P3051">
        <f>IFERROR(ROUND(E3051/L3051,2),0)</f>
        <v>74.069999999999993</v>
      </c>
      <c r="Q3051" s="10" t="s">
        <v>8312</v>
      </c>
      <c r="R3051" t="s">
        <v>8341</v>
      </c>
      <c r="S3051" s="15">
        <f t="shared" si="142"/>
        <v>42139.014525462961</v>
      </c>
      <c r="T3051" s="15">
        <f t="shared" si="143"/>
        <v>42169.014525462961</v>
      </c>
    </row>
    <row r="3052" spans="1:20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41"/>
        <v>106</v>
      </c>
      <c r="P3052">
        <f>IFERROR(ROUND(E3052/L3052,2),0)</f>
        <v>70.67</v>
      </c>
      <c r="Q3052" s="10" t="s">
        <v>8312</v>
      </c>
      <c r="R3052" t="s">
        <v>8341</v>
      </c>
      <c r="S3052" s="15">
        <f t="shared" si="142"/>
        <v>42465.16851851852</v>
      </c>
      <c r="T3052" s="15">
        <f t="shared" si="143"/>
        <v>42495.16851851852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41"/>
        <v>24</v>
      </c>
      <c r="P3053">
        <f>IFERROR(ROUND(E3053/L3053,2),0)</f>
        <v>23.63</v>
      </c>
      <c r="Q3053" s="10" t="s">
        <v>8312</v>
      </c>
      <c r="R3053" t="s">
        <v>8341</v>
      </c>
      <c r="S3053" s="15">
        <f t="shared" si="142"/>
        <v>42744.416030092587</v>
      </c>
      <c r="T3053" s="15">
        <f t="shared" si="143"/>
        <v>42774.416030092587</v>
      </c>
    </row>
    <row r="3054" spans="1:20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41"/>
        <v>0</v>
      </c>
      <c r="P3054">
        <f>IFERROR(ROUND(E3054/L3054,2),0)</f>
        <v>37.5</v>
      </c>
      <c r="Q3054" s="10" t="s">
        <v>8312</v>
      </c>
      <c r="R3054" t="s">
        <v>8341</v>
      </c>
      <c r="S3054" s="15">
        <f t="shared" si="142"/>
        <v>42122.670069444444</v>
      </c>
      <c r="T3054" s="15">
        <f t="shared" si="143"/>
        <v>42152.665972222225</v>
      </c>
    </row>
    <row r="3055" spans="1:20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41"/>
        <v>0</v>
      </c>
      <c r="P3055">
        <f>IFERROR(ROUND(E3055/L3055,2),0)</f>
        <v>13.33</v>
      </c>
      <c r="Q3055" s="10" t="s">
        <v>8312</v>
      </c>
      <c r="R3055" t="s">
        <v>8341</v>
      </c>
      <c r="S3055" s="15">
        <f t="shared" si="142"/>
        <v>41862.761724537035</v>
      </c>
      <c r="T3055" s="15">
        <f t="shared" si="143"/>
        <v>41914.165972222225</v>
      </c>
    </row>
    <row r="3056" spans="1:20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41"/>
        <v>0</v>
      </c>
      <c r="P3056">
        <f>IFERROR(ROUND(E3056/L3056,2),0)</f>
        <v>0</v>
      </c>
      <c r="Q3056" s="10" t="s">
        <v>8312</v>
      </c>
      <c r="R3056" t="s">
        <v>8341</v>
      </c>
      <c r="S3056" s="15">
        <f t="shared" si="142"/>
        <v>42027.832800925928</v>
      </c>
      <c r="T3056" s="15">
        <f t="shared" si="143"/>
        <v>42065.044444444444</v>
      </c>
    </row>
    <row r="3057" spans="1:20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41"/>
        <v>0</v>
      </c>
      <c r="P3057">
        <f>IFERROR(ROUND(E3057/L3057,2),0)</f>
        <v>1</v>
      </c>
      <c r="Q3057" s="10" t="s">
        <v>8312</v>
      </c>
      <c r="R3057" t="s">
        <v>8341</v>
      </c>
      <c r="S3057" s="15">
        <f t="shared" si="142"/>
        <v>41953.95821759259</v>
      </c>
      <c r="T3057" s="15">
        <f t="shared" si="143"/>
        <v>42013.95821759259</v>
      </c>
    </row>
    <row r="3058" spans="1:20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41"/>
        <v>0</v>
      </c>
      <c r="P3058">
        <f>IFERROR(ROUND(E3058/L3058,2),0)</f>
        <v>0</v>
      </c>
      <c r="Q3058" s="10" t="s">
        <v>8312</v>
      </c>
      <c r="R3058" t="s">
        <v>8341</v>
      </c>
      <c r="S3058" s="15">
        <f t="shared" si="142"/>
        <v>41851.636388888888</v>
      </c>
      <c r="T3058" s="15">
        <f t="shared" si="143"/>
        <v>41911.636388888888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41"/>
        <v>0</v>
      </c>
      <c r="P3059">
        <f>IFERROR(ROUND(E3059/L3059,2),0)</f>
        <v>0</v>
      </c>
      <c r="Q3059" s="10" t="s">
        <v>8312</v>
      </c>
      <c r="R3059" t="s">
        <v>8341</v>
      </c>
      <c r="S3059" s="15">
        <f t="shared" si="142"/>
        <v>42433.650590277779</v>
      </c>
      <c r="T3059" s="15">
        <f t="shared" si="143"/>
        <v>42463.608923611115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41"/>
        <v>0</v>
      </c>
      <c r="P3060">
        <f>IFERROR(ROUND(E3060/L3060,2),0)</f>
        <v>1</v>
      </c>
      <c r="Q3060" s="10" t="s">
        <v>8312</v>
      </c>
      <c r="R3060" t="s">
        <v>8341</v>
      </c>
      <c r="S3060" s="15">
        <f t="shared" si="142"/>
        <v>42460.374305555553</v>
      </c>
      <c r="T3060" s="15">
        <f t="shared" si="143"/>
        <v>42510.374305555553</v>
      </c>
    </row>
    <row r="3061" spans="1:20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41"/>
        <v>3</v>
      </c>
      <c r="P3061">
        <f>IFERROR(ROUND(E3061/L3061,2),0)</f>
        <v>41</v>
      </c>
      <c r="Q3061" s="10" t="s">
        <v>8312</v>
      </c>
      <c r="R3061" t="s">
        <v>8341</v>
      </c>
      <c r="S3061" s="15">
        <f t="shared" si="142"/>
        <v>41829.935717592591</v>
      </c>
      <c r="T3061" s="15">
        <f t="shared" si="143"/>
        <v>41859.935717592591</v>
      </c>
    </row>
    <row r="3062" spans="1:20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41"/>
        <v>0</v>
      </c>
      <c r="P3062">
        <f>IFERROR(ROUND(E3062/L3062,2),0)</f>
        <v>55.83</v>
      </c>
      <c r="Q3062" s="10" t="s">
        <v>8312</v>
      </c>
      <c r="R3062" t="s">
        <v>8341</v>
      </c>
      <c r="S3062" s="15">
        <f t="shared" si="142"/>
        <v>42245.274699074071</v>
      </c>
      <c r="T3062" s="15">
        <f t="shared" si="143"/>
        <v>42275.274699074071</v>
      </c>
    </row>
    <row r="3063" spans="1:20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41"/>
        <v>0</v>
      </c>
      <c r="P3063">
        <f>IFERROR(ROUND(E3063/L3063,2),0)</f>
        <v>0</v>
      </c>
      <c r="Q3063" s="10" t="s">
        <v>8312</v>
      </c>
      <c r="R3063" t="s">
        <v>8341</v>
      </c>
      <c r="S3063" s="15">
        <f t="shared" si="142"/>
        <v>41834.784120370372</v>
      </c>
      <c r="T3063" s="15">
        <f t="shared" si="143"/>
        <v>41864.784120370372</v>
      </c>
    </row>
    <row r="3064" spans="1:20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41"/>
        <v>67</v>
      </c>
      <c r="P3064">
        <f>IFERROR(ROUND(E3064/L3064,2),0)</f>
        <v>99.76</v>
      </c>
      <c r="Q3064" s="10" t="s">
        <v>8312</v>
      </c>
      <c r="R3064" t="s">
        <v>8341</v>
      </c>
      <c r="S3064" s="15">
        <f t="shared" si="142"/>
        <v>42248.535787037035</v>
      </c>
      <c r="T3064" s="15">
        <f t="shared" si="143"/>
        <v>42277.75</v>
      </c>
    </row>
    <row r="3065" spans="1:20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41"/>
        <v>20</v>
      </c>
      <c r="P3065">
        <f>IFERROR(ROUND(E3065/L3065,2),0)</f>
        <v>25.52</v>
      </c>
      <c r="Q3065" s="10" t="s">
        <v>8312</v>
      </c>
      <c r="R3065" t="s">
        <v>8341</v>
      </c>
      <c r="S3065" s="15">
        <f t="shared" si="142"/>
        <v>42630.922893518517</v>
      </c>
      <c r="T3065" s="15">
        <f t="shared" si="143"/>
        <v>42665.922893518517</v>
      </c>
    </row>
    <row r="3066" spans="1:20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41"/>
        <v>11</v>
      </c>
      <c r="P3066">
        <f>IFERROR(ROUND(E3066/L3066,2),0)</f>
        <v>117.65</v>
      </c>
      <c r="Q3066" s="10" t="s">
        <v>8312</v>
      </c>
      <c r="R3066" t="s">
        <v>8341</v>
      </c>
      <c r="S3066" s="15">
        <f t="shared" si="142"/>
        <v>42299.130162037036</v>
      </c>
      <c r="T3066" s="15">
        <f t="shared" si="143"/>
        <v>42330.290972222225</v>
      </c>
    </row>
    <row r="3067" spans="1:20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41"/>
        <v>0</v>
      </c>
      <c r="P3067">
        <f>IFERROR(ROUND(E3067/L3067,2),0)</f>
        <v>5</v>
      </c>
      <c r="Q3067" s="10" t="s">
        <v>8312</v>
      </c>
      <c r="R3067" t="s">
        <v>8341</v>
      </c>
      <c r="S3067" s="15">
        <f t="shared" si="142"/>
        <v>41825.055231481485</v>
      </c>
      <c r="T3067" s="15">
        <f t="shared" si="143"/>
        <v>41850.055231481485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41"/>
        <v>12</v>
      </c>
      <c r="P3068">
        <f>IFERROR(ROUND(E3068/L3068,2),0)</f>
        <v>2796.67</v>
      </c>
      <c r="Q3068" s="10" t="s">
        <v>8312</v>
      </c>
      <c r="R3068" t="s">
        <v>8341</v>
      </c>
      <c r="S3068" s="15">
        <f t="shared" si="142"/>
        <v>42531.228437500002</v>
      </c>
      <c r="T3068" s="15">
        <f t="shared" si="143"/>
        <v>42561.228437500002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41"/>
        <v>3</v>
      </c>
      <c r="P3069">
        <f>IFERROR(ROUND(E3069/L3069,2),0)</f>
        <v>200</v>
      </c>
      <c r="Q3069" s="10" t="s">
        <v>8312</v>
      </c>
      <c r="R3069" t="s">
        <v>8341</v>
      </c>
      <c r="S3069" s="15">
        <f t="shared" si="142"/>
        <v>42226.938414351855</v>
      </c>
      <c r="T3069" s="15">
        <f t="shared" si="143"/>
        <v>42256.938414351855</v>
      </c>
    </row>
    <row r="3070" spans="1:20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41"/>
        <v>0</v>
      </c>
      <c r="P3070">
        <f>IFERROR(ROUND(E3070/L3070,2),0)</f>
        <v>87.5</v>
      </c>
      <c r="Q3070" s="10" t="s">
        <v>8312</v>
      </c>
      <c r="R3070" t="s">
        <v>8341</v>
      </c>
      <c r="S3070" s="15">
        <f t="shared" si="142"/>
        <v>42263.691574074073</v>
      </c>
      <c r="T3070" s="15">
        <f t="shared" si="143"/>
        <v>42293.691574074073</v>
      </c>
    </row>
    <row r="3071" spans="1:20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41"/>
        <v>14</v>
      </c>
      <c r="P3071">
        <f>IFERROR(ROUND(E3071/L3071,2),0)</f>
        <v>20.14</v>
      </c>
      <c r="Q3071" s="10" t="s">
        <v>8312</v>
      </c>
      <c r="R3071" t="s">
        <v>8341</v>
      </c>
      <c r="S3071" s="15">
        <f t="shared" si="142"/>
        <v>41957.833726851852</v>
      </c>
      <c r="T3071" s="15">
        <f t="shared" si="143"/>
        <v>41987.833726851852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41"/>
        <v>3</v>
      </c>
      <c r="P3072">
        <f>IFERROR(ROUND(E3072/L3072,2),0)</f>
        <v>20.88</v>
      </c>
      <c r="Q3072" s="10" t="s">
        <v>8312</v>
      </c>
      <c r="R3072" t="s">
        <v>8341</v>
      </c>
      <c r="S3072" s="15">
        <f t="shared" si="142"/>
        <v>42690.733437499999</v>
      </c>
      <c r="T3072" s="15">
        <f t="shared" si="143"/>
        <v>42711.733437499999</v>
      </c>
    </row>
    <row r="3073" spans="1:20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41"/>
        <v>60</v>
      </c>
      <c r="P3073">
        <f>IFERROR(ROUND(E3073/L3073,2),0)</f>
        <v>61.31</v>
      </c>
      <c r="Q3073" s="10" t="s">
        <v>8312</v>
      </c>
      <c r="R3073" t="s">
        <v>8341</v>
      </c>
      <c r="S3073" s="15">
        <f t="shared" si="142"/>
        <v>42097.732418981483</v>
      </c>
      <c r="T3073" s="15">
        <f t="shared" si="143"/>
        <v>42115.249305555553</v>
      </c>
    </row>
    <row r="3074" spans="1:20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41"/>
        <v>0</v>
      </c>
      <c r="P3074">
        <f>IFERROR(ROUND(E3074/L3074,2),0)</f>
        <v>1</v>
      </c>
      <c r="Q3074" s="10" t="s">
        <v>8312</v>
      </c>
      <c r="R3074" t="s">
        <v>8341</v>
      </c>
      <c r="S3074" s="15">
        <f t="shared" si="142"/>
        <v>42658.690532407403</v>
      </c>
      <c r="T3074" s="15">
        <f t="shared" si="143"/>
        <v>42673.073611111111</v>
      </c>
    </row>
    <row r="3075" spans="1:20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44">ROUND(E3075/D3075*100,0)</f>
        <v>0</v>
      </c>
      <c r="P3075">
        <f>IFERROR(ROUND(E3075/L3075,2),0)</f>
        <v>92.14</v>
      </c>
      <c r="Q3075" s="10" t="s">
        <v>8312</v>
      </c>
      <c r="R3075" t="s">
        <v>8341</v>
      </c>
      <c r="S3075" s="15">
        <f t="shared" ref="S3075:S3138" si="145">(((J3075/60)/60)/24)+DATE(1970,1,1)</f>
        <v>42111.684027777781</v>
      </c>
      <c r="T3075" s="15">
        <f t="shared" ref="T3075:T3138" si="146">(((I3075/60)/60)/24)+DATE(1970,1,1)</f>
        <v>42169.804861111115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44"/>
        <v>0</v>
      </c>
      <c r="P3076">
        <f>IFERROR(ROUND(E3076/L3076,2),0)</f>
        <v>7.33</v>
      </c>
      <c r="Q3076" s="10" t="s">
        <v>8312</v>
      </c>
      <c r="R3076" t="s">
        <v>8341</v>
      </c>
      <c r="S3076" s="15">
        <f t="shared" si="145"/>
        <v>42409.571284722217</v>
      </c>
      <c r="T3076" s="15">
        <f t="shared" si="146"/>
        <v>42439.571284722217</v>
      </c>
    </row>
    <row r="3077" spans="1:20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44"/>
        <v>9</v>
      </c>
      <c r="P3077">
        <f>IFERROR(ROUND(E3077/L3077,2),0)</f>
        <v>64.8</v>
      </c>
      <c r="Q3077" s="10" t="s">
        <v>8312</v>
      </c>
      <c r="R3077" t="s">
        <v>8341</v>
      </c>
      <c r="S3077" s="15">
        <f t="shared" si="145"/>
        <v>42551.102314814809</v>
      </c>
      <c r="T3077" s="15">
        <f t="shared" si="146"/>
        <v>42601.102314814809</v>
      </c>
    </row>
    <row r="3078" spans="1:20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44"/>
        <v>15</v>
      </c>
      <c r="P3078">
        <f>IFERROR(ROUND(E3078/L3078,2),0)</f>
        <v>30.12</v>
      </c>
      <c r="Q3078" s="10" t="s">
        <v>8312</v>
      </c>
      <c r="R3078" t="s">
        <v>8341</v>
      </c>
      <c r="S3078" s="15">
        <f t="shared" si="145"/>
        <v>42226.651886574073</v>
      </c>
      <c r="T3078" s="15">
        <f t="shared" si="146"/>
        <v>42286.651886574073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44"/>
        <v>0</v>
      </c>
      <c r="P3079">
        <f>IFERROR(ROUND(E3079/L3079,2),0)</f>
        <v>52.5</v>
      </c>
      <c r="Q3079" s="10" t="s">
        <v>8312</v>
      </c>
      <c r="R3079" t="s">
        <v>8341</v>
      </c>
      <c r="S3079" s="15">
        <f t="shared" si="145"/>
        <v>42766.956921296296</v>
      </c>
      <c r="T3079" s="15">
        <f t="shared" si="146"/>
        <v>42796.956921296296</v>
      </c>
    </row>
    <row r="3080" spans="1:20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44"/>
        <v>0</v>
      </c>
      <c r="P3080">
        <f>IFERROR(ROUND(E3080/L3080,2),0)</f>
        <v>23.67</v>
      </c>
      <c r="Q3080" s="10" t="s">
        <v>8312</v>
      </c>
      <c r="R3080" t="s">
        <v>8341</v>
      </c>
      <c r="S3080" s="15">
        <f t="shared" si="145"/>
        <v>42031.138831018514</v>
      </c>
      <c r="T3080" s="15">
        <f t="shared" si="146"/>
        <v>42061.138831018514</v>
      </c>
    </row>
    <row r="3081" spans="1:20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44"/>
        <v>1</v>
      </c>
      <c r="P3081">
        <f>IFERROR(ROUND(E3081/L3081,2),0)</f>
        <v>415.78</v>
      </c>
      <c r="Q3081" s="10" t="s">
        <v>8312</v>
      </c>
      <c r="R3081" t="s">
        <v>8341</v>
      </c>
      <c r="S3081" s="15">
        <f t="shared" si="145"/>
        <v>42055.713368055556</v>
      </c>
      <c r="T3081" s="15">
        <f t="shared" si="146"/>
        <v>42085.671701388885</v>
      </c>
    </row>
    <row r="3082" spans="1:20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44"/>
        <v>0</v>
      </c>
      <c r="P3082">
        <f>IFERROR(ROUND(E3082/L3082,2),0)</f>
        <v>53.71</v>
      </c>
      <c r="Q3082" s="10" t="s">
        <v>8312</v>
      </c>
      <c r="R3082" t="s">
        <v>8341</v>
      </c>
      <c r="S3082" s="15">
        <f t="shared" si="145"/>
        <v>41940.028287037036</v>
      </c>
      <c r="T3082" s="15">
        <f t="shared" si="146"/>
        <v>42000.0699537037</v>
      </c>
    </row>
    <row r="3083" spans="1:20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44"/>
        <v>0</v>
      </c>
      <c r="P3083">
        <f>IFERROR(ROUND(E3083/L3083,2),0)</f>
        <v>420.6</v>
      </c>
      <c r="Q3083" s="10" t="s">
        <v>8312</v>
      </c>
      <c r="R3083" t="s">
        <v>8341</v>
      </c>
      <c r="S3083" s="15">
        <f t="shared" si="145"/>
        <v>42237.181608796294</v>
      </c>
      <c r="T3083" s="15">
        <f t="shared" si="146"/>
        <v>42267.181608796294</v>
      </c>
    </row>
    <row r="3084" spans="1:20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44"/>
        <v>0</v>
      </c>
      <c r="P3084">
        <f>IFERROR(ROUND(E3084/L3084,2),0)</f>
        <v>0</v>
      </c>
      <c r="Q3084" s="10" t="s">
        <v>8312</v>
      </c>
      <c r="R3084" t="s">
        <v>8341</v>
      </c>
      <c r="S3084" s="15">
        <f t="shared" si="145"/>
        <v>42293.922986111109</v>
      </c>
      <c r="T3084" s="15">
        <f t="shared" si="146"/>
        <v>42323.96465277778</v>
      </c>
    </row>
    <row r="3085" spans="1:20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44"/>
        <v>0</v>
      </c>
      <c r="P3085">
        <f>IFERROR(ROUND(E3085/L3085,2),0)</f>
        <v>18.670000000000002</v>
      </c>
      <c r="Q3085" s="10" t="s">
        <v>8312</v>
      </c>
      <c r="R3085" t="s">
        <v>8341</v>
      </c>
      <c r="S3085" s="15">
        <f t="shared" si="145"/>
        <v>41853.563402777778</v>
      </c>
      <c r="T3085" s="15">
        <f t="shared" si="146"/>
        <v>41883.208333333336</v>
      </c>
    </row>
    <row r="3086" spans="1:20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44"/>
        <v>12</v>
      </c>
      <c r="P3086">
        <f>IFERROR(ROUND(E3086/L3086,2),0)</f>
        <v>78.33</v>
      </c>
      <c r="Q3086" s="10" t="s">
        <v>8312</v>
      </c>
      <c r="R3086" t="s">
        <v>8341</v>
      </c>
      <c r="S3086" s="15">
        <f t="shared" si="145"/>
        <v>42100.723738425921</v>
      </c>
      <c r="T3086" s="15">
        <f t="shared" si="146"/>
        <v>42129.783333333333</v>
      </c>
    </row>
    <row r="3087" spans="1:20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44"/>
        <v>2</v>
      </c>
      <c r="P3087">
        <f>IFERROR(ROUND(E3087/L3087,2),0)</f>
        <v>67.78</v>
      </c>
      <c r="Q3087" s="10" t="s">
        <v>8312</v>
      </c>
      <c r="R3087" t="s">
        <v>8341</v>
      </c>
      <c r="S3087" s="15">
        <f t="shared" si="145"/>
        <v>42246.883784722217</v>
      </c>
      <c r="T3087" s="15">
        <f t="shared" si="146"/>
        <v>42276.883784722217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44"/>
        <v>0</v>
      </c>
      <c r="P3088">
        <f>IFERROR(ROUND(E3088/L3088,2),0)</f>
        <v>16.670000000000002</v>
      </c>
      <c r="Q3088" s="10" t="s">
        <v>8312</v>
      </c>
      <c r="R3088" t="s">
        <v>8341</v>
      </c>
      <c r="S3088" s="15">
        <f t="shared" si="145"/>
        <v>42173.67082175926</v>
      </c>
      <c r="T3088" s="15">
        <f t="shared" si="146"/>
        <v>42233.67082175926</v>
      </c>
    </row>
    <row r="3089" spans="1:20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44"/>
        <v>1</v>
      </c>
      <c r="P3089">
        <f>IFERROR(ROUND(E3089/L3089,2),0)</f>
        <v>62.5</v>
      </c>
      <c r="Q3089" s="10" t="s">
        <v>8312</v>
      </c>
      <c r="R3089" t="s">
        <v>8341</v>
      </c>
      <c r="S3089" s="15">
        <f t="shared" si="145"/>
        <v>42665.150347222225</v>
      </c>
      <c r="T3089" s="15">
        <f t="shared" si="146"/>
        <v>42725.192013888889</v>
      </c>
    </row>
    <row r="3090" spans="1:20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44"/>
        <v>0</v>
      </c>
      <c r="P3090">
        <f>IFERROR(ROUND(E3090/L3090,2),0)</f>
        <v>42</v>
      </c>
      <c r="Q3090" s="10" t="s">
        <v>8312</v>
      </c>
      <c r="R3090" t="s">
        <v>8341</v>
      </c>
      <c r="S3090" s="15">
        <f t="shared" si="145"/>
        <v>41981.57230324074</v>
      </c>
      <c r="T3090" s="15">
        <f t="shared" si="146"/>
        <v>42012.570138888885</v>
      </c>
    </row>
    <row r="3091" spans="1:20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44"/>
        <v>23</v>
      </c>
      <c r="P3091">
        <f>IFERROR(ROUND(E3091/L3091,2),0)</f>
        <v>130.09</v>
      </c>
      <c r="Q3091" s="10" t="s">
        <v>8312</v>
      </c>
      <c r="R3091" t="s">
        <v>8341</v>
      </c>
      <c r="S3091" s="15">
        <f t="shared" si="145"/>
        <v>42528.542627314819</v>
      </c>
      <c r="T3091" s="15">
        <f t="shared" si="146"/>
        <v>42560.082638888889</v>
      </c>
    </row>
    <row r="3092" spans="1:20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44"/>
        <v>5</v>
      </c>
      <c r="P3092">
        <f>IFERROR(ROUND(E3092/L3092,2),0)</f>
        <v>1270.22</v>
      </c>
      <c r="Q3092" s="10" t="s">
        <v>8312</v>
      </c>
      <c r="R3092" t="s">
        <v>8341</v>
      </c>
      <c r="S3092" s="15">
        <f t="shared" si="145"/>
        <v>42065.818807870368</v>
      </c>
      <c r="T3092" s="15">
        <f t="shared" si="146"/>
        <v>42125.777141203704</v>
      </c>
    </row>
    <row r="3093" spans="1:20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44"/>
        <v>16</v>
      </c>
      <c r="P3093">
        <f>IFERROR(ROUND(E3093/L3093,2),0)</f>
        <v>88.44</v>
      </c>
      <c r="Q3093" s="10" t="s">
        <v>8312</v>
      </c>
      <c r="R3093" t="s">
        <v>8341</v>
      </c>
      <c r="S3093" s="15">
        <f t="shared" si="145"/>
        <v>42566.948414351849</v>
      </c>
      <c r="T3093" s="15">
        <f t="shared" si="146"/>
        <v>42596.948414351849</v>
      </c>
    </row>
    <row r="3094" spans="1:20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44"/>
        <v>1</v>
      </c>
      <c r="P3094">
        <f>IFERROR(ROUND(E3094/L3094,2),0)</f>
        <v>56.34</v>
      </c>
      <c r="Q3094" s="10" t="s">
        <v>8312</v>
      </c>
      <c r="R3094" t="s">
        <v>8341</v>
      </c>
      <c r="S3094" s="15">
        <f t="shared" si="145"/>
        <v>42255.619351851856</v>
      </c>
      <c r="T3094" s="15">
        <f t="shared" si="146"/>
        <v>42292.916666666672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44"/>
        <v>23</v>
      </c>
      <c r="P3095">
        <f>IFERROR(ROUND(E3095/L3095,2),0)</f>
        <v>53.53</v>
      </c>
      <c r="Q3095" s="10" t="s">
        <v>8312</v>
      </c>
      <c r="R3095" t="s">
        <v>8341</v>
      </c>
      <c r="S3095" s="15">
        <f t="shared" si="145"/>
        <v>41760.909039351849</v>
      </c>
      <c r="T3095" s="15">
        <f t="shared" si="146"/>
        <v>41791.165972222225</v>
      </c>
    </row>
    <row r="3096" spans="1:20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44"/>
        <v>0</v>
      </c>
      <c r="P3096">
        <f>IFERROR(ROUND(E3096/L3096,2),0)</f>
        <v>25</v>
      </c>
      <c r="Q3096" s="10" t="s">
        <v>8312</v>
      </c>
      <c r="R3096" t="s">
        <v>8341</v>
      </c>
      <c r="S3096" s="15">
        <f t="shared" si="145"/>
        <v>42207.795787037037</v>
      </c>
      <c r="T3096" s="15">
        <f t="shared" si="146"/>
        <v>42267.795787037037</v>
      </c>
    </row>
    <row r="3097" spans="1:20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44"/>
        <v>0</v>
      </c>
      <c r="P3097">
        <f>IFERROR(ROUND(E3097/L3097,2),0)</f>
        <v>50</v>
      </c>
      <c r="Q3097" s="10" t="s">
        <v>8312</v>
      </c>
      <c r="R3097" t="s">
        <v>8341</v>
      </c>
      <c r="S3097" s="15">
        <f t="shared" si="145"/>
        <v>42523.025231481486</v>
      </c>
      <c r="T3097" s="15">
        <f t="shared" si="146"/>
        <v>42583.025231481486</v>
      </c>
    </row>
    <row r="3098" spans="1:20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44"/>
        <v>4</v>
      </c>
      <c r="P3098">
        <f>IFERROR(ROUND(E3098/L3098,2),0)</f>
        <v>56.79</v>
      </c>
      <c r="Q3098" s="10" t="s">
        <v>8312</v>
      </c>
      <c r="R3098" t="s">
        <v>8341</v>
      </c>
      <c r="S3098" s="15">
        <f t="shared" si="145"/>
        <v>42114.825532407413</v>
      </c>
      <c r="T3098" s="15">
        <f t="shared" si="146"/>
        <v>42144.825532407413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44"/>
        <v>17</v>
      </c>
      <c r="P3099">
        <f>IFERROR(ROUND(E3099/L3099,2),0)</f>
        <v>40.83</v>
      </c>
      <c r="Q3099" s="10" t="s">
        <v>8312</v>
      </c>
      <c r="R3099" t="s">
        <v>8341</v>
      </c>
      <c r="S3099" s="15">
        <f t="shared" si="145"/>
        <v>42629.503483796296</v>
      </c>
      <c r="T3099" s="15">
        <f t="shared" si="146"/>
        <v>42650.583333333328</v>
      </c>
    </row>
    <row r="3100" spans="1:20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44"/>
        <v>4</v>
      </c>
      <c r="P3100">
        <f>IFERROR(ROUND(E3100/L3100,2),0)</f>
        <v>65.11</v>
      </c>
      <c r="Q3100" s="10" t="s">
        <v>8312</v>
      </c>
      <c r="R3100" t="s">
        <v>8341</v>
      </c>
      <c r="S3100" s="15">
        <f t="shared" si="145"/>
        <v>42359.792233796295</v>
      </c>
      <c r="T3100" s="15">
        <f t="shared" si="146"/>
        <v>42408.01180555555</v>
      </c>
    </row>
    <row r="3101" spans="1:20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44"/>
        <v>14</v>
      </c>
      <c r="P3101">
        <f>IFERROR(ROUND(E3101/L3101,2),0)</f>
        <v>55.6</v>
      </c>
      <c r="Q3101" s="10" t="s">
        <v>8312</v>
      </c>
      <c r="R3101" t="s">
        <v>8341</v>
      </c>
      <c r="S3101" s="15">
        <f t="shared" si="145"/>
        <v>42382.189710648148</v>
      </c>
      <c r="T3101" s="15">
        <f t="shared" si="146"/>
        <v>42412.189710648148</v>
      </c>
    </row>
    <row r="3102" spans="1:20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44"/>
        <v>15</v>
      </c>
      <c r="P3102">
        <f>IFERROR(ROUND(E3102/L3102,2),0)</f>
        <v>140.54</v>
      </c>
      <c r="Q3102" s="10" t="s">
        <v>8312</v>
      </c>
      <c r="R3102" t="s">
        <v>8341</v>
      </c>
      <c r="S3102" s="15">
        <f t="shared" si="145"/>
        <v>41902.622395833336</v>
      </c>
      <c r="T3102" s="15">
        <f t="shared" si="146"/>
        <v>41932.622395833336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44"/>
        <v>12</v>
      </c>
      <c r="P3103">
        <f>IFERROR(ROUND(E3103/L3103,2),0)</f>
        <v>25</v>
      </c>
      <c r="Q3103" s="10" t="s">
        <v>8312</v>
      </c>
      <c r="R3103" t="s">
        <v>8341</v>
      </c>
      <c r="S3103" s="15">
        <f t="shared" si="145"/>
        <v>42171.383530092593</v>
      </c>
      <c r="T3103" s="15">
        <f t="shared" si="146"/>
        <v>42201.330555555556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44"/>
        <v>39</v>
      </c>
      <c r="P3104">
        <f>IFERROR(ROUND(E3104/L3104,2),0)</f>
        <v>69.53</v>
      </c>
      <c r="Q3104" s="10" t="s">
        <v>8312</v>
      </c>
      <c r="R3104" t="s">
        <v>8341</v>
      </c>
      <c r="S3104" s="15">
        <f t="shared" si="145"/>
        <v>42555.340486111112</v>
      </c>
      <c r="T3104" s="15">
        <f t="shared" si="146"/>
        <v>42605.340486111112</v>
      </c>
    </row>
    <row r="3105" spans="1:20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44"/>
        <v>0</v>
      </c>
      <c r="P3105">
        <f>IFERROR(ROUND(E3105/L3105,2),0)</f>
        <v>5.5</v>
      </c>
      <c r="Q3105" s="10" t="s">
        <v>8312</v>
      </c>
      <c r="R3105" t="s">
        <v>8341</v>
      </c>
      <c r="S3105" s="15">
        <f t="shared" si="145"/>
        <v>42107.156319444446</v>
      </c>
      <c r="T3105" s="15">
        <f t="shared" si="146"/>
        <v>42167.156319444446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44"/>
        <v>30</v>
      </c>
      <c r="P3106">
        <f>IFERROR(ROUND(E3106/L3106,2),0)</f>
        <v>237</v>
      </c>
      <c r="Q3106" s="10" t="s">
        <v>8312</v>
      </c>
      <c r="R3106" t="s">
        <v>8341</v>
      </c>
      <c r="S3106" s="15">
        <f t="shared" si="145"/>
        <v>42006.908692129626</v>
      </c>
      <c r="T3106" s="15">
        <f t="shared" si="146"/>
        <v>42038.083333333328</v>
      </c>
    </row>
    <row r="3107" spans="1:20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44"/>
        <v>42</v>
      </c>
      <c r="P3107">
        <f>IFERROR(ROUND(E3107/L3107,2),0)</f>
        <v>79.87</v>
      </c>
      <c r="Q3107" s="10" t="s">
        <v>8312</v>
      </c>
      <c r="R3107" t="s">
        <v>8341</v>
      </c>
      <c r="S3107" s="15">
        <f t="shared" si="145"/>
        <v>41876.718935185185</v>
      </c>
      <c r="T3107" s="15">
        <f t="shared" si="146"/>
        <v>41931.208333333336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44"/>
        <v>4</v>
      </c>
      <c r="P3108">
        <f>IFERROR(ROUND(E3108/L3108,2),0)</f>
        <v>10.25</v>
      </c>
      <c r="Q3108" s="10" t="s">
        <v>8312</v>
      </c>
      <c r="R3108" t="s">
        <v>8341</v>
      </c>
      <c r="S3108" s="15">
        <f t="shared" si="145"/>
        <v>42241.429120370376</v>
      </c>
      <c r="T3108" s="15">
        <f t="shared" si="146"/>
        <v>42263.916666666672</v>
      </c>
    </row>
    <row r="3109" spans="1:20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44"/>
        <v>20</v>
      </c>
      <c r="P3109">
        <f>IFERROR(ROUND(E3109/L3109,2),0)</f>
        <v>272.58999999999997</v>
      </c>
      <c r="Q3109" s="10" t="s">
        <v>8312</v>
      </c>
      <c r="R3109" t="s">
        <v>8341</v>
      </c>
      <c r="S3109" s="15">
        <f t="shared" si="145"/>
        <v>42128.814247685179</v>
      </c>
      <c r="T3109" s="15">
        <f t="shared" si="146"/>
        <v>42135.814247685179</v>
      </c>
    </row>
    <row r="3110" spans="1:20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44"/>
        <v>0</v>
      </c>
      <c r="P3110">
        <f>IFERROR(ROUND(E3110/L3110,2),0)</f>
        <v>13</v>
      </c>
      <c r="Q3110" s="10" t="s">
        <v>8312</v>
      </c>
      <c r="R3110" t="s">
        <v>8341</v>
      </c>
      <c r="S3110" s="15">
        <f t="shared" si="145"/>
        <v>42062.680486111116</v>
      </c>
      <c r="T3110" s="15">
        <f t="shared" si="146"/>
        <v>42122.638819444444</v>
      </c>
    </row>
    <row r="3111" spans="1:20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44"/>
        <v>25</v>
      </c>
      <c r="P3111">
        <f>IFERROR(ROUND(E3111/L3111,2),0)</f>
        <v>58.18</v>
      </c>
      <c r="Q3111" s="10" t="s">
        <v>8312</v>
      </c>
      <c r="R3111" t="s">
        <v>8341</v>
      </c>
      <c r="S3111" s="15">
        <f t="shared" si="145"/>
        <v>41844.125115740739</v>
      </c>
      <c r="T3111" s="15">
        <f t="shared" si="146"/>
        <v>41879.125115740739</v>
      </c>
    </row>
    <row r="3112" spans="1:20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44"/>
        <v>0</v>
      </c>
      <c r="P3112">
        <f>IFERROR(ROUND(E3112/L3112,2),0)</f>
        <v>10</v>
      </c>
      <c r="Q3112" s="10" t="s">
        <v>8312</v>
      </c>
      <c r="R3112" t="s">
        <v>8341</v>
      </c>
      <c r="S3112" s="15">
        <f t="shared" si="145"/>
        <v>42745.031469907408</v>
      </c>
      <c r="T3112" s="15">
        <f t="shared" si="146"/>
        <v>42785.031469907408</v>
      </c>
    </row>
    <row r="3113" spans="1:20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44"/>
        <v>27</v>
      </c>
      <c r="P3113">
        <f>IFERROR(ROUND(E3113/L3113,2),0)</f>
        <v>70.11</v>
      </c>
      <c r="Q3113" s="10" t="s">
        <v>8312</v>
      </c>
      <c r="R3113" t="s">
        <v>8341</v>
      </c>
      <c r="S3113" s="15">
        <f t="shared" si="145"/>
        <v>41885.595138888886</v>
      </c>
      <c r="T3113" s="15">
        <f t="shared" si="146"/>
        <v>41916.595138888886</v>
      </c>
    </row>
    <row r="3114" spans="1:20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44"/>
        <v>5</v>
      </c>
      <c r="P3114">
        <f>IFERROR(ROUND(E3114/L3114,2),0)</f>
        <v>57.89</v>
      </c>
      <c r="Q3114" s="10" t="s">
        <v>8312</v>
      </c>
      <c r="R3114" t="s">
        <v>8341</v>
      </c>
      <c r="S3114" s="15">
        <f t="shared" si="145"/>
        <v>42615.121921296297</v>
      </c>
      <c r="T3114" s="15">
        <f t="shared" si="146"/>
        <v>42675.121921296297</v>
      </c>
    </row>
    <row r="3115" spans="1:20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44"/>
        <v>4</v>
      </c>
      <c r="P3115">
        <f>IFERROR(ROUND(E3115/L3115,2),0)</f>
        <v>125.27</v>
      </c>
      <c r="Q3115" s="10" t="s">
        <v>8312</v>
      </c>
      <c r="R3115" t="s">
        <v>8341</v>
      </c>
      <c r="S3115" s="15">
        <f t="shared" si="145"/>
        <v>42081.731273148151</v>
      </c>
      <c r="T3115" s="15">
        <f t="shared" si="146"/>
        <v>42111.731273148151</v>
      </c>
    </row>
    <row r="3116" spans="1:20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44"/>
        <v>0</v>
      </c>
      <c r="P3116">
        <f>IFERROR(ROUND(E3116/L3116,2),0)</f>
        <v>0</v>
      </c>
      <c r="Q3116" s="10" t="s">
        <v>8312</v>
      </c>
      <c r="R3116" t="s">
        <v>8341</v>
      </c>
      <c r="S3116" s="15">
        <f t="shared" si="145"/>
        <v>41843.632523148146</v>
      </c>
      <c r="T3116" s="15">
        <f t="shared" si="146"/>
        <v>41903.632523148146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44"/>
        <v>3</v>
      </c>
      <c r="P3117">
        <f>IFERROR(ROUND(E3117/L3117,2),0)</f>
        <v>300</v>
      </c>
      <c r="Q3117" s="10" t="s">
        <v>8312</v>
      </c>
      <c r="R3117" t="s">
        <v>8341</v>
      </c>
      <c r="S3117" s="15">
        <f t="shared" si="145"/>
        <v>42496.447071759263</v>
      </c>
      <c r="T3117" s="15">
        <f t="shared" si="146"/>
        <v>42526.447071759263</v>
      </c>
    </row>
    <row r="3118" spans="1:20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44"/>
        <v>57</v>
      </c>
      <c r="P3118">
        <f>IFERROR(ROUND(E3118/L3118,2),0)</f>
        <v>43</v>
      </c>
      <c r="Q3118" s="10" t="s">
        <v>8312</v>
      </c>
      <c r="R3118" t="s">
        <v>8341</v>
      </c>
      <c r="S3118" s="15">
        <f t="shared" si="145"/>
        <v>42081.515335648146</v>
      </c>
      <c r="T3118" s="15">
        <f t="shared" si="146"/>
        <v>42095.515335648146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44"/>
        <v>0</v>
      </c>
      <c r="P3119">
        <f>IFERROR(ROUND(E3119/L3119,2),0)</f>
        <v>1</v>
      </c>
      <c r="Q3119" s="10" t="s">
        <v>8312</v>
      </c>
      <c r="R3119" t="s">
        <v>8341</v>
      </c>
      <c r="S3119" s="15">
        <f t="shared" si="145"/>
        <v>42509.374537037031</v>
      </c>
      <c r="T3119" s="15">
        <f t="shared" si="146"/>
        <v>42517.55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44"/>
        <v>0</v>
      </c>
      <c r="P3120">
        <f>IFERROR(ROUND(E3120/L3120,2),0)</f>
        <v>775</v>
      </c>
      <c r="Q3120" s="10" t="s">
        <v>8312</v>
      </c>
      <c r="R3120" t="s">
        <v>8341</v>
      </c>
      <c r="S3120" s="15">
        <f t="shared" si="145"/>
        <v>42534.649571759262</v>
      </c>
      <c r="T3120" s="15">
        <f t="shared" si="146"/>
        <v>42553.649571759262</v>
      </c>
    </row>
    <row r="3121" spans="1:20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44"/>
        <v>0</v>
      </c>
      <c r="P3121">
        <f>IFERROR(ROUND(E3121/L3121,2),0)</f>
        <v>5</v>
      </c>
      <c r="Q3121" s="10" t="s">
        <v>8312</v>
      </c>
      <c r="R3121" t="s">
        <v>8341</v>
      </c>
      <c r="S3121" s="15">
        <f t="shared" si="145"/>
        <v>42060.04550925926</v>
      </c>
      <c r="T3121" s="15">
        <f t="shared" si="146"/>
        <v>42090.003842592589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44"/>
        <v>0</v>
      </c>
      <c r="P3122">
        <f>IFERROR(ROUND(E3122/L3122,2),0)</f>
        <v>12.8</v>
      </c>
      <c r="Q3122" s="10" t="s">
        <v>8312</v>
      </c>
      <c r="R3122" t="s">
        <v>8341</v>
      </c>
      <c r="S3122" s="15">
        <f t="shared" si="145"/>
        <v>42435.942083333335</v>
      </c>
      <c r="T3122" s="15">
        <f t="shared" si="146"/>
        <v>42495.900416666671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44"/>
        <v>1</v>
      </c>
      <c r="P3123">
        <f>IFERROR(ROUND(E3123/L3123,2),0)</f>
        <v>10</v>
      </c>
      <c r="Q3123" s="10" t="s">
        <v>8312</v>
      </c>
      <c r="R3123" t="s">
        <v>8341</v>
      </c>
      <c r="S3123" s="15">
        <f t="shared" si="145"/>
        <v>41848.679803240739</v>
      </c>
      <c r="T3123" s="15">
        <f t="shared" si="146"/>
        <v>41908.679803240739</v>
      </c>
    </row>
    <row r="3124" spans="1:20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44"/>
        <v>58</v>
      </c>
      <c r="P3124">
        <f>IFERROR(ROUND(E3124/L3124,2),0)</f>
        <v>58</v>
      </c>
      <c r="Q3124" s="10" t="s">
        <v>8312</v>
      </c>
      <c r="R3124" t="s">
        <v>8341</v>
      </c>
      <c r="S3124" s="15">
        <f t="shared" si="145"/>
        <v>42678.932083333333</v>
      </c>
      <c r="T3124" s="15">
        <f t="shared" si="146"/>
        <v>42683.973750000005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44"/>
        <v>68</v>
      </c>
      <c r="P3125">
        <f>IFERROR(ROUND(E3125/L3125,2),0)</f>
        <v>244.8</v>
      </c>
      <c r="Q3125" s="10" t="s">
        <v>8312</v>
      </c>
      <c r="R3125" t="s">
        <v>8341</v>
      </c>
      <c r="S3125" s="15">
        <f t="shared" si="145"/>
        <v>42530.993032407408</v>
      </c>
      <c r="T3125" s="15">
        <f t="shared" si="146"/>
        <v>42560.993032407408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44"/>
        <v>0</v>
      </c>
      <c r="P3126">
        <f>IFERROR(ROUND(E3126/L3126,2),0)</f>
        <v>6.5</v>
      </c>
      <c r="Q3126" s="10" t="s">
        <v>8312</v>
      </c>
      <c r="R3126" t="s">
        <v>8341</v>
      </c>
      <c r="S3126" s="15">
        <f t="shared" si="145"/>
        <v>41977.780104166668</v>
      </c>
      <c r="T3126" s="15">
        <f t="shared" si="146"/>
        <v>42037.780104166668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44"/>
        <v>0</v>
      </c>
      <c r="P3127">
        <f>IFERROR(ROUND(E3127/L3127,2),0)</f>
        <v>0</v>
      </c>
      <c r="Q3127" s="10" t="s">
        <v>8312</v>
      </c>
      <c r="R3127" t="s">
        <v>8341</v>
      </c>
      <c r="S3127" s="15">
        <f t="shared" si="145"/>
        <v>42346.20685185185</v>
      </c>
      <c r="T3127" s="15">
        <f t="shared" si="146"/>
        <v>42376.20685185185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44"/>
        <v>4</v>
      </c>
      <c r="P3128">
        <f>IFERROR(ROUND(E3128/L3128,2),0)</f>
        <v>61.18</v>
      </c>
      <c r="Q3128" s="10" t="s">
        <v>8312</v>
      </c>
      <c r="R3128" t="s">
        <v>8341</v>
      </c>
      <c r="S3128" s="15">
        <f t="shared" si="145"/>
        <v>42427.01807870371</v>
      </c>
      <c r="T3128" s="15">
        <f t="shared" si="146"/>
        <v>42456.976412037038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44"/>
        <v>0</v>
      </c>
      <c r="P3129">
        <f>IFERROR(ROUND(E3129/L3129,2),0)</f>
        <v>0</v>
      </c>
      <c r="Q3129" s="10" t="s">
        <v>8312</v>
      </c>
      <c r="R3129" t="s">
        <v>8341</v>
      </c>
      <c r="S3129" s="15">
        <f t="shared" si="145"/>
        <v>42034.856817129628</v>
      </c>
      <c r="T3129" s="15">
        <f t="shared" si="146"/>
        <v>42064.856817129628</v>
      </c>
    </row>
    <row r="3130" spans="1:20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44"/>
        <v>109</v>
      </c>
      <c r="P3130">
        <f>IFERROR(ROUND(E3130/L3130,2),0)</f>
        <v>139.24</v>
      </c>
      <c r="Q3130" s="10" t="s">
        <v>8312</v>
      </c>
      <c r="R3130" t="s">
        <v>8313</v>
      </c>
      <c r="S3130" s="15">
        <f t="shared" si="145"/>
        <v>42780.825706018513</v>
      </c>
      <c r="T3130" s="15">
        <f t="shared" si="146"/>
        <v>42810.784039351856</v>
      </c>
    </row>
    <row r="3131" spans="1:20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44"/>
        <v>1</v>
      </c>
      <c r="P3131">
        <f>IFERROR(ROUND(E3131/L3131,2),0)</f>
        <v>10</v>
      </c>
      <c r="Q3131" s="10" t="s">
        <v>8312</v>
      </c>
      <c r="R3131" t="s">
        <v>8313</v>
      </c>
      <c r="S3131" s="15">
        <f t="shared" si="145"/>
        <v>42803.842812499999</v>
      </c>
      <c r="T3131" s="15">
        <f t="shared" si="146"/>
        <v>42843.801145833335</v>
      </c>
    </row>
    <row r="3132" spans="1:20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44"/>
        <v>4</v>
      </c>
      <c r="P3132">
        <f>IFERROR(ROUND(E3132/L3132,2),0)</f>
        <v>93.75</v>
      </c>
      <c r="Q3132" s="10" t="s">
        <v>8312</v>
      </c>
      <c r="R3132" t="s">
        <v>8313</v>
      </c>
      <c r="S3132" s="15">
        <f t="shared" si="145"/>
        <v>42808.640231481477</v>
      </c>
      <c r="T3132" s="15">
        <f t="shared" si="146"/>
        <v>42839.207638888889</v>
      </c>
    </row>
    <row r="3133" spans="1:20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44"/>
        <v>16</v>
      </c>
      <c r="P3133">
        <f>IFERROR(ROUND(E3133/L3133,2),0)</f>
        <v>53.75</v>
      </c>
      <c r="Q3133" s="10" t="s">
        <v>8312</v>
      </c>
      <c r="R3133" t="s">
        <v>8313</v>
      </c>
      <c r="S3133" s="15">
        <f t="shared" si="145"/>
        <v>42803.579224537039</v>
      </c>
      <c r="T3133" s="15">
        <f t="shared" si="146"/>
        <v>42833.537557870368</v>
      </c>
    </row>
    <row r="3134" spans="1:20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44"/>
        <v>0</v>
      </c>
      <c r="P3134">
        <f>IFERROR(ROUND(E3134/L3134,2),0)</f>
        <v>10</v>
      </c>
      <c r="Q3134" s="10" t="s">
        <v>8312</v>
      </c>
      <c r="R3134" t="s">
        <v>8313</v>
      </c>
      <c r="S3134" s="15">
        <f t="shared" si="145"/>
        <v>42786.350231481483</v>
      </c>
      <c r="T3134" s="15">
        <f t="shared" si="146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44"/>
        <v>108</v>
      </c>
      <c r="P3135">
        <f>IFERROR(ROUND(E3135/L3135,2),0)</f>
        <v>33.75</v>
      </c>
      <c r="Q3135" s="10" t="s">
        <v>8312</v>
      </c>
      <c r="R3135" t="s">
        <v>8313</v>
      </c>
      <c r="S3135" s="15">
        <f t="shared" si="145"/>
        <v>42788.565208333333</v>
      </c>
      <c r="T3135" s="15">
        <f t="shared" si="146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44"/>
        <v>23</v>
      </c>
      <c r="P3136">
        <f>IFERROR(ROUND(E3136/L3136,2),0)</f>
        <v>18.75</v>
      </c>
      <c r="Q3136" s="10" t="s">
        <v>8312</v>
      </c>
      <c r="R3136" t="s">
        <v>8313</v>
      </c>
      <c r="S3136" s="15">
        <f t="shared" si="145"/>
        <v>42800.720127314817</v>
      </c>
      <c r="T3136" s="15">
        <f t="shared" si="146"/>
        <v>42821.678460648152</v>
      </c>
    </row>
    <row r="3137" spans="1:20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44"/>
        <v>21</v>
      </c>
      <c r="P3137">
        <f>IFERROR(ROUND(E3137/L3137,2),0)</f>
        <v>23.14</v>
      </c>
      <c r="Q3137" s="10" t="s">
        <v>8312</v>
      </c>
      <c r="R3137" t="s">
        <v>8313</v>
      </c>
      <c r="S3137" s="15">
        <f t="shared" si="145"/>
        <v>42807.151863425926</v>
      </c>
      <c r="T3137" s="15">
        <f t="shared" si="146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44"/>
        <v>128</v>
      </c>
      <c r="P3138">
        <f>IFERROR(ROUND(E3138/L3138,2),0)</f>
        <v>29.05</v>
      </c>
      <c r="Q3138" s="10" t="s">
        <v>8312</v>
      </c>
      <c r="R3138" t="s">
        <v>8313</v>
      </c>
      <c r="S3138" s="15">
        <f t="shared" si="145"/>
        <v>42789.462430555555</v>
      </c>
      <c r="T3138" s="15">
        <f t="shared" si="146"/>
        <v>42825.957638888889</v>
      </c>
    </row>
    <row r="3139" spans="1:20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47">ROUND(E3139/D3139*100,0)</f>
        <v>3</v>
      </c>
      <c r="P3139">
        <f>IFERROR(ROUND(E3139/L3139,2),0)</f>
        <v>50</v>
      </c>
      <c r="Q3139" s="10" t="s">
        <v>8312</v>
      </c>
      <c r="R3139" t="s">
        <v>8313</v>
      </c>
      <c r="S3139" s="15">
        <f t="shared" ref="S3139:S3202" si="148">(((J3139/60)/60)/24)+DATE(1970,1,1)</f>
        <v>42807.885057870371</v>
      </c>
      <c r="T3139" s="15">
        <f t="shared" ref="T3139:T3202" si="14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47"/>
        <v>0</v>
      </c>
      <c r="P3140">
        <f>IFERROR(ROUND(E3140/L3140,2),0)</f>
        <v>0</v>
      </c>
      <c r="Q3140" s="10" t="s">
        <v>8312</v>
      </c>
      <c r="R3140" t="s">
        <v>8313</v>
      </c>
      <c r="S3140" s="15">
        <f t="shared" si="148"/>
        <v>42809.645914351851</v>
      </c>
      <c r="T3140" s="15">
        <f t="shared" si="149"/>
        <v>42828.645914351851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47"/>
        <v>5</v>
      </c>
      <c r="P3141">
        <f>IFERROR(ROUND(E3141/L3141,2),0)</f>
        <v>450</v>
      </c>
      <c r="Q3141" s="10" t="s">
        <v>8312</v>
      </c>
      <c r="R3141" t="s">
        <v>8313</v>
      </c>
      <c r="S3141" s="15">
        <f t="shared" si="148"/>
        <v>42785.270370370374</v>
      </c>
      <c r="T3141" s="15">
        <f t="shared" si="149"/>
        <v>42819.189583333333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47"/>
        <v>1</v>
      </c>
      <c r="P3142">
        <f>IFERROR(ROUND(E3142/L3142,2),0)</f>
        <v>24</v>
      </c>
      <c r="Q3142" s="10" t="s">
        <v>8312</v>
      </c>
      <c r="R3142" t="s">
        <v>8313</v>
      </c>
      <c r="S3142" s="15">
        <f t="shared" si="148"/>
        <v>42802.718784722223</v>
      </c>
      <c r="T3142" s="15">
        <f t="shared" si="149"/>
        <v>42832.677118055552</v>
      </c>
    </row>
    <row r="3143" spans="1:20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47"/>
        <v>52</v>
      </c>
      <c r="P3143">
        <f>IFERROR(ROUND(E3143/L3143,2),0)</f>
        <v>32.25</v>
      </c>
      <c r="Q3143" s="10" t="s">
        <v>8312</v>
      </c>
      <c r="R3143" t="s">
        <v>8313</v>
      </c>
      <c r="S3143" s="15">
        <f t="shared" si="148"/>
        <v>42800.753333333334</v>
      </c>
      <c r="T3143" s="15">
        <f t="shared" si="14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47"/>
        <v>2</v>
      </c>
      <c r="P3144">
        <f>IFERROR(ROUND(E3144/L3144,2),0)</f>
        <v>15</v>
      </c>
      <c r="Q3144" s="10" t="s">
        <v>8312</v>
      </c>
      <c r="R3144" t="s">
        <v>8313</v>
      </c>
      <c r="S3144" s="15">
        <f t="shared" si="148"/>
        <v>42783.513182870374</v>
      </c>
      <c r="T3144" s="15">
        <f t="shared" si="14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47"/>
        <v>0</v>
      </c>
      <c r="P3145">
        <f>IFERROR(ROUND(E3145/L3145,2),0)</f>
        <v>0</v>
      </c>
      <c r="Q3145" s="10" t="s">
        <v>8312</v>
      </c>
      <c r="R3145" t="s">
        <v>8313</v>
      </c>
      <c r="S3145" s="15">
        <f t="shared" si="148"/>
        <v>42808.358287037037</v>
      </c>
      <c r="T3145" s="15">
        <f t="shared" si="149"/>
        <v>42834.358287037037</v>
      </c>
    </row>
    <row r="3146" spans="1:20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47"/>
        <v>75</v>
      </c>
      <c r="P3146">
        <f>IFERROR(ROUND(E3146/L3146,2),0)</f>
        <v>251.33</v>
      </c>
      <c r="Q3146" s="10" t="s">
        <v>8312</v>
      </c>
      <c r="R3146" t="s">
        <v>8313</v>
      </c>
      <c r="S3146" s="15">
        <f t="shared" si="148"/>
        <v>42796.538275462968</v>
      </c>
      <c r="T3146" s="15">
        <f t="shared" si="149"/>
        <v>42813.25</v>
      </c>
    </row>
    <row r="3147" spans="1:20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47"/>
        <v>0</v>
      </c>
      <c r="P3147">
        <f>IFERROR(ROUND(E3147/L3147,2),0)</f>
        <v>0</v>
      </c>
      <c r="Q3147" s="10" t="s">
        <v>8312</v>
      </c>
      <c r="R3147" t="s">
        <v>8313</v>
      </c>
      <c r="S3147" s="15">
        <f t="shared" si="148"/>
        <v>42762.040902777779</v>
      </c>
      <c r="T3147" s="15">
        <f t="shared" si="149"/>
        <v>42821.999236111107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47"/>
        <v>11</v>
      </c>
      <c r="P3148">
        <f>IFERROR(ROUND(E3148/L3148,2),0)</f>
        <v>437.5</v>
      </c>
      <c r="Q3148" s="10" t="s">
        <v>8312</v>
      </c>
      <c r="R3148" t="s">
        <v>8313</v>
      </c>
      <c r="S3148" s="15">
        <f t="shared" si="148"/>
        <v>42796.682476851856</v>
      </c>
      <c r="T3148" s="15">
        <f t="shared" si="149"/>
        <v>42841.640810185185</v>
      </c>
    </row>
    <row r="3149" spans="1:20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47"/>
        <v>118</v>
      </c>
      <c r="P3149">
        <f>IFERROR(ROUND(E3149/L3149,2),0)</f>
        <v>110.35</v>
      </c>
      <c r="Q3149" s="10" t="s">
        <v>8312</v>
      </c>
      <c r="R3149" t="s">
        <v>8313</v>
      </c>
      <c r="S3149" s="15">
        <f t="shared" si="148"/>
        <v>41909.969386574077</v>
      </c>
      <c r="T3149" s="15">
        <f t="shared" si="149"/>
        <v>41950.011053240742</v>
      </c>
    </row>
    <row r="3150" spans="1:20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47"/>
        <v>131</v>
      </c>
      <c r="P3150">
        <f>IFERROR(ROUND(E3150/L3150,2),0)</f>
        <v>41.42</v>
      </c>
      <c r="Q3150" s="10" t="s">
        <v>8312</v>
      </c>
      <c r="R3150" t="s">
        <v>8313</v>
      </c>
      <c r="S3150" s="15">
        <f t="shared" si="148"/>
        <v>41891.665324074071</v>
      </c>
      <c r="T3150" s="15">
        <f t="shared" si="149"/>
        <v>41913.166666666664</v>
      </c>
    </row>
    <row r="3151" spans="1:20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47"/>
        <v>104</v>
      </c>
      <c r="P3151">
        <f>IFERROR(ROUND(E3151/L3151,2),0)</f>
        <v>52</v>
      </c>
      <c r="Q3151" s="10" t="s">
        <v>8312</v>
      </c>
      <c r="R3151" t="s">
        <v>8313</v>
      </c>
      <c r="S3151" s="15">
        <f t="shared" si="148"/>
        <v>41226.017361111109</v>
      </c>
      <c r="T3151" s="15">
        <f t="shared" si="149"/>
        <v>41250.083333333336</v>
      </c>
    </row>
    <row r="3152" spans="1:20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47"/>
        <v>101</v>
      </c>
      <c r="P3152">
        <f>IFERROR(ROUND(E3152/L3152,2),0)</f>
        <v>33.99</v>
      </c>
      <c r="Q3152" s="10" t="s">
        <v>8312</v>
      </c>
      <c r="R3152" t="s">
        <v>8313</v>
      </c>
      <c r="S3152" s="15">
        <f t="shared" si="148"/>
        <v>40478.263923611114</v>
      </c>
      <c r="T3152" s="15">
        <f t="shared" si="149"/>
        <v>40568.166666666664</v>
      </c>
    </row>
    <row r="3153" spans="1:20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47"/>
        <v>100</v>
      </c>
      <c r="P3153">
        <f>IFERROR(ROUND(E3153/L3153,2),0)</f>
        <v>103.35</v>
      </c>
      <c r="Q3153" s="10" t="s">
        <v>8312</v>
      </c>
      <c r="R3153" t="s">
        <v>8313</v>
      </c>
      <c r="S3153" s="15">
        <f t="shared" si="148"/>
        <v>41862.83997685185</v>
      </c>
      <c r="T3153" s="15">
        <f t="shared" si="14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47"/>
        <v>106</v>
      </c>
      <c r="P3154">
        <f>IFERROR(ROUND(E3154/L3154,2),0)</f>
        <v>34.79</v>
      </c>
      <c r="Q3154" s="10" t="s">
        <v>8312</v>
      </c>
      <c r="R3154" t="s">
        <v>8313</v>
      </c>
      <c r="S3154" s="15">
        <f t="shared" si="148"/>
        <v>41550.867673611108</v>
      </c>
      <c r="T3154" s="15">
        <f t="shared" si="149"/>
        <v>41580.867673611108</v>
      </c>
    </row>
    <row r="3155" spans="1:20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47"/>
        <v>336</v>
      </c>
      <c r="P3155">
        <f>IFERROR(ROUND(E3155/L3155,2),0)</f>
        <v>41.77</v>
      </c>
      <c r="Q3155" s="10" t="s">
        <v>8312</v>
      </c>
      <c r="R3155" t="s">
        <v>8313</v>
      </c>
      <c r="S3155" s="15">
        <f t="shared" si="148"/>
        <v>40633.154363425929</v>
      </c>
      <c r="T3155" s="15">
        <f t="shared" si="149"/>
        <v>40664.207638888889</v>
      </c>
    </row>
    <row r="3156" spans="1:20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47"/>
        <v>113</v>
      </c>
      <c r="P3156">
        <f>IFERROR(ROUND(E3156/L3156,2),0)</f>
        <v>64.27</v>
      </c>
      <c r="Q3156" s="10" t="s">
        <v>8312</v>
      </c>
      <c r="R3156" t="s">
        <v>8313</v>
      </c>
      <c r="S3156" s="15">
        <f t="shared" si="148"/>
        <v>40970.875671296293</v>
      </c>
      <c r="T3156" s="15">
        <f t="shared" si="14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47"/>
        <v>189</v>
      </c>
      <c r="P3157">
        <f>IFERROR(ROUND(E3157/L3157,2),0)</f>
        <v>31.21</v>
      </c>
      <c r="Q3157" s="10" t="s">
        <v>8312</v>
      </c>
      <c r="R3157" t="s">
        <v>8313</v>
      </c>
      <c r="S3157" s="15">
        <f t="shared" si="148"/>
        <v>41233.499131944445</v>
      </c>
      <c r="T3157" s="15">
        <f t="shared" si="149"/>
        <v>41263.499131944445</v>
      </c>
    </row>
    <row r="3158" spans="1:20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47"/>
        <v>102</v>
      </c>
      <c r="P3158">
        <f>IFERROR(ROUND(E3158/L3158,2),0)</f>
        <v>62.92</v>
      </c>
      <c r="Q3158" s="10" t="s">
        <v>8312</v>
      </c>
      <c r="R3158" t="s">
        <v>8313</v>
      </c>
      <c r="S3158" s="15">
        <f t="shared" si="148"/>
        <v>41026.953055555554</v>
      </c>
      <c r="T3158" s="15">
        <f t="shared" si="149"/>
        <v>41061.953055555554</v>
      </c>
    </row>
    <row r="3159" spans="1:20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47"/>
        <v>101</v>
      </c>
      <c r="P3159">
        <f>IFERROR(ROUND(E3159/L3159,2),0)</f>
        <v>98.54</v>
      </c>
      <c r="Q3159" s="10" t="s">
        <v>8312</v>
      </c>
      <c r="R3159" t="s">
        <v>8313</v>
      </c>
      <c r="S3159" s="15">
        <f t="shared" si="148"/>
        <v>41829.788252314815</v>
      </c>
      <c r="T3159" s="15">
        <f t="shared" si="149"/>
        <v>41839.208333333336</v>
      </c>
    </row>
    <row r="3160" spans="1:20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47"/>
        <v>114</v>
      </c>
      <c r="P3160">
        <f>IFERROR(ROUND(E3160/L3160,2),0)</f>
        <v>82.61</v>
      </c>
      <c r="Q3160" s="10" t="s">
        <v>8312</v>
      </c>
      <c r="R3160" t="s">
        <v>8313</v>
      </c>
      <c r="S3160" s="15">
        <f t="shared" si="148"/>
        <v>41447.839722222219</v>
      </c>
      <c r="T3160" s="15">
        <f t="shared" si="149"/>
        <v>41477.839722222219</v>
      </c>
    </row>
    <row r="3161" spans="1:20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47"/>
        <v>133</v>
      </c>
      <c r="P3161">
        <f>IFERROR(ROUND(E3161/L3161,2),0)</f>
        <v>38.5</v>
      </c>
      <c r="Q3161" s="10" t="s">
        <v>8312</v>
      </c>
      <c r="R3161" t="s">
        <v>8313</v>
      </c>
      <c r="S3161" s="15">
        <f t="shared" si="148"/>
        <v>40884.066678240742</v>
      </c>
      <c r="T3161" s="15">
        <f t="shared" si="149"/>
        <v>40926.958333333336</v>
      </c>
    </row>
    <row r="3162" spans="1:20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47"/>
        <v>102</v>
      </c>
      <c r="P3162">
        <f>IFERROR(ROUND(E3162/L3162,2),0)</f>
        <v>80.16</v>
      </c>
      <c r="Q3162" s="10" t="s">
        <v>8312</v>
      </c>
      <c r="R3162" t="s">
        <v>8313</v>
      </c>
      <c r="S3162" s="15">
        <f t="shared" si="148"/>
        <v>41841.26489583333</v>
      </c>
      <c r="T3162" s="15">
        <f t="shared" si="14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47"/>
        <v>105</v>
      </c>
      <c r="P3163">
        <f>IFERROR(ROUND(E3163/L3163,2),0)</f>
        <v>28.41</v>
      </c>
      <c r="Q3163" s="10" t="s">
        <v>8312</v>
      </c>
      <c r="R3163" t="s">
        <v>8313</v>
      </c>
      <c r="S3163" s="15">
        <f t="shared" si="148"/>
        <v>41897.536134259259</v>
      </c>
      <c r="T3163" s="15">
        <f t="shared" si="149"/>
        <v>41927.536134259259</v>
      </c>
    </row>
    <row r="3164" spans="1:20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47"/>
        <v>127</v>
      </c>
      <c r="P3164">
        <f>IFERROR(ROUND(E3164/L3164,2),0)</f>
        <v>80.73</v>
      </c>
      <c r="Q3164" s="10" t="s">
        <v>8312</v>
      </c>
      <c r="R3164" t="s">
        <v>8313</v>
      </c>
      <c r="S3164" s="15">
        <f t="shared" si="148"/>
        <v>41799.685902777775</v>
      </c>
      <c r="T3164" s="15">
        <f t="shared" si="149"/>
        <v>41827.083333333336</v>
      </c>
    </row>
    <row r="3165" spans="1:20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47"/>
        <v>111</v>
      </c>
      <c r="P3165">
        <f>IFERROR(ROUND(E3165/L3165,2),0)</f>
        <v>200.69</v>
      </c>
      <c r="Q3165" s="10" t="s">
        <v>8312</v>
      </c>
      <c r="R3165" t="s">
        <v>8313</v>
      </c>
      <c r="S3165" s="15">
        <f t="shared" si="148"/>
        <v>41775.753761574073</v>
      </c>
      <c r="T3165" s="15">
        <f t="shared" si="149"/>
        <v>41805.753761574073</v>
      </c>
    </row>
    <row r="3166" spans="1:20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47"/>
        <v>107</v>
      </c>
      <c r="P3166">
        <f>IFERROR(ROUND(E3166/L3166,2),0)</f>
        <v>37.590000000000003</v>
      </c>
      <c r="Q3166" s="10" t="s">
        <v>8312</v>
      </c>
      <c r="R3166" t="s">
        <v>8313</v>
      </c>
      <c r="S3166" s="15">
        <f t="shared" si="148"/>
        <v>41766.80572916667</v>
      </c>
      <c r="T3166" s="15">
        <f t="shared" si="149"/>
        <v>41799.80572916667</v>
      </c>
    </row>
    <row r="3167" spans="1:20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47"/>
        <v>163</v>
      </c>
      <c r="P3167">
        <f>IFERROR(ROUND(E3167/L3167,2),0)</f>
        <v>58.1</v>
      </c>
      <c r="Q3167" s="10" t="s">
        <v>8312</v>
      </c>
      <c r="R3167" t="s">
        <v>8313</v>
      </c>
      <c r="S3167" s="15">
        <f t="shared" si="148"/>
        <v>40644.159259259257</v>
      </c>
      <c r="T3167" s="15">
        <f t="shared" si="149"/>
        <v>40666.165972222225</v>
      </c>
    </row>
    <row r="3168" spans="1:20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47"/>
        <v>160</v>
      </c>
      <c r="P3168">
        <f>IFERROR(ROUND(E3168/L3168,2),0)</f>
        <v>60.3</v>
      </c>
      <c r="Q3168" s="10" t="s">
        <v>8312</v>
      </c>
      <c r="R3168" t="s">
        <v>8313</v>
      </c>
      <c r="S3168" s="15">
        <f t="shared" si="148"/>
        <v>41940.69158564815</v>
      </c>
      <c r="T3168" s="15">
        <f t="shared" si="149"/>
        <v>41969.332638888889</v>
      </c>
    </row>
    <row r="3169" spans="1:20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47"/>
        <v>116</v>
      </c>
      <c r="P3169">
        <f>IFERROR(ROUND(E3169/L3169,2),0)</f>
        <v>63.36</v>
      </c>
      <c r="Q3169" s="10" t="s">
        <v>8312</v>
      </c>
      <c r="R3169" t="s">
        <v>8313</v>
      </c>
      <c r="S3169" s="15">
        <f t="shared" si="148"/>
        <v>41839.175706018519</v>
      </c>
      <c r="T3169" s="15">
        <f t="shared" si="149"/>
        <v>41853.175706018519</v>
      </c>
    </row>
    <row r="3170" spans="1:20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47"/>
        <v>124</v>
      </c>
      <c r="P3170">
        <f>IFERROR(ROUND(E3170/L3170,2),0)</f>
        <v>50.9</v>
      </c>
      <c r="Q3170" s="10" t="s">
        <v>8312</v>
      </c>
      <c r="R3170" t="s">
        <v>8313</v>
      </c>
      <c r="S3170" s="15">
        <f t="shared" si="148"/>
        <v>41772.105937500004</v>
      </c>
      <c r="T3170" s="15">
        <f t="shared" si="149"/>
        <v>41803.916666666664</v>
      </c>
    </row>
    <row r="3171" spans="1:20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47"/>
        <v>103</v>
      </c>
      <c r="P3171">
        <f>IFERROR(ROUND(E3171/L3171,2),0)</f>
        <v>100.5</v>
      </c>
      <c r="Q3171" s="10" t="s">
        <v>8312</v>
      </c>
      <c r="R3171" t="s">
        <v>8313</v>
      </c>
      <c r="S3171" s="15">
        <f t="shared" si="148"/>
        <v>41591.737974537034</v>
      </c>
      <c r="T3171" s="15">
        <f t="shared" si="149"/>
        <v>41621.207638888889</v>
      </c>
    </row>
    <row r="3172" spans="1:20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47"/>
        <v>112</v>
      </c>
      <c r="P3172">
        <f>IFERROR(ROUND(E3172/L3172,2),0)</f>
        <v>31.62</v>
      </c>
      <c r="Q3172" s="10" t="s">
        <v>8312</v>
      </c>
      <c r="R3172" t="s">
        <v>8313</v>
      </c>
      <c r="S3172" s="15">
        <f t="shared" si="148"/>
        <v>41789.080370370371</v>
      </c>
      <c r="T3172" s="15">
        <f t="shared" si="14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47"/>
        <v>109</v>
      </c>
      <c r="P3173">
        <f>IFERROR(ROUND(E3173/L3173,2),0)</f>
        <v>65.099999999999994</v>
      </c>
      <c r="Q3173" s="10" t="s">
        <v>8312</v>
      </c>
      <c r="R3173" t="s">
        <v>8313</v>
      </c>
      <c r="S3173" s="15">
        <f t="shared" si="148"/>
        <v>42466.608310185184</v>
      </c>
      <c r="T3173" s="15">
        <f t="shared" si="149"/>
        <v>42496.608310185184</v>
      </c>
    </row>
    <row r="3174" spans="1:20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47"/>
        <v>115</v>
      </c>
      <c r="P3174">
        <f>IFERROR(ROUND(E3174/L3174,2),0)</f>
        <v>79.31</v>
      </c>
      <c r="Q3174" s="10" t="s">
        <v>8312</v>
      </c>
      <c r="R3174" t="s">
        <v>8313</v>
      </c>
      <c r="S3174" s="15">
        <f t="shared" si="148"/>
        <v>40923.729953703703</v>
      </c>
      <c r="T3174" s="15">
        <f t="shared" si="149"/>
        <v>40953.729953703703</v>
      </c>
    </row>
    <row r="3175" spans="1:20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47"/>
        <v>103</v>
      </c>
      <c r="P3175">
        <f>IFERROR(ROUND(E3175/L3175,2),0)</f>
        <v>139.19</v>
      </c>
      <c r="Q3175" s="10" t="s">
        <v>8312</v>
      </c>
      <c r="R3175" t="s">
        <v>8313</v>
      </c>
      <c r="S3175" s="15">
        <f t="shared" si="148"/>
        <v>41878.878379629627</v>
      </c>
      <c r="T3175" s="15">
        <f t="shared" si="149"/>
        <v>41908.878379629627</v>
      </c>
    </row>
    <row r="3176" spans="1:20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47"/>
        <v>101</v>
      </c>
      <c r="P3176">
        <f>IFERROR(ROUND(E3176/L3176,2),0)</f>
        <v>131.91</v>
      </c>
      <c r="Q3176" s="10" t="s">
        <v>8312</v>
      </c>
      <c r="R3176" t="s">
        <v>8313</v>
      </c>
      <c r="S3176" s="15">
        <f t="shared" si="148"/>
        <v>41862.864675925928</v>
      </c>
      <c r="T3176" s="15">
        <f t="shared" si="149"/>
        <v>41876.864675925928</v>
      </c>
    </row>
    <row r="3177" spans="1:20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47"/>
        <v>110</v>
      </c>
      <c r="P3177">
        <f>IFERROR(ROUND(E3177/L3177,2),0)</f>
        <v>91.3</v>
      </c>
      <c r="Q3177" s="10" t="s">
        <v>8312</v>
      </c>
      <c r="R3177" t="s">
        <v>8313</v>
      </c>
      <c r="S3177" s="15">
        <f t="shared" si="148"/>
        <v>40531.886886574073</v>
      </c>
      <c r="T3177" s="15">
        <f t="shared" si="149"/>
        <v>40591.886886574073</v>
      </c>
    </row>
    <row r="3178" spans="1:20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47"/>
        <v>115</v>
      </c>
      <c r="P3178">
        <f>IFERROR(ROUND(E3178/L3178,2),0)</f>
        <v>39.67</v>
      </c>
      <c r="Q3178" s="10" t="s">
        <v>8312</v>
      </c>
      <c r="R3178" t="s">
        <v>8313</v>
      </c>
      <c r="S3178" s="15">
        <f t="shared" si="148"/>
        <v>41477.930914351848</v>
      </c>
      <c r="T3178" s="15">
        <f t="shared" si="149"/>
        <v>41504.625</v>
      </c>
    </row>
    <row r="3179" spans="1:20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47"/>
        <v>117</v>
      </c>
      <c r="P3179">
        <f>IFERROR(ROUND(E3179/L3179,2),0)</f>
        <v>57.55</v>
      </c>
      <c r="Q3179" s="10" t="s">
        <v>8312</v>
      </c>
      <c r="R3179" t="s">
        <v>8313</v>
      </c>
      <c r="S3179" s="15">
        <f t="shared" si="148"/>
        <v>41781.666770833333</v>
      </c>
      <c r="T3179" s="15">
        <f t="shared" si="14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47"/>
        <v>172</v>
      </c>
      <c r="P3180">
        <f>IFERROR(ROUND(E3180/L3180,2),0)</f>
        <v>33.03</v>
      </c>
      <c r="Q3180" s="10" t="s">
        <v>8312</v>
      </c>
      <c r="R3180" t="s">
        <v>8313</v>
      </c>
      <c r="S3180" s="15">
        <f t="shared" si="148"/>
        <v>41806.605034722219</v>
      </c>
      <c r="T3180" s="15">
        <f t="shared" si="149"/>
        <v>41836.605034722219</v>
      </c>
    </row>
    <row r="3181" spans="1:20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47"/>
        <v>114</v>
      </c>
      <c r="P3181">
        <f>IFERROR(ROUND(E3181/L3181,2),0)</f>
        <v>77.34</v>
      </c>
      <c r="Q3181" s="10" t="s">
        <v>8312</v>
      </c>
      <c r="R3181" t="s">
        <v>8313</v>
      </c>
      <c r="S3181" s="15">
        <f t="shared" si="148"/>
        <v>41375.702210648145</v>
      </c>
      <c r="T3181" s="15">
        <f t="shared" si="14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47"/>
        <v>120</v>
      </c>
      <c r="P3182">
        <f>IFERROR(ROUND(E3182/L3182,2),0)</f>
        <v>31.93</v>
      </c>
      <c r="Q3182" s="10" t="s">
        <v>8312</v>
      </c>
      <c r="R3182" t="s">
        <v>8313</v>
      </c>
      <c r="S3182" s="15">
        <f t="shared" si="148"/>
        <v>41780.412604166668</v>
      </c>
      <c r="T3182" s="15">
        <f t="shared" si="14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47"/>
        <v>109</v>
      </c>
      <c r="P3183">
        <f>IFERROR(ROUND(E3183/L3183,2),0)</f>
        <v>36.33</v>
      </c>
      <c r="Q3183" s="10" t="s">
        <v>8312</v>
      </c>
      <c r="R3183" t="s">
        <v>8313</v>
      </c>
      <c r="S3183" s="15">
        <f t="shared" si="148"/>
        <v>41779.310034722221</v>
      </c>
      <c r="T3183" s="15">
        <f t="shared" si="149"/>
        <v>41805.666666666664</v>
      </c>
    </row>
    <row r="3184" spans="1:20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47"/>
        <v>101</v>
      </c>
      <c r="P3184">
        <f>IFERROR(ROUND(E3184/L3184,2),0)</f>
        <v>46.77</v>
      </c>
      <c r="Q3184" s="10" t="s">
        <v>8312</v>
      </c>
      <c r="R3184" t="s">
        <v>8313</v>
      </c>
      <c r="S3184" s="15">
        <f t="shared" si="148"/>
        <v>40883.949317129627</v>
      </c>
      <c r="T3184" s="15">
        <f t="shared" si="149"/>
        <v>40939.708333333336</v>
      </c>
    </row>
    <row r="3185" spans="1:20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47"/>
        <v>109</v>
      </c>
      <c r="P3185">
        <f>IFERROR(ROUND(E3185/L3185,2),0)</f>
        <v>40.07</v>
      </c>
      <c r="Q3185" s="10" t="s">
        <v>8312</v>
      </c>
      <c r="R3185" t="s">
        <v>8313</v>
      </c>
      <c r="S3185" s="15">
        <f t="shared" si="148"/>
        <v>41491.79478009259</v>
      </c>
      <c r="T3185" s="15">
        <f t="shared" si="149"/>
        <v>41509.79478009259</v>
      </c>
    </row>
    <row r="3186" spans="1:20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47"/>
        <v>107</v>
      </c>
      <c r="P3186">
        <f>IFERROR(ROUND(E3186/L3186,2),0)</f>
        <v>100.22</v>
      </c>
      <c r="Q3186" s="10" t="s">
        <v>8312</v>
      </c>
      <c r="R3186" t="s">
        <v>8313</v>
      </c>
      <c r="S3186" s="15">
        <f t="shared" si="148"/>
        <v>41791.993414351848</v>
      </c>
      <c r="T3186" s="15">
        <f t="shared" si="149"/>
        <v>41821.993414351848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47"/>
        <v>100</v>
      </c>
      <c r="P3187">
        <f>IFERROR(ROUND(E3187/L3187,2),0)</f>
        <v>41.67</v>
      </c>
      <c r="Q3187" s="10" t="s">
        <v>8312</v>
      </c>
      <c r="R3187" t="s">
        <v>8313</v>
      </c>
      <c r="S3187" s="15">
        <f t="shared" si="148"/>
        <v>41829.977326388893</v>
      </c>
      <c r="T3187" s="15">
        <f t="shared" si="149"/>
        <v>41836.977326388893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47"/>
        <v>102</v>
      </c>
      <c r="P3188">
        <f>IFERROR(ROUND(E3188/L3188,2),0)</f>
        <v>46.71</v>
      </c>
      <c r="Q3188" s="10" t="s">
        <v>8312</v>
      </c>
      <c r="R3188" t="s">
        <v>8313</v>
      </c>
      <c r="S3188" s="15">
        <f t="shared" si="148"/>
        <v>41868.924050925925</v>
      </c>
      <c r="T3188" s="15">
        <f t="shared" si="149"/>
        <v>41898.875</v>
      </c>
    </row>
    <row r="3189" spans="1:20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47"/>
        <v>116</v>
      </c>
      <c r="P3189">
        <f>IFERROR(ROUND(E3189/L3189,2),0)</f>
        <v>71.489999999999995</v>
      </c>
      <c r="Q3189" s="10" t="s">
        <v>8312</v>
      </c>
      <c r="R3189" t="s">
        <v>8313</v>
      </c>
      <c r="S3189" s="15">
        <f t="shared" si="148"/>
        <v>41835.666354166664</v>
      </c>
      <c r="T3189" s="15">
        <f t="shared" si="149"/>
        <v>41855.666354166664</v>
      </c>
    </row>
    <row r="3190" spans="1:20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47"/>
        <v>65</v>
      </c>
      <c r="P3190">
        <f>IFERROR(ROUND(E3190/L3190,2),0)</f>
        <v>14.44</v>
      </c>
      <c r="Q3190" s="10" t="s">
        <v>8312</v>
      </c>
      <c r="R3190" t="s">
        <v>8336</v>
      </c>
      <c r="S3190" s="15">
        <f t="shared" si="148"/>
        <v>42144.415532407409</v>
      </c>
      <c r="T3190" s="15">
        <f t="shared" si="149"/>
        <v>42165.415532407409</v>
      </c>
    </row>
    <row r="3191" spans="1:20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47"/>
        <v>12</v>
      </c>
      <c r="P3191">
        <f>IFERROR(ROUND(E3191/L3191,2),0)</f>
        <v>356.84</v>
      </c>
      <c r="Q3191" s="10" t="s">
        <v>8312</v>
      </c>
      <c r="R3191" t="s">
        <v>8336</v>
      </c>
      <c r="S3191" s="15">
        <f t="shared" si="148"/>
        <v>42118.346435185187</v>
      </c>
      <c r="T3191" s="15">
        <f t="shared" si="149"/>
        <v>42148.346435185187</v>
      </c>
    </row>
    <row r="3192" spans="1:20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47"/>
        <v>0</v>
      </c>
      <c r="P3192">
        <f>IFERROR(ROUND(E3192/L3192,2),0)</f>
        <v>0</v>
      </c>
      <c r="Q3192" s="10" t="s">
        <v>8312</v>
      </c>
      <c r="R3192" t="s">
        <v>8336</v>
      </c>
      <c r="S3192" s="15">
        <f t="shared" si="148"/>
        <v>42683.151331018518</v>
      </c>
      <c r="T3192" s="15">
        <f t="shared" si="149"/>
        <v>42713.192997685182</v>
      </c>
    </row>
    <row r="3193" spans="1:20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47"/>
        <v>4</v>
      </c>
      <c r="P3193">
        <f>IFERROR(ROUND(E3193/L3193,2),0)</f>
        <v>37.75</v>
      </c>
      <c r="Q3193" s="10" t="s">
        <v>8312</v>
      </c>
      <c r="R3193" t="s">
        <v>8336</v>
      </c>
      <c r="S3193" s="15">
        <f t="shared" si="148"/>
        <v>42538.755428240736</v>
      </c>
      <c r="T3193" s="15">
        <f t="shared" si="149"/>
        <v>42598.755428240736</v>
      </c>
    </row>
    <row r="3194" spans="1:20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47"/>
        <v>1</v>
      </c>
      <c r="P3194">
        <f>IFERROR(ROUND(E3194/L3194,2),0)</f>
        <v>12.75</v>
      </c>
      <c r="Q3194" s="10" t="s">
        <v>8312</v>
      </c>
      <c r="R3194" t="s">
        <v>8336</v>
      </c>
      <c r="S3194" s="15">
        <f t="shared" si="148"/>
        <v>42018.94049768518</v>
      </c>
      <c r="T3194" s="15">
        <f t="shared" si="149"/>
        <v>42063.916666666672</v>
      </c>
    </row>
    <row r="3195" spans="1:20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47"/>
        <v>12</v>
      </c>
      <c r="P3195">
        <f>IFERROR(ROUND(E3195/L3195,2),0)</f>
        <v>24.46</v>
      </c>
      <c r="Q3195" s="10" t="s">
        <v>8312</v>
      </c>
      <c r="R3195" t="s">
        <v>8336</v>
      </c>
      <c r="S3195" s="15">
        <f t="shared" si="148"/>
        <v>42010.968240740738</v>
      </c>
      <c r="T3195" s="15">
        <f t="shared" si="149"/>
        <v>42055.968240740738</v>
      </c>
    </row>
    <row r="3196" spans="1:20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47"/>
        <v>0</v>
      </c>
      <c r="P3196">
        <f>IFERROR(ROUND(E3196/L3196,2),0)</f>
        <v>0</v>
      </c>
      <c r="Q3196" s="10" t="s">
        <v>8312</v>
      </c>
      <c r="R3196" t="s">
        <v>8336</v>
      </c>
      <c r="S3196" s="15">
        <f t="shared" si="148"/>
        <v>42182.062476851846</v>
      </c>
      <c r="T3196" s="15">
        <f t="shared" si="149"/>
        <v>42212.062476851846</v>
      </c>
    </row>
    <row r="3197" spans="1:20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47"/>
        <v>59</v>
      </c>
      <c r="P3197">
        <f>IFERROR(ROUND(E3197/L3197,2),0)</f>
        <v>53.08</v>
      </c>
      <c r="Q3197" s="10" t="s">
        <v>8312</v>
      </c>
      <c r="R3197" t="s">
        <v>8336</v>
      </c>
      <c r="S3197" s="15">
        <f t="shared" si="148"/>
        <v>42017.594236111108</v>
      </c>
      <c r="T3197" s="15">
        <f t="shared" si="149"/>
        <v>42047.594236111108</v>
      </c>
    </row>
    <row r="3198" spans="1:20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47"/>
        <v>0</v>
      </c>
      <c r="P3198">
        <f>IFERROR(ROUND(E3198/L3198,2),0)</f>
        <v>300</v>
      </c>
      <c r="Q3198" s="10" t="s">
        <v>8312</v>
      </c>
      <c r="R3198" t="s">
        <v>8336</v>
      </c>
      <c r="S3198" s="15">
        <f t="shared" si="148"/>
        <v>42157.598090277781</v>
      </c>
      <c r="T3198" s="15">
        <f t="shared" si="149"/>
        <v>42217.583333333328</v>
      </c>
    </row>
    <row r="3199" spans="1:20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47"/>
        <v>11</v>
      </c>
      <c r="P3199">
        <f>IFERROR(ROUND(E3199/L3199,2),0)</f>
        <v>286.25</v>
      </c>
      <c r="Q3199" s="10" t="s">
        <v>8312</v>
      </c>
      <c r="R3199" t="s">
        <v>8336</v>
      </c>
      <c r="S3199" s="15">
        <f t="shared" si="148"/>
        <v>42009.493263888886</v>
      </c>
      <c r="T3199" s="15">
        <f t="shared" si="149"/>
        <v>42039.493263888886</v>
      </c>
    </row>
    <row r="3200" spans="1:20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47"/>
        <v>0</v>
      </c>
      <c r="P3200">
        <f>IFERROR(ROUND(E3200/L3200,2),0)</f>
        <v>36.67</v>
      </c>
      <c r="Q3200" s="10" t="s">
        <v>8312</v>
      </c>
      <c r="R3200" t="s">
        <v>8336</v>
      </c>
      <c r="S3200" s="15">
        <f t="shared" si="148"/>
        <v>42013.424502314811</v>
      </c>
      <c r="T3200" s="15">
        <f t="shared" si="149"/>
        <v>42051.424502314811</v>
      </c>
    </row>
    <row r="3201" spans="1:20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47"/>
        <v>52</v>
      </c>
      <c r="P3201">
        <f>IFERROR(ROUND(E3201/L3201,2),0)</f>
        <v>49.21</v>
      </c>
      <c r="Q3201" s="10" t="s">
        <v>8312</v>
      </c>
      <c r="R3201" t="s">
        <v>8336</v>
      </c>
      <c r="S3201" s="15">
        <f t="shared" si="148"/>
        <v>41858.761782407404</v>
      </c>
      <c r="T3201" s="15">
        <f t="shared" si="149"/>
        <v>41888.875</v>
      </c>
    </row>
    <row r="3202" spans="1:20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47"/>
        <v>0</v>
      </c>
      <c r="P3202">
        <f>IFERROR(ROUND(E3202/L3202,2),0)</f>
        <v>1</v>
      </c>
      <c r="Q3202" s="10" t="s">
        <v>8312</v>
      </c>
      <c r="R3202" t="s">
        <v>8336</v>
      </c>
      <c r="S3202" s="15">
        <f t="shared" si="148"/>
        <v>42460.320613425924</v>
      </c>
      <c r="T3202" s="15">
        <f t="shared" si="149"/>
        <v>42490.231944444444</v>
      </c>
    </row>
    <row r="3203" spans="1:20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150">ROUND(E3203/D3203*100,0)</f>
        <v>1</v>
      </c>
      <c r="P3203">
        <f>IFERROR(ROUND(E3203/L3203,2),0)</f>
        <v>12.5</v>
      </c>
      <c r="Q3203" s="10" t="s">
        <v>8312</v>
      </c>
      <c r="R3203" t="s">
        <v>8336</v>
      </c>
      <c r="S3203" s="15">
        <f t="shared" ref="S3203:S3266" si="151">(((J3203/60)/60)/24)+DATE(1970,1,1)</f>
        <v>41861.767094907409</v>
      </c>
      <c r="T3203" s="15">
        <f t="shared" ref="T3203:T3266" si="152">(((I3203/60)/60)/24)+DATE(1970,1,1)</f>
        <v>41882.767094907409</v>
      </c>
    </row>
    <row r="3204" spans="1:20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150"/>
        <v>55</v>
      </c>
      <c r="P3204">
        <f>IFERROR(ROUND(E3204/L3204,2),0)</f>
        <v>109.04</v>
      </c>
      <c r="Q3204" s="10" t="s">
        <v>8312</v>
      </c>
      <c r="R3204" t="s">
        <v>8336</v>
      </c>
      <c r="S3204" s="15">
        <f t="shared" si="151"/>
        <v>42293.853541666671</v>
      </c>
      <c r="T3204" s="15">
        <f t="shared" si="152"/>
        <v>42352.249305555553</v>
      </c>
    </row>
    <row r="3205" spans="1:20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150"/>
        <v>25</v>
      </c>
      <c r="P3205">
        <f>IFERROR(ROUND(E3205/L3205,2),0)</f>
        <v>41.67</v>
      </c>
      <c r="Q3205" s="10" t="s">
        <v>8312</v>
      </c>
      <c r="R3205" t="s">
        <v>8336</v>
      </c>
      <c r="S3205" s="15">
        <f t="shared" si="151"/>
        <v>42242.988680555558</v>
      </c>
      <c r="T3205" s="15">
        <f t="shared" si="152"/>
        <v>42272.988680555558</v>
      </c>
    </row>
    <row r="3206" spans="1:20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150"/>
        <v>0</v>
      </c>
      <c r="P3206">
        <f>IFERROR(ROUND(E3206/L3206,2),0)</f>
        <v>0</v>
      </c>
      <c r="Q3206" s="10" t="s">
        <v>8312</v>
      </c>
      <c r="R3206" t="s">
        <v>8336</v>
      </c>
      <c r="S3206" s="15">
        <f t="shared" si="151"/>
        <v>42172.686099537037</v>
      </c>
      <c r="T3206" s="15">
        <f t="shared" si="152"/>
        <v>42202.676388888889</v>
      </c>
    </row>
    <row r="3207" spans="1:20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150"/>
        <v>3</v>
      </c>
      <c r="P3207">
        <f>IFERROR(ROUND(E3207/L3207,2),0)</f>
        <v>22.75</v>
      </c>
      <c r="Q3207" s="10" t="s">
        <v>8312</v>
      </c>
      <c r="R3207" t="s">
        <v>8336</v>
      </c>
      <c r="S3207" s="15">
        <f t="shared" si="151"/>
        <v>42095.374675925923</v>
      </c>
      <c r="T3207" s="15">
        <f t="shared" si="152"/>
        <v>42125.374675925923</v>
      </c>
    </row>
    <row r="3208" spans="1:20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150"/>
        <v>0</v>
      </c>
      <c r="P3208">
        <f>IFERROR(ROUND(E3208/L3208,2),0)</f>
        <v>0</v>
      </c>
      <c r="Q3208" s="10" t="s">
        <v>8312</v>
      </c>
      <c r="R3208" t="s">
        <v>8336</v>
      </c>
      <c r="S3208" s="15">
        <f t="shared" si="151"/>
        <v>42236.276053240741</v>
      </c>
      <c r="T3208" s="15">
        <f t="shared" si="152"/>
        <v>42266.276053240741</v>
      </c>
    </row>
    <row r="3209" spans="1:20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150"/>
        <v>46</v>
      </c>
      <c r="P3209">
        <f>IFERROR(ROUND(E3209/L3209,2),0)</f>
        <v>70.83</v>
      </c>
      <c r="Q3209" s="10" t="s">
        <v>8312</v>
      </c>
      <c r="R3209" t="s">
        <v>8336</v>
      </c>
      <c r="S3209" s="15">
        <f t="shared" si="151"/>
        <v>42057.277858796297</v>
      </c>
      <c r="T3209" s="15">
        <f t="shared" si="152"/>
        <v>42117.236192129625</v>
      </c>
    </row>
    <row r="3210" spans="1:20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150"/>
        <v>104</v>
      </c>
      <c r="P3210">
        <f>IFERROR(ROUND(E3210/L3210,2),0)</f>
        <v>63.11</v>
      </c>
      <c r="Q3210" s="10" t="s">
        <v>8312</v>
      </c>
      <c r="R3210" t="s">
        <v>8313</v>
      </c>
      <c r="S3210" s="15">
        <f t="shared" si="151"/>
        <v>41827.605057870373</v>
      </c>
      <c r="T3210" s="15">
        <f t="shared" si="152"/>
        <v>41848.605057870373</v>
      </c>
    </row>
    <row r="3211" spans="1:20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150"/>
        <v>119</v>
      </c>
      <c r="P3211">
        <f>IFERROR(ROUND(E3211/L3211,2),0)</f>
        <v>50.16</v>
      </c>
      <c r="Q3211" s="10" t="s">
        <v>8312</v>
      </c>
      <c r="R3211" t="s">
        <v>8313</v>
      </c>
      <c r="S3211" s="15">
        <f t="shared" si="151"/>
        <v>41778.637245370373</v>
      </c>
      <c r="T3211" s="15">
        <f t="shared" si="152"/>
        <v>41810.958333333336</v>
      </c>
    </row>
    <row r="3212" spans="1:20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150"/>
        <v>126</v>
      </c>
      <c r="P3212">
        <f>IFERROR(ROUND(E3212/L3212,2),0)</f>
        <v>62.88</v>
      </c>
      <c r="Q3212" s="10" t="s">
        <v>8312</v>
      </c>
      <c r="R3212" t="s">
        <v>8313</v>
      </c>
      <c r="S3212" s="15">
        <f t="shared" si="151"/>
        <v>41013.936562499999</v>
      </c>
      <c r="T3212" s="15">
        <f t="shared" si="152"/>
        <v>41061.165972222225</v>
      </c>
    </row>
    <row r="3213" spans="1:20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150"/>
        <v>120</v>
      </c>
      <c r="P3213">
        <f>IFERROR(ROUND(E3213/L3213,2),0)</f>
        <v>85.53</v>
      </c>
      <c r="Q3213" s="10" t="s">
        <v>8312</v>
      </c>
      <c r="R3213" t="s">
        <v>8313</v>
      </c>
      <c r="S3213" s="15">
        <f t="shared" si="151"/>
        <v>41834.586574074077</v>
      </c>
      <c r="T3213" s="15">
        <f t="shared" si="152"/>
        <v>41866.083333333336</v>
      </c>
    </row>
    <row r="3214" spans="1:20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150"/>
        <v>126</v>
      </c>
      <c r="P3214">
        <f>IFERROR(ROUND(E3214/L3214,2),0)</f>
        <v>53.72</v>
      </c>
      <c r="Q3214" s="10" t="s">
        <v>8312</v>
      </c>
      <c r="R3214" t="s">
        <v>8313</v>
      </c>
      <c r="S3214" s="15">
        <f t="shared" si="151"/>
        <v>41829.795729166668</v>
      </c>
      <c r="T3214" s="15">
        <f t="shared" si="152"/>
        <v>41859.795729166668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150"/>
        <v>100</v>
      </c>
      <c r="P3215">
        <f>IFERROR(ROUND(E3215/L3215,2),0)</f>
        <v>127.81</v>
      </c>
      <c r="Q3215" s="10" t="s">
        <v>8312</v>
      </c>
      <c r="R3215" t="s">
        <v>8313</v>
      </c>
      <c r="S3215" s="15">
        <f t="shared" si="151"/>
        <v>42171.763414351852</v>
      </c>
      <c r="T3215" s="15">
        <f t="shared" si="152"/>
        <v>42211.763414351852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150"/>
        <v>102</v>
      </c>
      <c r="P3216">
        <f>IFERROR(ROUND(E3216/L3216,2),0)</f>
        <v>106.57</v>
      </c>
      <c r="Q3216" s="10" t="s">
        <v>8312</v>
      </c>
      <c r="R3216" t="s">
        <v>8313</v>
      </c>
      <c r="S3216" s="15">
        <f t="shared" si="151"/>
        <v>42337.792511574073</v>
      </c>
      <c r="T3216" s="15">
        <f t="shared" si="152"/>
        <v>42374.996527777781</v>
      </c>
    </row>
    <row r="3217" spans="1:20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150"/>
        <v>100</v>
      </c>
      <c r="P3217">
        <f>IFERROR(ROUND(E3217/L3217,2),0)</f>
        <v>262.11</v>
      </c>
      <c r="Q3217" s="10" t="s">
        <v>8312</v>
      </c>
      <c r="R3217" t="s">
        <v>8313</v>
      </c>
      <c r="S3217" s="15">
        <f t="shared" si="151"/>
        <v>42219.665173611109</v>
      </c>
      <c r="T3217" s="15">
        <f t="shared" si="152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150"/>
        <v>100</v>
      </c>
      <c r="P3218">
        <f>IFERROR(ROUND(E3218/L3218,2),0)</f>
        <v>57.17</v>
      </c>
      <c r="Q3218" s="10" t="s">
        <v>8312</v>
      </c>
      <c r="R3218" t="s">
        <v>8313</v>
      </c>
      <c r="S3218" s="15">
        <f t="shared" si="151"/>
        <v>42165.462627314817</v>
      </c>
      <c r="T3218" s="15">
        <f t="shared" si="152"/>
        <v>42196.604166666672</v>
      </c>
    </row>
    <row r="3219" spans="1:20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150"/>
        <v>116</v>
      </c>
      <c r="P3219">
        <f>IFERROR(ROUND(E3219/L3219,2),0)</f>
        <v>50.2</v>
      </c>
      <c r="Q3219" s="10" t="s">
        <v>8312</v>
      </c>
      <c r="R3219" t="s">
        <v>8313</v>
      </c>
      <c r="S3219" s="15">
        <f t="shared" si="151"/>
        <v>42648.546111111107</v>
      </c>
      <c r="T3219" s="15">
        <f t="shared" si="152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150"/>
        <v>102</v>
      </c>
      <c r="P3220">
        <f>IFERROR(ROUND(E3220/L3220,2),0)</f>
        <v>66.59</v>
      </c>
      <c r="Q3220" s="10" t="s">
        <v>8312</v>
      </c>
      <c r="R3220" t="s">
        <v>8313</v>
      </c>
      <c r="S3220" s="15">
        <f t="shared" si="151"/>
        <v>41971.002152777779</v>
      </c>
      <c r="T3220" s="15">
        <f t="shared" si="152"/>
        <v>42004</v>
      </c>
    </row>
    <row r="3221" spans="1:20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150"/>
        <v>100</v>
      </c>
      <c r="P3221">
        <f>IFERROR(ROUND(E3221/L3221,2),0)</f>
        <v>168.25</v>
      </c>
      <c r="Q3221" s="10" t="s">
        <v>8312</v>
      </c>
      <c r="R3221" t="s">
        <v>8313</v>
      </c>
      <c r="S3221" s="15">
        <f t="shared" si="151"/>
        <v>42050.983182870375</v>
      </c>
      <c r="T3221" s="15">
        <f t="shared" si="152"/>
        <v>42085.941516203704</v>
      </c>
    </row>
    <row r="3222" spans="1:20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150"/>
        <v>101</v>
      </c>
      <c r="P3222">
        <f>IFERROR(ROUND(E3222/L3222,2),0)</f>
        <v>256.37</v>
      </c>
      <c r="Q3222" s="10" t="s">
        <v>8312</v>
      </c>
      <c r="R3222" t="s">
        <v>8313</v>
      </c>
      <c r="S3222" s="15">
        <f t="shared" si="151"/>
        <v>42772.833379629628</v>
      </c>
      <c r="T3222" s="15">
        <f t="shared" si="152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150"/>
        <v>103</v>
      </c>
      <c r="P3223">
        <f>IFERROR(ROUND(E3223/L3223,2),0)</f>
        <v>36.61</v>
      </c>
      <c r="Q3223" s="10" t="s">
        <v>8312</v>
      </c>
      <c r="R3223" t="s">
        <v>8313</v>
      </c>
      <c r="S3223" s="15">
        <f t="shared" si="151"/>
        <v>42155.696793981479</v>
      </c>
      <c r="T3223" s="15">
        <f t="shared" si="152"/>
        <v>42190.696793981479</v>
      </c>
    </row>
    <row r="3224" spans="1:20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150"/>
        <v>125</v>
      </c>
      <c r="P3224">
        <f>IFERROR(ROUND(E3224/L3224,2),0)</f>
        <v>37.14</v>
      </c>
      <c r="Q3224" s="10" t="s">
        <v>8312</v>
      </c>
      <c r="R3224" t="s">
        <v>8313</v>
      </c>
      <c r="S3224" s="15">
        <f t="shared" si="151"/>
        <v>42270.582141203704</v>
      </c>
      <c r="T3224" s="15">
        <f t="shared" si="152"/>
        <v>42301.895138888889</v>
      </c>
    </row>
    <row r="3225" spans="1:20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150"/>
        <v>110</v>
      </c>
      <c r="P3225">
        <f>IFERROR(ROUND(E3225/L3225,2),0)</f>
        <v>45.88</v>
      </c>
      <c r="Q3225" s="10" t="s">
        <v>8312</v>
      </c>
      <c r="R3225" t="s">
        <v>8313</v>
      </c>
      <c r="S3225" s="15">
        <f t="shared" si="151"/>
        <v>42206.835370370376</v>
      </c>
      <c r="T3225" s="15">
        <f t="shared" si="152"/>
        <v>42236.835370370376</v>
      </c>
    </row>
    <row r="3226" spans="1:20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150"/>
        <v>102</v>
      </c>
      <c r="P3226">
        <f>IFERROR(ROUND(E3226/L3226,2),0)</f>
        <v>141.71</v>
      </c>
      <c r="Q3226" s="10" t="s">
        <v>8312</v>
      </c>
      <c r="R3226" t="s">
        <v>8313</v>
      </c>
      <c r="S3226" s="15">
        <f t="shared" si="151"/>
        <v>42697.850844907407</v>
      </c>
      <c r="T3226" s="15">
        <f t="shared" si="152"/>
        <v>42745.208333333328</v>
      </c>
    </row>
    <row r="3227" spans="1:20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150"/>
        <v>102</v>
      </c>
      <c r="P3227">
        <f>IFERROR(ROUND(E3227/L3227,2),0)</f>
        <v>52.49</v>
      </c>
      <c r="Q3227" s="10" t="s">
        <v>8312</v>
      </c>
      <c r="R3227" t="s">
        <v>8313</v>
      </c>
      <c r="S3227" s="15">
        <f t="shared" si="151"/>
        <v>42503.559467592597</v>
      </c>
      <c r="T3227" s="15">
        <f t="shared" si="152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150"/>
        <v>104</v>
      </c>
      <c r="P3228">
        <f>IFERROR(ROUND(E3228/L3228,2),0)</f>
        <v>59.52</v>
      </c>
      <c r="Q3228" s="10" t="s">
        <v>8312</v>
      </c>
      <c r="R3228" t="s">
        <v>8313</v>
      </c>
      <c r="S3228" s="15">
        <f t="shared" si="151"/>
        <v>42277.583472222221</v>
      </c>
      <c r="T3228" s="15">
        <f t="shared" si="152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150"/>
        <v>125</v>
      </c>
      <c r="P3229">
        <f>IFERROR(ROUND(E3229/L3229,2),0)</f>
        <v>50</v>
      </c>
      <c r="Q3229" s="10" t="s">
        <v>8312</v>
      </c>
      <c r="R3229" t="s">
        <v>8313</v>
      </c>
      <c r="S3229" s="15">
        <f t="shared" si="151"/>
        <v>42722.882361111115</v>
      </c>
      <c r="T3229" s="15">
        <f t="shared" si="152"/>
        <v>42752.882361111115</v>
      </c>
    </row>
    <row r="3230" spans="1:20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150"/>
        <v>102</v>
      </c>
      <c r="P3230">
        <f>IFERROR(ROUND(E3230/L3230,2),0)</f>
        <v>193.62</v>
      </c>
      <c r="Q3230" s="10" t="s">
        <v>8312</v>
      </c>
      <c r="R3230" t="s">
        <v>8313</v>
      </c>
      <c r="S3230" s="15">
        <f t="shared" si="151"/>
        <v>42323.70930555556</v>
      </c>
      <c r="T3230" s="15">
        <f t="shared" si="152"/>
        <v>42355.207638888889</v>
      </c>
    </row>
    <row r="3231" spans="1:20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150"/>
        <v>108</v>
      </c>
      <c r="P3231">
        <f>IFERROR(ROUND(E3231/L3231,2),0)</f>
        <v>106.8</v>
      </c>
      <c r="Q3231" s="10" t="s">
        <v>8312</v>
      </c>
      <c r="R3231" t="s">
        <v>8313</v>
      </c>
      <c r="S3231" s="15">
        <f t="shared" si="151"/>
        <v>41933.291643518518</v>
      </c>
      <c r="T3231" s="15">
        <f t="shared" si="152"/>
        <v>41963.333310185189</v>
      </c>
    </row>
    <row r="3232" spans="1:20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150"/>
        <v>110</v>
      </c>
      <c r="P3232">
        <f>IFERROR(ROUND(E3232/L3232,2),0)</f>
        <v>77.22</v>
      </c>
      <c r="Q3232" s="10" t="s">
        <v>8312</v>
      </c>
      <c r="R3232" t="s">
        <v>8313</v>
      </c>
      <c r="S3232" s="15">
        <f t="shared" si="151"/>
        <v>41898.168125000004</v>
      </c>
      <c r="T3232" s="15">
        <f t="shared" si="152"/>
        <v>41913.165972222225</v>
      </c>
    </row>
    <row r="3233" spans="1:20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150"/>
        <v>161</v>
      </c>
      <c r="P3233">
        <f>IFERROR(ROUND(E3233/L3233,2),0)</f>
        <v>57.5</v>
      </c>
      <c r="Q3233" s="10" t="s">
        <v>8312</v>
      </c>
      <c r="R3233" t="s">
        <v>8313</v>
      </c>
      <c r="S3233" s="15">
        <f t="shared" si="151"/>
        <v>42446.943831018521</v>
      </c>
      <c r="T3233" s="15">
        <f t="shared" si="152"/>
        <v>42476.943831018521</v>
      </c>
    </row>
    <row r="3234" spans="1:20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150"/>
        <v>131</v>
      </c>
      <c r="P3234">
        <f>IFERROR(ROUND(E3234/L3234,2),0)</f>
        <v>50.46</v>
      </c>
      <c r="Q3234" s="10" t="s">
        <v>8312</v>
      </c>
      <c r="R3234" t="s">
        <v>8313</v>
      </c>
      <c r="S3234" s="15">
        <f t="shared" si="151"/>
        <v>42463.81385416667</v>
      </c>
      <c r="T3234" s="15">
        <f t="shared" si="152"/>
        <v>42494.165972222225</v>
      </c>
    </row>
    <row r="3235" spans="1:20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150"/>
        <v>119</v>
      </c>
      <c r="P3235">
        <f>IFERROR(ROUND(E3235/L3235,2),0)</f>
        <v>97.38</v>
      </c>
      <c r="Q3235" s="10" t="s">
        <v>8312</v>
      </c>
      <c r="R3235" t="s">
        <v>8313</v>
      </c>
      <c r="S3235" s="15">
        <f t="shared" si="151"/>
        <v>42766.805034722223</v>
      </c>
      <c r="T3235" s="15">
        <f t="shared" si="152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150"/>
        <v>100</v>
      </c>
      <c r="P3236">
        <f>IFERROR(ROUND(E3236/L3236,2),0)</f>
        <v>34.92</v>
      </c>
      <c r="Q3236" s="10" t="s">
        <v>8312</v>
      </c>
      <c r="R3236" t="s">
        <v>8313</v>
      </c>
      <c r="S3236" s="15">
        <f t="shared" si="151"/>
        <v>42734.789444444439</v>
      </c>
      <c r="T3236" s="15">
        <f t="shared" si="152"/>
        <v>42767.979861111111</v>
      </c>
    </row>
    <row r="3237" spans="1:20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150"/>
        <v>103</v>
      </c>
      <c r="P3237">
        <f>IFERROR(ROUND(E3237/L3237,2),0)</f>
        <v>85.53</v>
      </c>
      <c r="Q3237" s="10" t="s">
        <v>8312</v>
      </c>
      <c r="R3237" t="s">
        <v>8313</v>
      </c>
      <c r="S3237" s="15">
        <f t="shared" si="151"/>
        <v>42522.347812499997</v>
      </c>
      <c r="T3237" s="15">
        <f t="shared" si="152"/>
        <v>42552.347812499997</v>
      </c>
    </row>
    <row r="3238" spans="1:20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150"/>
        <v>101</v>
      </c>
      <c r="P3238">
        <f>IFERROR(ROUND(E3238/L3238,2),0)</f>
        <v>182.91</v>
      </c>
      <c r="Q3238" s="10" t="s">
        <v>8312</v>
      </c>
      <c r="R3238" t="s">
        <v>8313</v>
      </c>
      <c r="S3238" s="15">
        <f t="shared" si="151"/>
        <v>42702.917048611111</v>
      </c>
      <c r="T3238" s="15">
        <f t="shared" si="152"/>
        <v>42732.917048611111</v>
      </c>
    </row>
    <row r="3239" spans="1:20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150"/>
        <v>101</v>
      </c>
      <c r="P3239">
        <f>IFERROR(ROUND(E3239/L3239,2),0)</f>
        <v>131.13999999999999</v>
      </c>
      <c r="Q3239" s="10" t="s">
        <v>8312</v>
      </c>
      <c r="R3239" t="s">
        <v>8313</v>
      </c>
      <c r="S3239" s="15">
        <f t="shared" si="151"/>
        <v>42252.474351851852</v>
      </c>
      <c r="T3239" s="15">
        <f t="shared" si="152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150"/>
        <v>112</v>
      </c>
      <c r="P3240">
        <f>IFERROR(ROUND(E3240/L3240,2),0)</f>
        <v>39.81</v>
      </c>
      <c r="Q3240" s="10" t="s">
        <v>8312</v>
      </c>
      <c r="R3240" t="s">
        <v>8313</v>
      </c>
      <c r="S3240" s="15">
        <f t="shared" si="151"/>
        <v>42156.510393518518</v>
      </c>
      <c r="T3240" s="15">
        <f t="shared" si="152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150"/>
        <v>106</v>
      </c>
      <c r="P3241">
        <f>IFERROR(ROUND(E3241/L3241,2),0)</f>
        <v>59.7</v>
      </c>
      <c r="Q3241" s="10" t="s">
        <v>8312</v>
      </c>
      <c r="R3241" t="s">
        <v>8313</v>
      </c>
      <c r="S3241" s="15">
        <f t="shared" si="151"/>
        <v>42278.089039351849</v>
      </c>
      <c r="T3241" s="15">
        <f t="shared" si="152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150"/>
        <v>101</v>
      </c>
      <c r="P3242">
        <f>IFERROR(ROUND(E3242/L3242,2),0)</f>
        <v>88.74</v>
      </c>
      <c r="Q3242" s="10" t="s">
        <v>8312</v>
      </c>
      <c r="R3242" t="s">
        <v>8313</v>
      </c>
      <c r="S3242" s="15">
        <f t="shared" si="151"/>
        <v>42754.693842592591</v>
      </c>
      <c r="T3242" s="15">
        <f t="shared" si="152"/>
        <v>42782.958333333328</v>
      </c>
    </row>
    <row r="3243" spans="1:20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150"/>
        <v>115</v>
      </c>
      <c r="P3243">
        <f>IFERROR(ROUND(E3243/L3243,2),0)</f>
        <v>58.69</v>
      </c>
      <c r="Q3243" s="10" t="s">
        <v>8312</v>
      </c>
      <c r="R3243" t="s">
        <v>8313</v>
      </c>
      <c r="S3243" s="15">
        <f t="shared" si="151"/>
        <v>41893.324884259258</v>
      </c>
      <c r="T3243" s="15">
        <f t="shared" si="152"/>
        <v>41926.290972222225</v>
      </c>
    </row>
    <row r="3244" spans="1:20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150"/>
        <v>127</v>
      </c>
      <c r="P3244">
        <f>IFERROR(ROUND(E3244/L3244,2),0)</f>
        <v>69.569999999999993</v>
      </c>
      <c r="Q3244" s="10" t="s">
        <v>8312</v>
      </c>
      <c r="R3244" t="s">
        <v>8313</v>
      </c>
      <c r="S3244" s="15">
        <f t="shared" si="151"/>
        <v>41871.755694444444</v>
      </c>
      <c r="T3244" s="15">
        <f t="shared" si="152"/>
        <v>41901.755694444444</v>
      </c>
    </row>
    <row r="3245" spans="1:20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150"/>
        <v>103</v>
      </c>
      <c r="P3245">
        <f>IFERROR(ROUND(E3245/L3245,2),0)</f>
        <v>115.87</v>
      </c>
      <c r="Q3245" s="10" t="s">
        <v>8312</v>
      </c>
      <c r="R3245" t="s">
        <v>8313</v>
      </c>
      <c r="S3245" s="15">
        <f t="shared" si="151"/>
        <v>42262.096782407403</v>
      </c>
      <c r="T3245" s="15">
        <f t="shared" si="152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150"/>
        <v>103</v>
      </c>
      <c r="P3246">
        <f>IFERROR(ROUND(E3246/L3246,2),0)</f>
        <v>23.87</v>
      </c>
      <c r="Q3246" s="10" t="s">
        <v>8312</v>
      </c>
      <c r="R3246" t="s">
        <v>8313</v>
      </c>
      <c r="S3246" s="15">
        <f t="shared" si="151"/>
        <v>42675.694236111114</v>
      </c>
      <c r="T3246" s="15">
        <f t="shared" si="152"/>
        <v>42705.735902777778</v>
      </c>
    </row>
    <row r="3247" spans="1:20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150"/>
        <v>104</v>
      </c>
      <c r="P3247">
        <f>IFERROR(ROUND(E3247/L3247,2),0)</f>
        <v>81.13</v>
      </c>
      <c r="Q3247" s="10" t="s">
        <v>8312</v>
      </c>
      <c r="R3247" t="s">
        <v>8313</v>
      </c>
      <c r="S3247" s="15">
        <f t="shared" si="151"/>
        <v>42135.60020833333</v>
      </c>
      <c r="T3247" s="15">
        <f t="shared" si="152"/>
        <v>42167.083333333328</v>
      </c>
    </row>
    <row r="3248" spans="1:20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150"/>
        <v>111</v>
      </c>
      <c r="P3248">
        <f>IFERROR(ROUND(E3248/L3248,2),0)</f>
        <v>57.63</v>
      </c>
      <c r="Q3248" s="10" t="s">
        <v>8312</v>
      </c>
      <c r="R3248" t="s">
        <v>8313</v>
      </c>
      <c r="S3248" s="15">
        <f t="shared" si="151"/>
        <v>42230.472222222219</v>
      </c>
      <c r="T3248" s="15">
        <f t="shared" si="152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150"/>
        <v>106</v>
      </c>
      <c r="P3249">
        <f>IFERROR(ROUND(E3249/L3249,2),0)</f>
        <v>46.43</v>
      </c>
      <c r="Q3249" s="10" t="s">
        <v>8312</v>
      </c>
      <c r="R3249" t="s">
        <v>8313</v>
      </c>
      <c r="S3249" s="15">
        <f t="shared" si="151"/>
        <v>42167.434166666666</v>
      </c>
      <c r="T3249" s="15">
        <f t="shared" si="152"/>
        <v>42197.434166666666</v>
      </c>
    </row>
    <row r="3250" spans="1:20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150"/>
        <v>101</v>
      </c>
      <c r="P3250">
        <f>IFERROR(ROUND(E3250/L3250,2),0)</f>
        <v>60.48</v>
      </c>
      <c r="Q3250" s="10" t="s">
        <v>8312</v>
      </c>
      <c r="R3250" t="s">
        <v>8313</v>
      </c>
      <c r="S3250" s="15">
        <f t="shared" si="151"/>
        <v>42068.888391203705</v>
      </c>
      <c r="T3250" s="15">
        <f t="shared" si="152"/>
        <v>42098.846724537041</v>
      </c>
    </row>
    <row r="3251" spans="1:20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150"/>
        <v>105</v>
      </c>
      <c r="P3251">
        <f>IFERROR(ROUND(E3251/L3251,2),0)</f>
        <v>65.58</v>
      </c>
      <c r="Q3251" s="10" t="s">
        <v>8312</v>
      </c>
      <c r="R3251" t="s">
        <v>8313</v>
      </c>
      <c r="S3251" s="15">
        <f t="shared" si="151"/>
        <v>42145.746689814812</v>
      </c>
      <c r="T3251" s="15">
        <f t="shared" si="152"/>
        <v>42175.746689814812</v>
      </c>
    </row>
    <row r="3252" spans="1:20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150"/>
        <v>102</v>
      </c>
      <c r="P3252">
        <f>IFERROR(ROUND(E3252/L3252,2),0)</f>
        <v>119.19</v>
      </c>
      <c r="Q3252" s="10" t="s">
        <v>8312</v>
      </c>
      <c r="R3252" t="s">
        <v>8313</v>
      </c>
      <c r="S3252" s="15">
        <f t="shared" si="151"/>
        <v>41918.742175925923</v>
      </c>
      <c r="T3252" s="15">
        <f t="shared" si="152"/>
        <v>41948.783842592595</v>
      </c>
    </row>
    <row r="3253" spans="1:20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150"/>
        <v>111</v>
      </c>
      <c r="P3253">
        <f>IFERROR(ROUND(E3253/L3253,2),0)</f>
        <v>83.05</v>
      </c>
      <c r="Q3253" s="10" t="s">
        <v>8312</v>
      </c>
      <c r="R3253" t="s">
        <v>8313</v>
      </c>
      <c r="S3253" s="15">
        <f t="shared" si="151"/>
        <v>42146.731087962966</v>
      </c>
      <c r="T3253" s="15">
        <f t="shared" si="152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150"/>
        <v>128</v>
      </c>
      <c r="P3254">
        <f>IFERROR(ROUND(E3254/L3254,2),0)</f>
        <v>57.52</v>
      </c>
      <c r="Q3254" s="10" t="s">
        <v>8312</v>
      </c>
      <c r="R3254" t="s">
        <v>8313</v>
      </c>
      <c r="S3254" s="15">
        <f t="shared" si="151"/>
        <v>42590.472685185188</v>
      </c>
      <c r="T3254" s="15">
        <f t="shared" si="152"/>
        <v>42620.472685185188</v>
      </c>
    </row>
    <row r="3255" spans="1:20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150"/>
        <v>102</v>
      </c>
      <c r="P3255">
        <f>IFERROR(ROUND(E3255/L3255,2),0)</f>
        <v>177.09</v>
      </c>
      <c r="Q3255" s="10" t="s">
        <v>8312</v>
      </c>
      <c r="R3255" t="s">
        <v>8313</v>
      </c>
      <c r="S3255" s="15">
        <f t="shared" si="151"/>
        <v>42602.576712962968</v>
      </c>
      <c r="T3255" s="15">
        <f t="shared" si="152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150"/>
        <v>101</v>
      </c>
      <c r="P3256">
        <f>IFERROR(ROUND(E3256/L3256,2),0)</f>
        <v>70.77</v>
      </c>
      <c r="Q3256" s="10" t="s">
        <v>8312</v>
      </c>
      <c r="R3256" t="s">
        <v>8313</v>
      </c>
      <c r="S3256" s="15">
        <f t="shared" si="151"/>
        <v>42059.085752314815</v>
      </c>
      <c r="T3256" s="15">
        <f t="shared" si="152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150"/>
        <v>175</v>
      </c>
      <c r="P3257">
        <f>IFERROR(ROUND(E3257/L3257,2),0)</f>
        <v>29.17</v>
      </c>
      <c r="Q3257" s="10" t="s">
        <v>8312</v>
      </c>
      <c r="R3257" t="s">
        <v>8313</v>
      </c>
      <c r="S3257" s="15">
        <f t="shared" si="151"/>
        <v>41889.768229166664</v>
      </c>
      <c r="T3257" s="15">
        <f t="shared" si="152"/>
        <v>41919.768229166664</v>
      </c>
    </row>
    <row r="3258" spans="1:20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150"/>
        <v>128</v>
      </c>
      <c r="P3258">
        <f>IFERROR(ROUND(E3258/L3258,2),0)</f>
        <v>72.760000000000005</v>
      </c>
      <c r="Q3258" s="10" t="s">
        <v>8312</v>
      </c>
      <c r="R3258" t="s">
        <v>8313</v>
      </c>
      <c r="S3258" s="15">
        <f t="shared" si="151"/>
        <v>42144.573807870373</v>
      </c>
      <c r="T3258" s="15">
        <f t="shared" si="152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150"/>
        <v>106</v>
      </c>
      <c r="P3259">
        <f>IFERROR(ROUND(E3259/L3259,2),0)</f>
        <v>51.85</v>
      </c>
      <c r="Q3259" s="10" t="s">
        <v>8312</v>
      </c>
      <c r="R3259" t="s">
        <v>8313</v>
      </c>
      <c r="S3259" s="15">
        <f t="shared" si="151"/>
        <v>42758.559629629628</v>
      </c>
      <c r="T3259" s="15">
        <f t="shared" si="152"/>
        <v>42788.559629629628</v>
      </c>
    </row>
    <row r="3260" spans="1:20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150"/>
        <v>105</v>
      </c>
      <c r="P3260">
        <f>IFERROR(ROUND(E3260/L3260,2),0)</f>
        <v>98.2</v>
      </c>
      <c r="Q3260" s="10" t="s">
        <v>8312</v>
      </c>
      <c r="R3260" t="s">
        <v>8313</v>
      </c>
      <c r="S3260" s="15">
        <f t="shared" si="151"/>
        <v>41982.887280092589</v>
      </c>
      <c r="T3260" s="15">
        <f t="shared" si="152"/>
        <v>42012.887280092589</v>
      </c>
    </row>
    <row r="3261" spans="1:20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150"/>
        <v>106</v>
      </c>
      <c r="P3261">
        <f>IFERROR(ROUND(E3261/L3261,2),0)</f>
        <v>251.74</v>
      </c>
      <c r="Q3261" s="10" t="s">
        <v>8312</v>
      </c>
      <c r="R3261" t="s">
        <v>8313</v>
      </c>
      <c r="S3261" s="15">
        <f t="shared" si="151"/>
        <v>42614.760937500003</v>
      </c>
      <c r="T3261" s="15">
        <f t="shared" si="152"/>
        <v>42644.165972222225</v>
      </c>
    </row>
    <row r="3262" spans="1:20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150"/>
        <v>109</v>
      </c>
      <c r="P3262">
        <f>IFERROR(ROUND(E3262/L3262,2),0)</f>
        <v>74.819999999999993</v>
      </c>
      <c r="Q3262" s="10" t="s">
        <v>8312</v>
      </c>
      <c r="R3262" t="s">
        <v>8313</v>
      </c>
      <c r="S3262" s="15">
        <f t="shared" si="151"/>
        <v>42303.672662037032</v>
      </c>
      <c r="T3262" s="15">
        <f t="shared" si="152"/>
        <v>42338.714328703703</v>
      </c>
    </row>
    <row r="3263" spans="1:20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150"/>
        <v>100</v>
      </c>
      <c r="P3263">
        <f>IFERROR(ROUND(E3263/L3263,2),0)</f>
        <v>67.650000000000006</v>
      </c>
      <c r="Q3263" s="10" t="s">
        <v>8312</v>
      </c>
      <c r="R3263" t="s">
        <v>8313</v>
      </c>
      <c r="S3263" s="15">
        <f t="shared" si="151"/>
        <v>42171.725416666668</v>
      </c>
      <c r="T3263" s="15">
        <f t="shared" si="152"/>
        <v>42201.725416666668</v>
      </c>
    </row>
    <row r="3264" spans="1:20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150"/>
        <v>103</v>
      </c>
      <c r="P3264">
        <f>IFERROR(ROUND(E3264/L3264,2),0)</f>
        <v>93.81</v>
      </c>
      <c r="Q3264" s="10" t="s">
        <v>8312</v>
      </c>
      <c r="R3264" t="s">
        <v>8313</v>
      </c>
      <c r="S3264" s="15">
        <f t="shared" si="151"/>
        <v>41964.315532407403</v>
      </c>
      <c r="T3264" s="15">
        <f t="shared" si="152"/>
        <v>41995.166666666672</v>
      </c>
    </row>
    <row r="3265" spans="1:20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150"/>
        <v>112</v>
      </c>
      <c r="P3265">
        <f>IFERROR(ROUND(E3265/L3265,2),0)</f>
        <v>41.24</v>
      </c>
      <c r="Q3265" s="10" t="s">
        <v>8312</v>
      </c>
      <c r="R3265" t="s">
        <v>8313</v>
      </c>
      <c r="S3265" s="15">
        <f t="shared" si="151"/>
        <v>42284.516064814816</v>
      </c>
      <c r="T3265" s="15">
        <f t="shared" si="152"/>
        <v>42307.875</v>
      </c>
    </row>
    <row r="3266" spans="1:20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150"/>
        <v>103</v>
      </c>
      <c r="P3266">
        <f>IFERROR(ROUND(E3266/L3266,2),0)</f>
        <v>52.55</v>
      </c>
      <c r="Q3266" s="10" t="s">
        <v>8312</v>
      </c>
      <c r="R3266" t="s">
        <v>8313</v>
      </c>
      <c r="S3266" s="15">
        <f t="shared" si="151"/>
        <v>42016.800208333334</v>
      </c>
      <c r="T3266" s="15">
        <f t="shared" si="152"/>
        <v>42032.916666666672</v>
      </c>
    </row>
    <row r="3267" spans="1:20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153">ROUND(E3267/D3267*100,0)</f>
        <v>164</v>
      </c>
      <c r="P3267">
        <f>IFERROR(ROUND(E3267/L3267,2),0)</f>
        <v>70.290000000000006</v>
      </c>
      <c r="Q3267" s="10" t="s">
        <v>8312</v>
      </c>
      <c r="R3267" t="s">
        <v>8313</v>
      </c>
      <c r="S3267" s="15">
        <f t="shared" ref="S3267:S3330" si="154">(((J3267/60)/60)/24)+DATE(1970,1,1)</f>
        <v>42311.711979166663</v>
      </c>
      <c r="T3267" s="15">
        <f t="shared" ref="T3267:T3330" si="155">(((I3267/60)/60)/24)+DATE(1970,1,1)</f>
        <v>42341.708333333328</v>
      </c>
    </row>
    <row r="3268" spans="1:20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153"/>
        <v>131</v>
      </c>
      <c r="P3268">
        <f>IFERROR(ROUND(E3268/L3268,2),0)</f>
        <v>48.33</v>
      </c>
      <c r="Q3268" s="10" t="s">
        <v>8312</v>
      </c>
      <c r="R3268" t="s">
        <v>8313</v>
      </c>
      <c r="S3268" s="15">
        <f t="shared" si="154"/>
        <v>42136.536134259266</v>
      </c>
      <c r="T3268" s="15">
        <f t="shared" si="155"/>
        <v>42167.875</v>
      </c>
    </row>
    <row r="3269" spans="1:20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153"/>
        <v>102</v>
      </c>
      <c r="P3269">
        <f>IFERROR(ROUND(E3269/L3269,2),0)</f>
        <v>53.18</v>
      </c>
      <c r="Q3269" s="10" t="s">
        <v>8312</v>
      </c>
      <c r="R3269" t="s">
        <v>8313</v>
      </c>
      <c r="S3269" s="15">
        <f t="shared" si="154"/>
        <v>42172.757638888885</v>
      </c>
      <c r="T3269" s="15">
        <f t="shared" si="155"/>
        <v>42202.757638888885</v>
      </c>
    </row>
    <row r="3270" spans="1:20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153"/>
        <v>128</v>
      </c>
      <c r="P3270">
        <f>IFERROR(ROUND(E3270/L3270,2),0)</f>
        <v>60.95</v>
      </c>
      <c r="Q3270" s="10" t="s">
        <v>8312</v>
      </c>
      <c r="R3270" t="s">
        <v>8313</v>
      </c>
      <c r="S3270" s="15">
        <f t="shared" si="154"/>
        <v>42590.90425925926</v>
      </c>
      <c r="T3270" s="15">
        <f t="shared" si="155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153"/>
        <v>102</v>
      </c>
      <c r="P3271">
        <f>IFERROR(ROUND(E3271/L3271,2),0)</f>
        <v>116</v>
      </c>
      <c r="Q3271" s="10" t="s">
        <v>8312</v>
      </c>
      <c r="R3271" t="s">
        <v>8313</v>
      </c>
      <c r="S3271" s="15">
        <f t="shared" si="154"/>
        <v>42137.395798611105</v>
      </c>
      <c r="T3271" s="15">
        <f t="shared" si="155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153"/>
        <v>102</v>
      </c>
      <c r="P3272">
        <f>IFERROR(ROUND(E3272/L3272,2),0)</f>
        <v>61</v>
      </c>
      <c r="Q3272" s="10" t="s">
        <v>8312</v>
      </c>
      <c r="R3272" t="s">
        <v>8313</v>
      </c>
      <c r="S3272" s="15">
        <f t="shared" si="154"/>
        <v>42167.533159722225</v>
      </c>
      <c r="T3272" s="15">
        <f t="shared" si="155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153"/>
        <v>130</v>
      </c>
      <c r="P3273">
        <f>IFERROR(ROUND(E3273/L3273,2),0)</f>
        <v>38.24</v>
      </c>
      <c r="Q3273" s="10" t="s">
        <v>8312</v>
      </c>
      <c r="R3273" t="s">
        <v>8313</v>
      </c>
      <c r="S3273" s="15">
        <f t="shared" si="154"/>
        <v>41915.437210648146</v>
      </c>
      <c r="T3273" s="15">
        <f t="shared" si="155"/>
        <v>41945.478877314818</v>
      </c>
    </row>
    <row r="3274" spans="1:20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153"/>
        <v>154</v>
      </c>
      <c r="P3274">
        <f>IFERROR(ROUND(E3274/L3274,2),0)</f>
        <v>106.5</v>
      </c>
      <c r="Q3274" s="10" t="s">
        <v>8312</v>
      </c>
      <c r="R3274" t="s">
        <v>8313</v>
      </c>
      <c r="S3274" s="15">
        <f t="shared" si="154"/>
        <v>42284.500104166669</v>
      </c>
      <c r="T3274" s="15">
        <f t="shared" si="155"/>
        <v>42314.541770833333</v>
      </c>
    </row>
    <row r="3275" spans="1:20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153"/>
        <v>107</v>
      </c>
      <c r="P3275">
        <f>IFERROR(ROUND(E3275/L3275,2),0)</f>
        <v>204.57</v>
      </c>
      <c r="Q3275" s="10" t="s">
        <v>8312</v>
      </c>
      <c r="R3275" t="s">
        <v>8313</v>
      </c>
      <c r="S3275" s="15">
        <f t="shared" si="154"/>
        <v>42611.801412037035</v>
      </c>
      <c r="T3275" s="15">
        <f t="shared" si="155"/>
        <v>42627.791666666672</v>
      </c>
    </row>
    <row r="3276" spans="1:20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153"/>
        <v>101</v>
      </c>
      <c r="P3276">
        <f>IFERROR(ROUND(E3276/L3276,2),0)</f>
        <v>54.91</v>
      </c>
      <c r="Q3276" s="10" t="s">
        <v>8312</v>
      </c>
      <c r="R3276" t="s">
        <v>8313</v>
      </c>
      <c r="S3276" s="15">
        <f t="shared" si="154"/>
        <v>42400.704537037032</v>
      </c>
      <c r="T3276" s="15">
        <f t="shared" si="155"/>
        <v>42444.875</v>
      </c>
    </row>
    <row r="3277" spans="1:20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153"/>
        <v>100</v>
      </c>
      <c r="P3277">
        <f>IFERROR(ROUND(E3277/L3277,2),0)</f>
        <v>150.41999999999999</v>
      </c>
      <c r="Q3277" s="10" t="s">
        <v>8312</v>
      </c>
      <c r="R3277" t="s">
        <v>8313</v>
      </c>
      <c r="S3277" s="15">
        <f t="shared" si="154"/>
        <v>42017.88045138889</v>
      </c>
      <c r="T3277" s="15">
        <f t="shared" si="155"/>
        <v>42044.1875</v>
      </c>
    </row>
    <row r="3278" spans="1:20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153"/>
        <v>117</v>
      </c>
      <c r="P3278">
        <f>IFERROR(ROUND(E3278/L3278,2),0)</f>
        <v>52.58</v>
      </c>
      <c r="Q3278" s="10" t="s">
        <v>8312</v>
      </c>
      <c r="R3278" t="s">
        <v>8313</v>
      </c>
      <c r="S3278" s="15">
        <f t="shared" si="154"/>
        <v>42426.949988425928</v>
      </c>
      <c r="T3278" s="15">
        <f t="shared" si="155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153"/>
        <v>109</v>
      </c>
      <c r="P3279">
        <f>IFERROR(ROUND(E3279/L3279,2),0)</f>
        <v>54.3</v>
      </c>
      <c r="Q3279" s="10" t="s">
        <v>8312</v>
      </c>
      <c r="R3279" t="s">
        <v>8313</v>
      </c>
      <c r="S3279" s="15">
        <f t="shared" si="154"/>
        <v>41931.682939814818</v>
      </c>
      <c r="T3279" s="15">
        <f t="shared" si="155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153"/>
        <v>103</v>
      </c>
      <c r="P3280">
        <f>IFERROR(ROUND(E3280/L3280,2),0)</f>
        <v>76.03</v>
      </c>
      <c r="Q3280" s="10" t="s">
        <v>8312</v>
      </c>
      <c r="R3280" t="s">
        <v>8313</v>
      </c>
      <c r="S3280" s="15">
        <f t="shared" si="154"/>
        <v>42124.848414351851</v>
      </c>
      <c r="T3280" s="15">
        <f t="shared" si="155"/>
        <v>42154.848414351851</v>
      </c>
    </row>
    <row r="3281" spans="1:20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153"/>
        <v>114</v>
      </c>
      <c r="P3281">
        <f>IFERROR(ROUND(E3281/L3281,2),0)</f>
        <v>105.21</v>
      </c>
      <c r="Q3281" s="10" t="s">
        <v>8312</v>
      </c>
      <c r="R3281" t="s">
        <v>8313</v>
      </c>
      <c r="S3281" s="15">
        <f t="shared" si="154"/>
        <v>42431.102534722217</v>
      </c>
      <c r="T3281" s="15">
        <f t="shared" si="155"/>
        <v>42461.06086805556</v>
      </c>
    </row>
    <row r="3282" spans="1:20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153"/>
        <v>103</v>
      </c>
      <c r="P3282">
        <f>IFERROR(ROUND(E3282/L3282,2),0)</f>
        <v>68.67</v>
      </c>
      <c r="Q3282" s="10" t="s">
        <v>8312</v>
      </c>
      <c r="R3282" t="s">
        <v>8313</v>
      </c>
      <c r="S3282" s="15">
        <f t="shared" si="154"/>
        <v>42121.756921296299</v>
      </c>
      <c r="T3282" s="15">
        <f t="shared" si="155"/>
        <v>42156.208333333328</v>
      </c>
    </row>
    <row r="3283" spans="1:20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153"/>
        <v>122</v>
      </c>
      <c r="P3283">
        <f>IFERROR(ROUND(E3283/L3283,2),0)</f>
        <v>129.36000000000001</v>
      </c>
      <c r="Q3283" s="10" t="s">
        <v>8312</v>
      </c>
      <c r="R3283" t="s">
        <v>8313</v>
      </c>
      <c r="S3283" s="15">
        <f t="shared" si="154"/>
        <v>42219.019733796296</v>
      </c>
      <c r="T3283" s="15">
        <f t="shared" si="155"/>
        <v>42249.019733796296</v>
      </c>
    </row>
    <row r="3284" spans="1:20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153"/>
        <v>103</v>
      </c>
      <c r="P3284">
        <f>IFERROR(ROUND(E3284/L3284,2),0)</f>
        <v>134.26</v>
      </c>
      <c r="Q3284" s="10" t="s">
        <v>8312</v>
      </c>
      <c r="R3284" t="s">
        <v>8313</v>
      </c>
      <c r="S3284" s="15">
        <f t="shared" si="154"/>
        <v>42445.19430555556</v>
      </c>
      <c r="T3284" s="15">
        <f t="shared" si="155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153"/>
        <v>105</v>
      </c>
      <c r="P3285">
        <f>IFERROR(ROUND(E3285/L3285,2),0)</f>
        <v>17.829999999999998</v>
      </c>
      <c r="Q3285" s="10" t="s">
        <v>8312</v>
      </c>
      <c r="R3285" t="s">
        <v>8313</v>
      </c>
      <c r="S3285" s="15">
        <f t="shared" si="154"/>
        <v>42379.74418981481</v>
      </c>
      <c r="T3285" s="15">
        <f t="shared" si="155"/>
        <v>42410.875</v>
      </c>
    </row>
    <row r="3286" spans="1:20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153"/>
        <v>102</v>
      </c>
      <c r="P3286">
        <f>IFERROR(ROUND(E3286/L3286,2),0)</f>
        <v>203.2</v>
      </c>
      <c r="Q3286" s="10" t="s">
        <v>8312</v>
      </c>
      <c r="R3286" t="s">
        <v>8313</v>
      </c>
      <c r="S3286" s="15">
        <f t="shared" si="154"/>
        <v>42380.884872685187</v>
      </c>
      <c r="T3286" s="15">
        <f t="shared" si="155"/>
        <v>42398.249305555553</v>
      </c>
    </row>
    <row r="3287" spans="1:20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153"/>
        <v>112</v>
      </c>
      <c r="P3287">
        <f>IFERROR(ROUND(E3287/L3287,2),0)</f>
        <v>69.19</v>
      </c>
      <c r="Q3287" s="10" t="s">
        <v>8312</v>
      </c>
      <c r="R3287" t="s">
        <v>8313</v>
      </c>
      <c r="S3287" s="15">
        <f t="shared" si="154"/>
        <v>42762.942430555559</v>
      </c>
      <c r="T3287" s="15">
        <f t="shared" si="155"/>
        <v>42794.208333333328</v>
      </c>
    </row>
    <row r="3288" spans="1:20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153"/>
        <v>102</v>
      </c>
      <c r="P3288">
        <f>IFERROR(ROUND(E3288/L3288,2),0)</f>
        <v>125.12</v>
      </c>
      <c r="Q3288" s="10" t="s">
        <v>8312</v>
      </c>
      <c r="R3288" t="s">
        <v>8313</v>
      </c>
      <c r="S3288" s="15">
        <f t="shared" si="154"/>
        <v>42567.840069444443</v>
      </c>
      <c r="T3288" s="15">
        <f t="shared" si="155"/>
        <v>42597.840069444443</v>
      </c>
    </row>
    <row r="3289" spans="1:20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153"/>
        <v>100</v>
      </c>
      <c r="P3289">
        <f>IFERROR(ROUND(E3289/L3289,2),0)</f>
        <v>73.53</v>
      </c>
      <c r="Q3289" s="10" t="s">
        <v>8312</v>
      </c>
      <c r="R3289" t="s">
        <v>8313</v>
      </c>
      <c r="S3289" s="15">
        <f t="shared" si="154"/>
        <v>42311.750324074077</v>
      </c>
      <c r="T3289" s="15">
        <f t="shared" si="155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153"/>
        <v>100</v>
      </c>
      <c r="P3290">
        <f>IFERROR(ROUND(E3290/L3290,2),0)</f>
        <v>48.44</v>
      </c>
      <c r="Q3290" s="10" t="s">
        <v>8312</v>
      </c>
      <c r="R3290" t="s">
        <v>8313</v>
      </c>
      <c r="S3290" s="15">
        <f t="shared" si="154"/>
        <v>42505.774479166663</v>
      </c>
      <c r="T3290" s="15">
        <f t="shared" si="155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153"/>
        <v>133</v>
      </c>
      <c r="P3291">
        <f>IFERROR(ROUND(E3291/L3291,2),0)</f>
        <v>26.61</v>
      </c>
      <c r="Q3291" s="10" t="s">
        <v>8312</v>
      </c>
      <c r="R3291" t="s">
        <v>8313</v>
      </c>
      <c r="S3291" s="15">
        <f t="shared" si="154"/>
        <v>42758.368078703701</v>
      </c>
      <c r="T3291" s="15">
        <f t="shared" si="155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153"/>
        <v>121</v>
      </c>
      <c r="P3292">
        <f>IFERROR(ROUND(E3292/L3292,2),0)</f>
        <v>33.67</v>
      </c>
      <c r="Q3292" s="10" t="s">
        <v>8312</v>
      </c>
      <c r="R3292" t="s">
        <v>8313</v>
      </c>
      <c r="S3292" s="15">
        <f t="shared" si="154"/>
        <v>42775.51494212963</v>
      </c>
      <c r="T3292" s="15">
        <f t="shared" si="155"/>
        <v>42805.51494212963</v>
      </c>
    </row>
    <row r="3293" spans="1:20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153"/>
        <v>114</v>
      </c>
      <c r="P3293">
        <f>IFERROR(ROUND(E3293/L3293,2),0)</f>
        <v>40.71</v>
      </c>
      <c r="Q3293" s="10" t="s">
        <v>8312</v>
      </c>
      <c r="R3293" t="s">
        <v>8313</v>
      </c>
      <c r="S3293" s="15">
        <f t="shared" si="154"/>
        <v>42232.702546296292</v>
      </c>
      <c r="T3293" s="15">
        <f t="shared" si="155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153"/>
        <v>286</v>
      </c>
      <c r="P3294">
        <f>IFERROR(ROUND(E3294/L3294,2),0)</f>
        <v>19.27</v>
      </c>
      <c r="Q3294" s="10" t="s">
        <v>8312</v>
      </c>
      <c r="R3294" t="s">
        <v>8313</v>
      </c>
      <c r="S3294" s="15">
        <f t="shared" si="154"/>
        <v>42282.770231481481</v>
      </c>
      <c r="T3294" s="15">
        <f t="shared" si="155"/>
        <v>42342.811898148153</v>
      </c>
    </row>
    <row r="3295" spans="1:20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153"/>
        <v>170</v>
      </c>
      <c r="P3295">
        <f>IFERROR(ROUND(E3295/L3295,2),0)</f>
        <v>84.29</v>
      </c>
      <c r="Q3295" s="10" t="s">
        <v>8312</v>
      </c>
      <c r="R3295" t="s">
        <v>8313</v>
      </c>
      <c r="S3295" s="15">
        <f t="shared" si="154"/>
        <v>42768.425370370373</v>
      </c>
      <c r="T3295" s="15">
        <f t="shared" si="155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153"/>
        <v>118</v>
      </c>
      <c r="P3296">
        <f>IFERROR(ROUND(E3296/L3296,2),0)</f>
        <v>29.58</v>
      </c>
      <c r="Q3296" s="10" t="s">
        <v>8312</v>
      </c>
      <c r="R3296" t="s">
        <v>8313</v>
      </c>
      <c r="S3296" s="15">
        <f t="shared" si="154"/>
        <v>42141.541134259256</v>
      </c>
      <c r="T3296" s="15">
        <f t="shared" si="155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153"/>
        <v>103</v>
      </c>
      <c r="P3297">
        <f>IFERROR(ROUND(E3297/L3297,2),0)</f>
        <v>26.67</v>
      </c>
      <c r="Q3297" s="10" t="s">
        <v>8312</v>
      </c>
      <c r="R3297" t="s">
        <v>8313</v>
      </c>
      <c r="S3297" s="15">
        <f t="shared" si="154"/>
        <v>42609.442465277782</v>
      </c>
      <c r="T3297" s="15">
        <f t="shared" si="155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153"/>
        <v>144</v>
      </c>
      <c r="P3298">
        <f>IFERROR(ROUND(E3298/L3298,2),0)</f>
        <v>45.98</v>
      </c>
      <c r="Q3298" s="10" t="s">
        <v>8312</v>
      </c>
      <c r="R3298" t="s">
        <v>8313</v>
      </c>
      <c r="S3298" s="15">
        <f t="shared" si="154"/>
        <v>42309.756620370375</v>
      </c>
      <c r="T3298" s="15">
        <f t="shared" si="155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153"/>
        <v>100</v>
      </c>
      <c r="P3299">
        <f>IFERROR(ROUND(E3299/L3299,2),0)</f>
        <v>125.09</v>
      </c>
      <c r="Q3299" s="10" t="s">
        <v>8312</v>
      </c>
      <c r="R3299" t="s">
        <v>8313</v>
      </c>
      <c r="S3299" s="15">
        <f t="shared" si="154"/>
        <v>42193.771481481483</v>
      </c>
      <c r="T3299" s="15">
        <f t="shared" si="155"/>
        <v>42212.957638888889</v>
      </c>
    </row>
    <row r="3300" spans="1:20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153"/>
        <v>102</v>
      </c>
      <c r="P3300">
        <f>IFERROR(ROUND(E3300/L3300,2),0)</f>
        <v>141.29</v>
      </c>
      <c r="Q3300" s="10" t="s">
        <v>8312</v>
      </c>
      <c r="R3300" t="s">
        <v>8313</v>
      </c>
      <c r="S3300" s="15">
        <f t="shared" si="154"/>
        <v>42239.957962962959</v>
      </c>
      <c r="T3300" s="15">
        <f t="shared" si="155"/>
        <v>42260</v>
      </c>
    </row>
    <row r="3301" spans="1:20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153"/>
        <v>116</v>
      </c>
      <c r="P3301">
        <f>IFERROR(ROUND(E3301/L3301,2),0)</f>
        <v>55.33</v>
      </c>
      <c r="Q3301" s="10" t="s">
        <v>8312</v>
      </c>
      <c r="R3301" t="s">
        <v>8313</v>
      </c>
      <c r="S3301" s="15">
        <f t="shared" si="154"/>
        <v>42261.917395833334</v>
      </c>
      <c r="T3301" s="15">
        <f t="shared" si="155"/>
        <v>42291.917395833334</v>
      </c>
    </row>
    <row r="3302" spans="1:20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153"/>
        <v>136</v>
      </c>
      <c r="P3302">
        <f>IFERROR(ROUND(E3302/L3302,2),0)</f>
        <v>46.42</v>
      </c>
      <c r="Q3302" s="10" t="s">
        <v>8312</v>
      </c>
      <c r="R3302" t="s">
        <v>8313</v>
      </c>
      <c r="S3302" s="15">
        <f t="shared" si="154"/>
        <v>42102.743773148148</v>
      </c>
      <c r="T3302" s="15">
        <f t="shared" si="155"/>
        <v>42123.743773148148</v>
      </c>
    </row>
    <row r="3303" spans="1:20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153"/>
        <v>133</v>
      </c>
      <c r="P3303">
        <f>IFERROR(ROUND(E3303/L3303,2),0)</f>
        <v>57.2</v>
      </c>
      <c r="Q3303" s="10" t="s">
        <v>8312</v>
      </c>
      <c r="R3303" t="s">
        <v>8313</v>
      </c>
      <c r="S3303" s="15">
        <f t="shared" si="154"/>
        <v>42538.73583333334</v>
      </c>
      <c r="T3303" s="15">
        <f t="shared" si="155"/>
        <v>42583.290972222225</v>
      </c>
    </row>
    <row r="3304" spans="1:20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153"/>
        <v>103</v>
      </c>
      <c r="P3304">
        <f>IFERROR(ROUND(E3304/L3304,2),0)</f>
        <v>173.7</v>
      </c>
      <c r="Q3304" s="10" t="s">
        <v>8312</v>
      </c>
      <c r="R3304" t="s">
        <v>8313</v>
      </c>
      <c r="S3304" s="15">
        <f t="shared" si="154"/>
        <v>42681.35157407407</v>
      </c>
      <c r="T3304" s="15">
        <f t="shared" si="155"/>
        <v>42711.35157407407</v>
      </c>
    </row>
    <row r="3305" spans="1:20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153"/>
        <v>116</v>
      </c>
      <c r="P3305">
        <f>IFERROR(ROUND(E3305/L3305,2),0)</f>
        <v>59.6</v>
      </c>
      <c r="Q3305" s="10" t="s">
        <v>8312</v>
      </c>
      <c r="R3305" t="s">
        <v>8313</v>
      </c>
      <c r="S3305" s="15">
        <f t="shared" si="154"/>
        <v>42056.65143518518</v>
      </c>
      <c r="T3305" s="15">
        <f t="shared" si="155"/>
        <v>42091.609768518523</v>
      </c>
    </row>
    <row r="3306" spans="1:20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153"/>
        <v>105</v>
      </c>
      <c r="P3306">
        <f>IFERROR(ROUND(E3306/L3306,2),0)</f>
        <v>89.59</v>
      </c>
      <c r="Q3306" s="10" t="s">
        <v>8312</v>
      </c>
      <c r="R3306" t="s">
        <v>8313</v>
      </c>
      <c r="S3306" s="15">
        <f t="shared" si="154"/>
        <v>42696.624444444446</v>
      </c>
      <c r="T3306" s="15">
        <f t="shared" si="155"/>
        <v>42726.624444444446</v>
      </c>
    </row>
    <row r="3307" spans="1:20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153"/>
        <v>102</v>
      </c>
      <c r="P3307">
        <f>IFERROR(ROUND(E3307/L3307,2),0)</f>
        <v>204.05</v>
      </c>
      <c r="Q3307" s="10" t="s">
        <v>8312</v>
      </c>
      <c r="R3307" t="s">
        <v>8313</v>
      </c>
      <c r="S3307" s="15">
        <f t="shared" si="154"/>
        <v>42186.855879629627</v>
      </c>
      <c r="T3307" s="15">
        <f t="shared" si="155"/>
        <v>42216.855879629627</v>
      </c>
    </row>
    <row r="3308" spans="1:20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153"/>
        <v>175</v>
      </c>
      <c r="P3308">
        <f>IFERROR(ROUND(E3308/L3308,2),0)</f>
        <v>48.7</v>
      </c>
      <c r="Q3308" s="10" t="s">
        <v>8312</v>
      </c>
      <c r="R3308" t="s">
        <v>8313</v>
      </c>
      <c r="S3308" s="15">
        <f t="shared" si="154"/>
        <v>42493.219236111108</v>
      </c>
      <c r="T3308" s="15">
        <f t="shared" si="155"/>
        <v>42531.125</v>
      </c>
    </row>
    <row r="3309" spans="1:20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153"/>
        <v>107</v>
      </c>
      <c r="P3309">
        <f>IFERROR(ROUND(E3309/L3309,2),0)</f>
        <v>53.34</v>
      </c>
      <c r="Q3309" s="10" t="s">
        <v>8312</v>
      </c>
      <c r="R3309" t="s">
        <v>8313</v>
      </c>
      <c r="S3309" s="15">
        <f t="shared" si="154"/>
        <v>42475.057164351849</v>
      </c>
      <c r="T3309" s="15">
        <f t="shared" si="155"/>
        <v>42505.057164351849</v>
      </c>
    </row>
    <row r="3310" spans="1:20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153"/>
        <v>122</v>
      </c>
      <c r="P3310">
        <f>IFERROR(ROUND(E3310/L3310,2),0)</f>
        <v>75.09</v>
      </c>
      <c r="Q3310" s="10" t="s">
        <v>8312</v>
      </c>
      <c r="R3310" t="s">
        <v>8313</v>
      </c>
      <c r="S3310" s="15">
        <f t="shared" si="154"/>
        <v>42452.876909722225</v>
      </c>
      <c r="T3310" s="15">
        <f t="shared" si="155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153"/>
        <v>159</v>
      </c>
      <c r="P3311">
        <f>IFERROR(ROUND(E3311/L3311,2),0)</f>
        <v>18</v>
      </c>
      <c r="Q3311" s="10" t="s">
        <v>8312</v>
      </c>
      <c r="R3311" t="s">
        <v>8313</v>
      </c>
      <c r="S3311" s="15">
        <f t="shared" si="154"/>
        <v>42628.650208333333</v>
      </c>
      <c r="T3311" s="15">
        <f t="shared" si="155"/>
        <v>42659.650208333333</v>
      </c>
    </row>
    <row r="3312" spans="1:20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153"/>
        <v>100</v>
      </c>
      <c r="P3312">
        <f>IFERROR(ROUND(E3312/L3312,2),0)</f>
        <v>209.84</v>
      </c>
      <c r="Q3312" s="10" t="s">
        <v>8312</v>
      </c>
      <c r="R3312" t="s">
        <v>8313</v>
      </c>
      <c r="S3312" s="15">
        <f t="shared" si="154"/>
        <v>42253.928530092591</v>
      </c>
      <c r="T3312" s="15">
        <f t="shared" si="155"/>
        <v>42283.928530092591</v>
      </c>
    </row>
    <row r="3313" spans="1:20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153"/>
        <v>110</v>
      </c>
      <c r="P3313">
        <f>IFERROR(ROUND(E3313/L3313,2),0)</f>
        <v>61.02</v>
      </c>
      <c r="Q3313" s="10" t="s">
        <v>8312</v>
      </c>
      <c r="R3313" t="s">
        <v>8313</v>
      </c>
      <c r="S3313" s="15">
        <f t="shared" si="154"/>
        <v>42264.29178240741</v>
      </c>
      <c r="T3313" s="15">
        <f t="shared" si="155"/>
        <v>42294.29178240741</v>
      </c>
    </row>
    <row r="3314" spans="1:20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153"/>
        <v>100</v>
      </c>
      <c r="P3314">
        <f>IFERROR(ROUND(E3314/L3314,2),0)</f>
        <v>61</v>
      </c>
      <c r="Q3314" s="10" t="s">
        <v>8312</v>
      </c>
      <c r="R3314" t="s">
        <v>8313</v>
      </c>
      <c r="S3314" s="15">
        <f t="shared" si="154"/>
        <v>42664.809560185182</v>
      </c>
      <c r="T3314" s="15">
        <f t="shared" si="155"/>
        <v>42685.916666666672</v>
      </c>
    </row>
    <row r="3315" spans="1:20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153"/>
        <v>116</v>
      </c>
      <c r="P3315">
        <f>IFERROR(ROUND(E3315/L3315,2),0)</f>
        <v>80.03</v>
      </c>
      <c r="Q3315" s="10" t="s">
        <v>8312</v>
      </c>
      <c r="R3315" t="s">
        <v>8313</v>
      </c>
      <c r="S3315" s="15">
        <f t="shared" si="154"/>
        <v>42382.244409722218</v>
      </c>
      <c r="T3315" s="15">
        <f t="shared" si="155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153"/>
        <v>211</v>
      </c>
      <c r="P3316">
        <f>IFERROR(ROUND(E3316/L3316,2),0)</f>
        <v>29.07</v>
      </c>
      <c r="Q3316" s="10" t="s">
        <v>8312</v>
      </c>
      <c r="R3316" t="s">
        <v>8313</v>
      </c>
      <c r="S3316" s="15">
        <f t="shared" si="154"/>
        <v>42105.267488425925</v>
      </c>
      <c r="T3316" s="15">
        <f t="shared" si="155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153"/>
        <v>110</v>
      </c>
      <c r="P3317">
        <f>IFERROR(ROUND(E3317/L3317,2),0)</f>
        <v>49.44</v>
      </c>
      <c r="Q3317" s="10" t="s">
        <v>8312</v>
      </c>
      <c r="R3317" t="s">
        <v>8313</v>
      </c>
      <c r="S3317" s="15">
        <f t="shared" si="154"/>
        <v>42466.303715277783</v>
      </c>
      <c r="T3317" s="15">
        <f t="shared" si="155"/>
        <v>42496.303715277783</v>
      </c>
    </row>
    <row r="3318" spans="1:20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153"/>
        <v>100</v>
      </c>
      <c r="P3318">
        <f>IFERROR(ROUND(E3318/L3318,2),0)</f>
        <v>93.98</v>
      </c>
      <c r="Q3318" s="10" t="s">
        <v>8312</v>
      </c>
      <c r="R3318" t="s">
        <v>8313</v>
      </c>
      <c r="S3318" s="15">
        <f t="shared" si="154"/>
        <v>41826.871238425927</v>
      </c>
      <c r="T3318" s="15">
        <f t="shared" si="155"/>
        <v>41859.57916666667</v>
      </c>
    </row>
    <row r="3319" spans="1:20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153"/>
        <v>106</v>
      </c>
      <c r="P3319">
        <f>IFERROR(ROUND(E3319/L3319,2),0)</f>
        <v>61.94</v>
      </c>
      <c r="Q3319" s="10" t="s">
        <v>8312</v>
      </c>
      <c r="R3319" t="s">
        <v>8313</v>
      </c>
      <c r="S3319" s="15">
        <f t="shared" si="154"/>
        <v>42499.039629629624</v>
      </c>
      <c r="T3319" s="15">
        <f t="shared" si="155"/>
        <v>42529.039629629624</v>
      </c>
    </row>
    <row r="3320" spans="1:20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153"/>
        <v>126</v>
      </c>
      <c r="P3320">
        <f>IFERROR(ROUND(E3320/L3320,2),0)</f>
        <v>78.5</v>
      </c>
      <c r="Q3320" s="10" t="s">
        <v>8312</v>
      </c>
      <c r="R3320" t="s">
        <v>8313</v>
      </c>
      <c r="S3320" s="15">
        <f t="shared" si="154"/>
        <v>42431.302002314813</v>
      </c>
      <c r="T3320" s="15">
        <f t="shared" si="155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153"/>
        <v>108</v>
      </c>
      <c r="P3321">
        <f>IFERROR(ROUND(E3321/L3321,2),0)</f>
        <v>33.75</v>
      </c>
      <c r="Q3321" s="10" t="s">
        <v>8312</v>
      </c>
      <c r="R3321" t="s">
        <v>8313</v>
      </c>
      <c r="S3321" s="15">
        <f t="shared" si="154"/>
        <v>41990.585486111115</v>
      </c>
      <c r="T3321" s="15">
        <f t="shared" si="155"/>
        <v>42035.585486111115</v>
      </c>
    </row>
    <row r="3322" spans="1:20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153"/>
        <v>101</v>
      </c>
      <c r="P3322">
        <f>IFERROR(ROUND(E3322/L3322,2),0)</f>
        <v>66.45</v>
      </c>
      <c r="Q3322" s="10" t="s">
        <v>8312</v>
      </c>
      <c r="R3322" t="s">
        <v>8313</v>
      </c>
      <c r="S3322" s="15">
        <f t="shared" si="154"/>
        <v>42513.045798611114</v>
      </c>
      <c r="T3322" s="15">
        <f t="shared" si="155"/>
        <v>42543.045798611114</v>
      </c>
    </row>
    <row r="3323" spans="1:20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153"/>
        <v>107</v>
      </c>
      <c r="P3323">
        <f>IFERROR(ROUND(E3323/L3323,2),0)</f>
        <v>35.799999999999997</v>
      </c>
      <c r="Q3323" s="10" t="s">
        <v>8312</v>
      </c>
      <c r="R3323" t="s">
        <v>8313</v>
      </c>
      <c r="S3323" s="15">
        <f t="shared" si="154"/>
        <v>41914.100289351853</v>
      </c>
      <c r="T3323" s="15">
        <f t="shared" si="155"/>
        <v>41928.165972222225</v>
      </c>
    </row>
    <row r="3324" spans="1:20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153"/>
        <v>102</v>
      </c>
      <c r="P3324">
        <f>IFERROR(ROUND(E3324/L3324,2),0)</f>
        <v>145.65</v>
      </c>
      <c r="Q3324" s="10" t="s">
        <v>8312</v>
      </c>
      <c r="R3324" t="s">
        <v>8313</v>
      </c>
      <c r="S3324" s="15">
        <f t="shared" si="154"/>
        <v>42521.010370370372</v>
      </c>
      <c r="T3324" s="15">
        <f t="shared" si="155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153"/>
        <v>126</v>
      </c>
      <c r="P3325">
        <f>IFERROR(ROUND(E3325/L3325,2),0)</f>
        <v>25.69</v>
      </c>
      <c r="Q3325" s="10" t="s">
        <v>8312</v>
      </c>
      <c r="R3325" t="s">
        <v>8313</v>
      </c>
      <c r="S3325" s="15">
        <f t="shared" si="154"/>
        <v>42608.36583333333</v>
      </c>
      <c r="T3325" s="15">
        <f t="shared" si="155"/>
        <v>42638.36583333333</v>
      </c>
    </row>
    <row r="3326" spans="1:20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153"/>
        <v>102</v>
      </c>
      <c r="P3326">
        <f>IFERROR(ROUND(E3326/L3326,2),0)</f>
        <v>152.5</v>
      </c>
      <c r="Q3326" s="10" t="s">
        <v>8312</v>
      </c>
      <c r="R3326" t="s">
        <v>8313</v>
      </c>
      <c r="S3326" s="15">
        <f t="shared" si="154"/>
        <v>42512.58321759259</v>
      </c>
      <c r="T3326" s="15">
        <f t="shared" si="155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153"/>
        <v>113</v>
      </c>
      <c r="P3327">
        <f>IFERROR(ROUND(E3327/L3327,2),0)</f>
        <v>30</v>
      </c>
      <c r="Q3327" s="10" t="s">
        <v>8312</v>
      </c>
      <c r="R3327" t="s">
        <v>8313</v>
      </c>
      <c r="S3327" s="15">
        <f t="shared" si="154"/>
        <v>42064.785613425927</v>
      </c>
      <c r="T3327" s="15">
        <f t="shared" si="155"/>
        <v>42099.743946759263</v>
      </c>
    </row>
    <row r="3328" spans="1:20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153"/>
        <v>101</v>
      </c>
      <c r="P3328">
        <f>IFERROR(ROUND(E3328/L3328,2),0)</f>
        <v>142.28</v>
      </c>
      <c r="Q3328" s="10" t="s">
        <v>8312</v>
      </c>
      <c r="R3328" t="s">
        <v>8313</v>
      </c>
      <c r="S3328" s="15">
        <f t="shared" si="154"/>
        <v>42041.714178240742</v>
      </c>
      <c r="T3328" s="15">
        <f t="shared" si="155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153"/>
        <v>101</v>
      </c>
      <c r="P3329">
        <f>IFERROR(ROUND(E3329/L3329,2),0)</f>
        <v>24.55</v>
      </c>
      <c r="Q3329" s="10" t="s">
        <v>8312</v>
      </c>
      <c r="R3329" t="s">
        <v>8313</v>
      </c>
      <c r="S3329" s="15">
        <f t="shared" si="154"/>
        <v>42468.374606481477</v>
      </c>
      <c r="T3329" s="15">
        <f t="shared" si="155"/>
        <v>42498.374606481477</v>
      </c>
    </row>
    <row r="3330" spans="1:20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153"/>
        <v>146</v>
      </c>
      <c r="P3330">
        <f>IFERROR(ROUND(E3330/L3330,2),0)</f>
        <v>292.77999999999997</v>
      </c>
      <c r="Q3330" s="10" t="s">
        <v>8312</v>
      </c>
      <c r="R3330" t="s">
        <v>8313</v>
      </c>
      <c r="S3330" s="15">
        <f t="shared" si="154"/>
        <v>41822.57503472222</v>
      </c>
      <c r="T3330" s="15">
        <f t="shared" si="155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156">ROUND(E3331/D3331*100,0)</f>
        <v>117</v>
      </c>
      <c r="P3331">
        <f>IFERROR(ROUND(E3331/L3331,2),0)</f>
        <v>44.92</v>
      </c>
      <c r="Q3331" s="10" t="s">
        <v>8312</v>
      </c>
      <c r="R3331" t="s">
        <v>8313</v>
      </c>
      <c r="S3331" s="15">
        <f t="shared" ref="S3331:S3394" si="157">(((J3331/60)/60)/24)+DATE(1970,1,1)</f>
        <v>41837.323009259257</v>
      </c>
      <c r="T3331" s="15">
        <f t="shared" ref="T3331:T3394" si="158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156"/>
        <v>106</v>
      </c>
      <c r="P3332">
        <f>IFERROR(ROUND(E3332/L3332,2),0)</f>
        <v>23.1</v>
      </c>
      <c r="Q3332" s="10" t="s">
        <v>8312</v>
      </c>
      <c r="R3332" t="s">
        <v>8313</v>
      </c>
      <c r="S3332" s="15">
        <f t="shared" si="157"/>
        <v>42065.887361111112</v>
      </c>
      <c r="T3332" s="15">
        <f t="shared" si="158"/>
        <v>42095.845694444448</v>
      </c>
    </row>
    <row r="3333" spans="1:20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156"/>
        <v>105</v>
      </c>
      <c r="P3333">
        <f>IFERROR(ROUND(E3333/L3333,2),0)</f>
        <v>80.400000000000006</v>
      </c>
      <c r="Q3333" s="10" t="s">
        <v>8312</v>
      </c>
      <c r="R3333" t="s">
        <v>8313</v>
      </c>
      <c r="S3333" s="15">
        <f t="shared" si="157"/>
        <v>42248.697754629626</v>
      </c>
      <c r="T3333" s="15">
        <f t="shared" si="158"/>
        <v>42283.697754629626</v>
      </c>
    </row>
    <row r="3334" spans="1:20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156"/>
        <v>100</v>
      </c>
      <c r="P3334">
        <f>IFERROR(ROUND(E3334/L3334,2),0)</f>
        <v>72.290000000000006</v>
      </c>
      <c r="Q3334" s="10" t="s">
        <v>8312</v>
      </c>
      <c r="R3334" t="s">
        <v>8313</v>
      </c>
      <c r="S3334" s="15">
        <f t="shared" si="157"/>
        <v>41809.860300925924</v>
      </c>
      <c r="T3334" s="15">
        <f t="shared" si="158"/>
        <v>41839.860300925924</v>
      </c>
    </row>
    <row r="3335" spans="1:20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156"/>
        <v>105</v>
      </c>
      <c r="P3335">
        <f>IFERROR(ROUND(E3335/L3335,2),0)</f>
        <v>32.97</v>
      </c>
      <c r="Q3335" s="10" t="s">
        <v>8312</v>
      </c>
      <c r="R3335" t="s">
        <v>8313</v>
      </c>
      <c r="S3335" s="15">
        <f t="shared" si="157"/>
        <v>42148.676851851851</v>
      </c>
      <c r="T3335" s="15">
        <f t="shared" si="158"/>
        <v>42170.676851851851</v>
      </c>
    </row>
    <row r="3336" spans="1:20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156"/>
        <v>139</v>
      </c>
      <c r="P3336">
        <f>IFERROR(ROUND(E3336/L3336,2),0)</f>
        <v>116.65</v>
      </c>
      <c r="Q3336" s="10" t="s">
        <v>8312</v>
      </c>
      <c r="R3336" t="s">
        <v>8313</v>
      </c>
      <c r="S3336" s="15">
        <f t="shared" si="157"/>
        <v>42185.521087962959</v>
      </c>
      <c r="T3336" s="15">
        <f t="shared" si="158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156"/>
        <v>100</v>
      </c>
      <c r="P3337">
        <f>IFERROR(ROUND(E3337/L3337,2),0)</f>
        <v>79.62</v>
      </c>
      <c r="Q3337" s="10" t="s">
        <v>8312</v>
      </c>
      <c r="R3337" t="s">
        <v>8313</v>
      </c>
      <c r="S3337" s="15">
        <f t="shared" si="157"/>
        <v>41827.674143518518</v>
      </c>
      <c r="T3337" s="15">
        <f t="shared" si="158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156"/>
        <v>100</v>
      </c>
      <c r="P3338">
        <f>IFERROR(ROUND(E3338/L3338,2),0)</f>
        <v>27.78</v>
      </c>
      <c r="Q3338" s="10" t="s">
        <v>8312</v>
      </c>
      <c r="R3338" t="s">
        <v>8313</v>
      </c>
      <c r="S3338" s="15">
        <f t="shared" si="157"/>
        <v>42437.398680555561</v>
      </c>
      <c r="T3338" s="15">
        <f t="shared" si="158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156"/>
        <v>110</v>
      </c>
      <c r="P3339">
        <f>IFERROR(ROUND(E3339/L3339,2),0)</f>
        <v>81.03</v>
      </c>
      <c r="Q3339" s="10" t="s">
        <v>8312</v>
      </c>
      <c r="R3339" t="s">
        <v>8313</v>
      </c>
      <c r="S3339" s="15">
        <f t="shared" si="157"/>
        <v>41901.282025462962</v>
      </c>
      <c r="T3339" s="15">
        <f t="shared" si="158"/>
        <v>41922.875</v>
      </c>
    </row>
    <row r="3340" spans="1:20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156"/>
        <v>102</v>
      </c>
      <c r="P3340">
        <f>IFERROR(ROUND(E3340/L3340,2),0)</f>
        <v>136.85</v>
      </c>
      <c r="Q3340" s="10" t="s">
        <v>8312</v>
      </c>
      <c r="R3340" t="s">
        <v>8313</v>
      </c>
      <c r="S3340" s="15">
        <f t="shared" si="157"/>
        <v>42769.574999999997</v>
      </c>
      <c r="T3340" s="15">
        <f t="shared" si="158"/>
        <v>42790.574999999997</v>
      </c>
    </row>
    <row r="3341" spans="1:20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156"/>
        <v>104</v>
      </c>
      <c r="P3341">
        <f>IFERROR(ROUND(E3341/L3341,2),0)</f>
        <v>177.62</v>
      </c>
      <c r="Q3341" s="10" t="s">
        <v>8312</v>
      </c>
      <c r="R3341" t="s">
        <v>8313</v>
      </c>
      <c r="S3341" s="15">
        <f t="shared" si="157"/>
        <v>42549.665717592594</v>
      </c>
      <c r="T3341" s="15">
        <f t="shared" si="158"/>
        <v>42579.665717592594</v>
      </c>
    </row>
    <row r="3342" spans="1:20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156"/>
        <v>138</v>
      </c>
      <c r="P3342">
        <f>IFERROR(ROUND(E3342/L3342,2),0)</f>
        <v>109.08</v>
      </c>
      <c r="Q3342" s="10" t="s">
        <v>8312</v>
      </c>
      <c r="R3342" t="s">
        <v>8313</v>
      </c>
      <c r="S3342" s="15">
        <f t="shared" si="157"/>
        <v>42685.974004629628</v>
      </c>
      <c r="T3342" s="15">
        <f t="shared" si="158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156"/>
        <v>100</v>
      </c>
      <c r="P3343">
        <f>IFERROR(ROUND(E3343/L3343,2),0)</f>
        <v>119.64</v>
      </c>
      <c r="Q3343" s="10" t="s">
        <v>8312</v>
      </c>
      <c r="R3343" t="s">
        <v>8313</v>
      </c>
      <c r="S3343" s="15">
        <f t="shared" si="157"/>
        <v>42510.798854166671</v>
      </c>
      <c r="T3343" s="15">
        <f t="shared" si="158"/>
        <v>42533.708333333328</v>
      </c>
    </row>
    <row r="3344" spans="1:20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156"/>
        <v>102</v>
      </c>
      <c r="P3344">
        <f>IFERROR(ROUND(E3344/L3344,2),0)</f>
        <v>78.209999999999994</v>
      </c>
      <c r="Q3344" s="10" t="s">
        <v>8312</v>
      </c>
      <c r="R3344" t="s">
        <v>8313</v>
      </c>
      <c r="S3344" s="15">
        <f t="shared" si="157"/>
        <v>42062.296412037031</v>
      </c>
      <c r="T3344" s="15">
        <f t="shared" si="158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156"/>
        <v>171</v>
      </c>
      <c r="P3345">
        <f>IFERROR(ROUND(E3345/L3345,2),0)</f>
        <v>52.17</v>
      </c>
      <c r="Q3345" s="10" t="s">
        <v>8312</v>
      </c>
      <c r="R3345" t="s">
        <v>8313</v>
      </c>
      <c r="S3345" s="15">
        <f t="shared" si="157"/>
        <v>42452.916481481487</v>
      </c>
      <c r="T3345" s="15">
        <f t="shared" si="158"/>
        <v>42473.554166666669</v>
      </c>
    </row>
    <row r="3346" spans="1:20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156"/>
        <v>101</v>
      </c>
      <c r="P3346">
        <f>IFERROR(ROUND(E3346/L3346,2),0)</f>
        <v>114.13</v>
      </c>
      <c r="Q3346" s="10" t="s">
        <v>8312</v>
      </c>
      <c r="R3346" t="s">
        <v>8313</v>
      </c>
      <c r="S3346" s="15">
        <f t="shared" si="157"/>
        <v>41851.200150462959</v>
      </c>
      <c r="T3346" s="15">
        <f t="shared" si="158"/>
        <v>41881.200150462959</v>
      </c>
    </row>
    <row r="3347" spans="1:20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156"/>
        <v>130</v>
      </c>
      <c r="P3347">
        <f>IFERROR(ROUND(E3347/L3347,2),0)</f>
        <v>50</v>
      </c>
      <c r="Q3347" s="10" t="s">
        <v>8312</v>
      </c>
      <c r="R3347" t="s">
        <v>8313</v>
      </c>
      <c r="S3347" s="15">
        <f t="shared" si="157"/>
        <v>42053.106111111112</v>
      </c>
      <c r="T3347" s="15">
        <f t="shared" si="158"/>
        <v>42112.025694444441</v>
      </c>
    </row>
    <row r="3348" spans="1:20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156"/>
        <v>110</v>
      </c>
      <c r="P3348">
        <f>IFERROR(ROUND(E3348/L3348,2),0)</f>
        <v>91.67</v>
      </c>
      <c r="Q3348" s="10" t="s">
        <v>8312</v>
      </c>
      <c r="R3348" t="s">
        <v>8313</v>
      </c>
      <c r="S3348" s="15">
        <f t="shared" si="157"/>
        <v>42054.024421296301</v>
      </c>
      <c r="T3348" s="15">
        <f t="shared" si="158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156"/>
        <v>119</v>
      </c>
      <c r="P3349">
        <f>IFERROR(ROUND(E3349/L3349,2),0)</f>
        <v>108.59</v>
      </c>
      <c r="Q3349" s="10" t="s">
        <v>8312</v>
      </c>
      <c r="R3349" t="s">
        <v>8313</v>
      </c>
      <c r="S3349" s="15">
        <f t="shared" si="157"/>
        <v>42484.551550925928</v>
      </c>
      <c r="T3349" s="15">
        <f t="shared" si="158"/>
        <v>42498.875</v>
      </c>
    </row>
    <row r="3350" spans="1:20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156"/>
        <v>100</v>
      </c>
      <c r="P3350">
        <f>IFERROR(ROUND(E3350/L3350,2),0)</f>
        <v>69.819999999999993</v>
      </c>
      <c r="Q3350" s="10" t="s">
        <v>8312</v>
      </c>
      <c r="R3350" t="s">
        <v>8313</v>
      </c>
      <c r="S3350" s="15">
        <f t="shared" si="157"/>
        <v>42466.558796296296</v>
      </c>
      <c r="T3350" s="15">
        <f t="shared" si="158"/>
        <v>42490.165972222225</v>
      </c>
    </row>
    <row r="3351" spans="1:20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156"/>
        <v>153</v>
      </c>
      <c r="P3351">
        <f>IFERROR(ROUND(E3351/L3351,2),0)</f>
        <v>109.57</v>
      </c>
      <c r="Q3351" s="10" t="s">
        <v>8312</v>
      </c>
      <c r="R3351" t="s">
        <v>8313</v>
      </c>
      <c r="S3351" s="15">
        <f t="shared" si="157"/>
        <v>42513.110787037032</v>
      </c>
      <c r="T3351" s="15">
        <f t="shared" si="158"/>
        <v>42534.708333333328</v>
      </c>
    </row>
    <row r="3352" spans="1:20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156"/>
        <v>104</v>
      </c>
      <c r="P3352">
        <f>IFERROR(ROUND(E3352/L3352,2),0)</f>
        <v>71.67</v>
      </c>
      <c r="Q3352" s="10" t="s">
        <v>8312</v>
      </c>
      <c r="R3352" t="s">
        <v>8313</v>
      </c>
      <c r="S3352" s="15">
        <f t="shared" si="157"/>
        <v>42302.701516203699</v>
      </c>
      <c r="T3352" s="15">
        <f t="shared" si="158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156"/>
        <v>101</v>
      </c>
      <c r="P3353">
        <f>IFERROR(ROUND(E3353/L3353,2),0)</f>
        <v>93.61</v>
      </c>
      <c r="Q3353" s="10" t="s">
        <v>8312</v>
      </c>
      <c r="R3353" t="s">
        <v>8313</v>
      </c>
      <c r="S3353" s="15">
        <f t="shared" si="157"/>
        <v>41806.395428240743</v>
      </c>
      <c r="T3353" s="15">
        <f t="shared" si="158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156"/>
        <v>108</v>
      </c>
      <c r="P3354">
        <f>IFERROR(ROUND(E3354/L3354,2),0)</f>
        <v>76.8</v>
      </c>
      <c r="Q3354" s="10" t="s">
        <v>8312</v>
      </c>
      <c r="R3354" t="s">
        <v>8313</v>
      </c>
      <c r="S3354" s="15">
        <f t="shared" si="157"/>
        <v>42495.992800925931</v>
      </c>
      <c r="T3354" s="15">
        <f t="shared" si="158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156"/>
        <v>315</v>
      </c>
      <c r="P3355">
        <f>IFERROR(ROUND(E3355/L3355,2),0)</f>
        <v>35.799999999999997</v>
      </c>
      <c r="Q3355" s="10" t="s">
        <v>8312</v>
      </c>
      <c r="R3355" t="s">
        <v>8313</v>
      </c>
      <c r="S3355" s="15">
        <f t="shared" si="157"/>
        <v>42479.432291666672</v>
      </c>
      <c r="T3355" s="15">
        <f t="shared" si="158"/>
        <v>42492.958333333328</v>
      </c>
    </row>
    <row r="3356" spans="1:20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156"/>
        <v>102</v>
      </c>
      <c r="P3356">
        <f>IFERROR(ROUND(E3356/L3356,2),0)</f>
        <v>55.6</v>
      </c>
      <c r="Q3356" s="10" t="s">
        <v>8312</v>
      </c>
      <c r="R3356" t="s">
        <v>8313</v>
      </c>
      <c r="S3356" s="15">
        <f t="shared" si="157"/>
        <v>42270.7269212963</v>
      </c>
      <c r="T3356" s="15">
        <f t="shared" si="158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156"/>
        <v>126</v>
      </c>
      <c r="P3357">
        <f>IFERROR(ROUND(E3357/L3357,2),0)</f>
        <v>147.33000000000001</v>
      </c>
      <c r="Q3357" s="10" t="s">
        <v>8312</v>
      </c>
      <c r="R3357" t="s">
        <v>8313</v>
      </c>
      <c r="S3357" s="15">
        <f t="shared" si="157"/>
        <v>42489.619525462964</v>
      </c>
      <c r="T3357" s="15">
        <f t="shared" si="158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156"/>
        <v>101</v>
      </c>
      <c r="P3358">
        <f>IFERROR(ROUND(E3358/L3358,2),0)</f>
        <v>56.33</v>
      </c>
      <c r="Q3358" s="10" t="s">
        <v>8312</v>
      </c>
      <c r="R3358" t="s">
        <v>8313</v>
      </c>
      <c r="S3358" s="15">
        <f t="shared" si="157"/>
        <v>42536.815648148149</v>
      </c>
      <c r="T3358" s="15">
        <f t="shared" si="158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156"/>
        <v>101</v>
      </c>
      <c r="P3359">
        <f>IFERROR(ROUND(E3359/L3359,2),0)</f>
        <v>96.19</v>
      </c>
      <c r="Q3359" s="10" t="s">
        <v>8312</v>
      </c>
      <c r="R3359" t="s">
        <v>8313</v>
      </c>
      <c r="S3359" s="15">
        <f t="shared" si="157"/>
        <v>41822.417939814812</v>
      </c>
      <c r="T3359" s="15">
        <f t="shared" si="158"/>
        <v>41852.417939814812</v>
      </c>
    </row>
    <row r="3360" spans="1:20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156"/>
        <v>103</v>
      </c>
      <c r="P3360">
        <f>IFERROR(ROUND(E3360/L3360,2),0)</f>
        <v>63.57</v>
      </c>
      <c r="Q3360" s="10" t="s">
        <v>8312</v>
      </c>
      <c r="R3360" t="s">
        <v>8313</v>
      </c>
      <c r="S3360" s="15">
        <f t="shared" si="157"/>
        <v>41932.311099537037</v>
      </c>
      <c r="T3360" s="15">
        <f t="shared" si="158"/>
        <v>41962.352766203709</v>
      </c>
    </row>
    <row r="3361" spans="1:20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156"/>
        <v>106</v>
      </c>
      <c r="P3361">
        <f>IFERROR(ROUND(E3361/L3361,2),0)</f>
        <v>184.78</v>
      </c>
      <c r="Q3361" s="10" t="s">
        <v>8312</v>
      </c>
      <c r="R3361" t="s">
        <v>8313</v>
      </c>
      <c r="S3361" s="15">
        <f t="shared" si="157"/>
        <v>42746.057106481487</v>
      </c>
      <c r="T3361" s="15">
        <f t="shared" si="158"/>
        <v>42791.057106481487</v>
      </c>
    </row>
    <row r="3362" spans="1:20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156"/>
        <v>101</v>
      </c>
      <c r="P3362">
        <f>IFERROR(ROUND(E3362/L3362,2),0)</f>
        <v>126.72</v>
      </c>
      <c r="Q3362" s="10" t="s">
        <v>8312</v>
      </c>
      <c r="R3362" t="s">
        <v>8313</v>
      </c>
      <c r="S3362" s="15">
        <f t="shared" si="157"/>
        <v>42697.082673611112</v>
      </c>
      <c r="T3362" s="15">
        <f t="shared" si="158"/>
        <v>42718.665972222225</v>
      </c>
    </row>
    <row r="3363" spans="1:20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156"/>
        <v>113</v>
      </c>
      <c r="P3363">
        <f>IFERROR(ROUND(E3363/L3363,2),0)</f>
        <v>83.43</v>
      </c>
      <c r="Q3363" s="10" t="s">
        <v>8312</v>
      </c>
      <c r="R3363" t="s">
        <v>8313</v>
      </c>
      <c r="S3363" s="15">
        <f t="shared" si="157"/>
        <v>41866.025347222225</v>
      </c>
      <c r="T3363" s="15">
        <f t="shared" si="158"/>
        <v>41883.665972222225</v>
      </c>
    </row>
    <row r="3364" spans="1:20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156"/>
        <v>218</v>
      </c>
      <c r="P3364">
        <f>IFERROR(ROUND(E3364/L3364,2),0)</f>
        <v>54.5</v>
      </c>
      <c r="Q3364" s="10" t="s">
        <v>8312</v>
      </c>
      <c r="R3364" t="s">
        <v>8313</v>
      </c>
      <c r="S3364" s="15">
        <f t="shared" si="157"/>
        <v>42056.091631944444</v>
      </c>
      <c r="T3364" s="15">
        <f t="shared" si="158"/>
        <v>42070.204861111109</v>
      </c>
    </row>
    <row r="3365" spans="1:20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156"/>
        <v>101</v>
      </c>
      <c r="P3365">
        <f>IFERROR(ROUND(E3365/L3365,2),0)</f>
        <v>302.31</v>
      </c>
      <c r="Q3365" s="10" t="s">
        <v>8312</v>
      </c>
      <c r="R3365" t="s">
        <v>8313</v>
      </c>
      <c r="S3365" s="15">
        <f t="shared" si="157"/>
        <v>41851.771354166667</v>
      </c>
      <c r="T3365" s="15">
        <f t="shared" si="158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156"/>
        <v>106</v>
      </c>
      <c r="P3366">
        <f>IFERROR(ROUND(E3366/L3366,2),0)</f>
        <v>44.14</v>
      </c>
      <c r="Q3366" s="10" t="s">
        <v>8312</v>
      </c>
      <c r="R3366" t="s">
        <v>8313</v>
      </c>
      <c r="S3366" s="15">
        <f t="shared" si="157"/>
        <v>42422.977418981478</v>
      </c>
      <c r="T3366" s="15">
        <f t="shared" si="158"/>
        <v>42444.875</v>
      </c>
    </row>
    <row r="3367" spans="1:20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156"/>
        <v>104</v>
      </c>
      <c r="P3367">
        <f>IFERROR(ROUND(E3367/L3367,2),0)</f>
        <v>866.67</v>
      </c>
      <c r="Q3367" s="10" t="s">
        <v>8312</v>
      </c>
      <c r="R3367" t="s">
        <v>8313</v>
      </c>
      <c r="S3367" s="15">
        <f t="shared" si="157"/>
        <v>42321.101759259262</v>
      </c>
      <c r="T3367" s="15">
        <f t="shared" si="158"/>
        <v>42351.101759259262</v>
      </c>
    </row>
    <row r="3368" spans="1:20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156"/>
        <v>221</v>
      </c>
      <c r="P3368">
        <f>IFERROR(ROUND(E3368/L3368,2),0)</f>
        <v>61.39</v>
      </c>
      <c r="Q3368" s="10" t="s">
        <v>8312</v>
      </c>
      <c r="R3368" t="s">
        <v>8313</v>
      </c>
      <c r="S3368" s="15">
        <f t="shared" si="157"/>
        <v>42107.067557870367</v>
      </c>
      <c r="T3368" s="15">
        <f t="shared" si="158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156"/>
        <v>119</v>
      </c>
      <c r="P3369">
        <f>IFERROR(ROUND(E3369/L3369,2),0)</f>
        <v>29.67</v>
      </c>
      <c r="Q3369" s="10" t="s">
        <v>8312</v>
      </c>
      <c r="R3369" t="s">
        <v>8313</v>
      </c>
      <c r="S3369" s="15">
        <f t="shared" si="157"/>
        <v>42192.933958333335</v>
      </c>
      <c r="T3369" s="15">
        <f t="shared" si="158"/>
        <v>42217.933958333335</v>
      </c>
    </row>
    <row r="3370" spans="1:20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156"/>
        <v>105</v>
      </c>
      <c r="P3370">
        <f>IFERROR(ROUND(E3370/L3370,2),0)</f>
        <v>45.48</v>
      </c>
      <c r="Q3370" s="10" t="s">
        <v>8312</v>
      </c>
      <c r="R3370" t="s">
        <v>8313</v>
      </c>
      <c r="S3370" s="15">
        <f t="shared" si="157"/>
        <v>41969.199756944443</v>
      </c>
      <c r="T3370" s="15">
        <f t="shared" si="158"/>
        <v>42005.208333333328</v>
      </c>
    </row>
    <row r="3371" spans="1:20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156"/>
        <v>104</v>
      </c>
      <c r="P3371">
        <f>IFERROR(ROUND(E3371/L3371,2),0)</f>
        <v>96.2</v>
      </c>
      <c r="Q3371" s="10" t="s">
        <v>8312</v>
      </c>
      <c r="R3371" t="s">
        <v>8313</v>
      </c>
      <c r="S3371" s="15">
        <f t="shared" si="157"/>
        <v>42690.041435185187</v>
      </c>
      <c r="T3371" s="15">
        <f t="shared" si="158"/>
        <v>42750.041435185187</v>
      </c>
    </row>
    <row r="3372" spans="1:20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156"/>
        <v>118</v>
      </c>
      <c r="P3372">
        <f>IFERROR(ROUND(E3372/L3372,2),0)</f>
        <v>67.92</v>
      </c>
      <c r="Q3372" s="10" t="s">
        <v>8312</v>
      </c>
      <c r="R3372" t="s">
        <v>8313</v>
      </c>
      <c r="S3372" s="15">
        <f t="shared" si="157"/>
        <v>42690.334317129629</v>
      </c>
      <c r="T3372" s="15">
        <f t="shared" si="158"/>
        <v>42721.333333333328</v>
      </c>
    </row>
    <row r="3373" spans="1:20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156"/>
        <v>139</v>
      </c>
      <c r="P3373">
        <f>IFERROR(ROUND(E3373/L3373,2),0)</f>
        <v>30.78</v>
      </c>
      <c r="Q3373" s="10" t="s">
        <v>8312</v>
      </c>
      <c r="R3373" t="s">
        <v>8313</v>
      </c>
      <c r="S3373" s="15">
        <f t="shared" si="157"/>
        <v>42312.874594907407</v>
      </c>
      <c r="T3373" s="15">
        <f t="shared" si="158"/>
        <v>42340.874594907407</v>
      </c>
    </row>
    <row r="3374" spans="1:20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156"/>
        <v>104</v>
      </c>
      <c r="P3374">
        <f>IFERROR(ROUND(E3374/L3374,2),0)</f>
        <v>38.33</v>
      </c>
      <c r="Q3374" s="10" t="s">
        <v>8312</v>
      </c>
      <c r="R3374" t="s">
        <v>8313</v>
      </c>
      <c r="S3374" s="15">
        <f t="shared" si="157"/>
        <v>41855.548101851848</v>
      </c>
      <c r="T3374" s="15">
        <f t="shared" si="158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156"/>
        <v>100</v>
      </c>
      <c r="P3375">
        <f>IFERROR(ROUND(E3375/L3375,2),0)</f>
        <v>66.83</v>
      </c>
      <c r="Q3375" s="10" t="s">
        <v>8312</v>
      </c>
      <c r="R3375" t="s">
        <v>8313</v>
      </c>
      <c r="S3375" s="15">
        <f t="shared" si="157"/>
        <v>42179.854629629626</v>
      </c>
      <c r="T3375" s="15">
        <f t="shared" si="158"/>
        <v>42203.666666666672</v>
      </c>
    </row>
    <row r="3376" spans="1:20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156"/>
        <v>107</v>
      </c>
      <c r="P3376">
        <f>IFERROR(ROUND(E3376/L3376,2),0)</f>
        <v>71.73</v>
      </c>
      <c r="Q3376" s="10" t="s">
        <v>8312</v>
      </c>
      <c r="R3376" t="s">
        <v>8313</v>
      </c>
      <c r="S3376" s="15">
        <f t="shared" si="157"/>
        <v>42275.731666666667</v>
      </c>
      <c r="T3376" s="15">
        <f t="shared" si="158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156"/>
        <v>100</v>
      </c>
      <c r="P3377">
        <f>IFERROR(ROUND(E3377/L3377,2),0)</f>
        <v>176.47</v>
      </c>
      <c r="Q3377" s="10" t="s">
        <v>8312</v>
      </c>
      <c r="R3377" t="s">
        <v>8313</v>
      </c>
      <c r="S3377" s="15">
        <f t="shared" si="157"/>
        <v>41765.610798611109</v>
      </c>
      <c r="T3377" s="15">
        <f t="shared" si="158"/>
        <v>41777.610798611109</v>
      </c>
    </row>
    <row r="3378" spans="1:20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156"/>
        <v>100</v>
      </c>
      <c r="P3378">
        <f>IFERROR(ROUND(E3378/L3378,2),0)</f>
        <v>421.11</v>
      </c>
      <c r="Q3378" s="10" t="s">
        <v>8312</v>
      </c>
      <c r="R3378" t="s">
        <v>8313</v>
      </c>
      <c r="S3378" s="15">
        <f t="shared" si="157"/>
        <v>42059.701319444444</v>
      </c>
      <c r="T3378" s="15">
        <f t="shared" si="158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156"/>
        <v>101</v>
      </c>
      <c r="P3379">
        <f>IFERROR(ROUND(E3379/L3379,2),0)</f>
        <v>104.99</v>
      </c>
      <c r="Q3379" s="10" t="s">
        <v>8312</v>
      </c>
      <c r="R3379" t="s">
        <v>8313</v>
      </c>
      <c r="S3379" s="15">
        <f t="shared" si="157"/>
        <v>42053.732627314821</v>
      </c>
      <c r="T3379" s="15">
        <f t="shared" si="158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156"/>
        <v>108</v>
      </c>
      <c r="P3380">
        <f>IFERROR(ROUND(E3380/L3380,2),0)</f>
        <v>28.19</v>
      </c>
      <c r="Q3380" s="10" t="s">
        <v>8312</v>
      </c>
      <c r="R3380" t="s">
        <v>8313</v>
      </c>
      <c r="S3380" s="15">
        <f t="shared" si="157"/>
        <v>41858.355393518519</v>
      </c>
      <c r="T3380" s="15">
        <f t="shared" si="158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156"/>
        <v>104</v>
      </c>
      <c r="P3381">
        <f>IFERROR(ROUND(E3381/L3381,2),0)</f>
        <v>54.55</v>
      </c>
      <c r="Q3381" s="10" t="s">
        <v>8312</v>
      </c>
      <c r="R3381" t="s">
        <v>8313</v>
      </c>
      <c r="S3381" s="15">
        <f t="shared" si="157"/>
        <v>42225.513888888891</v>
      </c>
      <c r="T3381" s="15">
        <f t="shared" si="158"/>
        <v>42242.958333333328</v>
      </c>
    </row>
    <row r="3382" spans="1:20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156"/>
        <v>104</v>
      </c>
      <c r="P3382">
        <f>IFERROR(ROUND(E3382/L3382,2),0)</f>
        <v>111.89</v>
      </c>
      <c r="Q3382" s="10" t="s">
        <v>8312</v>
      </c>
      <c r="R3382" t="s">
        <v>8313</v>
      </c>
      <c r="S3382" s="15">
        <f t="shared" si="157"/>
        <v>41937.95344907407</v>
      </c>
      <c r="T3382" s="15">
        <f t="shared" si="158"/>
        <v>41972.995115740734</v>
      </c>
    </row>
    <row r="3383" spans="1:20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156"/>
        <v>102</v>
      </c>
      <c r="P3383">
        <f>IFERROR(ROUND(E3383/L3383,2),0)</f>
        <v>85.21</v>
      </c>
      <c r="Q3383" s="10" t="s">
        <v>8312</v>
      </c>
      <c r="R3383" t="s">
        <v>8313</v>
      </c>
      <c r="S3383" s="15">
        <f t="shared" si="157"/>
        <v>42044.184988425928</v>
      </c>
      <c r="T3383" s="15">
        <f t="shared" si="158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156"/>
        <v>101</v>
      </c>
      <c r="P3384">
        <f>IFERROR(ROUND(E3384/L3384,2),0)</f>
        <v>76.650000000000006</v>
      </c>
      <c r="Q3384" s="10" t="s">
        <v>8312</v>
      </c>
      <c r="R3384" t="s">
        <v>8313</v>
      </c>
      <c r="S3384" s="15">
        <f t="shared" si="157"/>
        <v>42559.431203703702</v>
      </c>
      <c r="T3384" s="15">
        <f t="shared" si="158"/>
        <v>42583.957638888889</v>
      </c>
    </row>
    <row r="3385" spans="1:20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156"/>
        <v>112</v>
      </c>
      <c r="P3385">
        <f>IFERROR(ROUND(E3385/L3385,2),0)</f>
        <v>65.17</v>
      </c>
      <c r="Q3385" s="10" t="s">
        <v>8312</v>
      </c>
      <c r="R3385" t="s">
        <v>8313</v>
      </c>
      <c r="S3385" s="15">
        <f t="shared" si="157"/>
        <v>42524.782638888893</v>
      </c>
      <c r="T3385" s="15">
        <f t="shared" si="158"/>
        <v>42544.782638888893</v>
      </c>
    </row>
    <row r="3386" spans="1:20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156"/>
        <v>100</v>
      </c>
      <c r="P3386">
        <f>IFERROR(ROUND(E3386/L3386,2),0)</f>
        <v>93.76</v>
      </c>
      <c r="Q3386" s="10" t="s">
        <v>8312</v>
      </c>
      <c r="R3386" t="s">
        <v>8313</v>
      </c>
      <c r="S3386" s="15">
        <f t="shared" si="157"/>
        <v>42292.087592592594</v>
      </c>
      <c r="T3386" s="15">
        <f t="shared" si="158"/>
        <v>42329.125</v>
      </c>
    </row>
    <row r="3387" spans="1:20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156"/>
        <v>100</v>
      </c>
      <c r="P3387">
        <f>IFERROR(ROUND(E3387/L3387,2),0)</f>
        <v>133.33000000000001</v>
      </c>
      <c r="Q3387" s="10" t="s">
        <v>8312</v>
      </c>
      <c r="R3387" t="s">
        <v>8313</v>
      </c>
      <c r="S3387" s="15">
        <f t="shared" si="157"/>
        <v>41953.8675</v>
      </c>
      <c r="T3387" s="15">
        <f t="shared" si="158"/>
        <v>41983.8675</v>
      </c>
    </row>
    <row r="3388" spans="1:20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156"/>
        <v>105</v>
      </c>
      <c r="P3388">
        <f>IFERROR(ROUND(E3388/L3388,2),0)</f>
        <v>51.22</v>
      </c>
      <c r="Q3388" s="10" t="s">
        <v>8312</v>
      </c>
      <c r="R3388" t="s">
        <v>8313</v>
      </c>
      <c r="S3388" s="15">
        <f t="shared" si="157"/>
        <v>41946.644745370373</v>
      </c>
      <c r="T3388" s="15">
        <f t="shared" si="158"/>
        <v>41976.644745370373</v>
      </c>
    </row>
    <row r="3389" spans="1:20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156"/>
        <v>117</v>
      </c>
      <c r="P3389">
        <f>IFERROR(ROUND(E3389/L3389,2),0)</f>
        <v>100.17</v>
      </c>
      <c r="Q3389" s="10" t="s">
        <v>8312</v>
      </c>
      <c r="R3389" t="s">
        <v>8313</v>
      </c>
      <c r="S3389" s="15">
        <f t="shared" si="157"/>
        <v>41947.762592592589</v>
      </c>
      <c r="T3389" s="15">
        <f t="shared" si="158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156"/>
        <v>104</v>
      </c>
      <c r="P3390">
        <f>IFERROR(ROUND(E3390/L3390,2),0)</f>
        <v>34.6</v>
      </c>
      <c r="Q3390" s="10" t="s">
        <v>8312</v>
      </c>
      <c r="R3390" t="s">
        <v>8313</v>
      </c>
      <c r="S3390" s="15">
        <f t="shared" si="157"/>
        <v>42143.461122685185</v>
      </c>
      <c r="T3390" s="15">
        <f t="shared" si="158"/>
        <v>42173.461122685185</v>
      </c>
    </row>
    <row r="3391" spans="1:20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156"/>
        <v>115</v>
      </c>
      <c r="P3391">
        <f>IFERROR(ROUND(E3391/L3391,2),0)</f>
        <v>184.68</v>
      </c>
      <c r="Q3391" s="10" t="s">
        <v>8312</v>
      </c>
      <c r="R3391" t="s">
        <v>8313</v>
      </c>
      <c r="S3391" s="15">
        <f t="shared" si="157"/>
        <v>42494.563449074078</v>
      </c>
      <c r="T3391" s="15">
        <f t="shared" si="158"/>
        <v>42524.563449074078</v>
      </c>
    </row>
    <row r="3392" spans="1:20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156"/>
        <v>102</v>
      </c>
      <c r="P3392">
        <f>IFERROR(ROUND(E3392/L3392,2),0)</f>
        <v>69.819999999999993</v>
      </c>
      <c r="Q3392" s="10" t="s">
        <v>8312</v>
      </c>
      <c r="R3392" t="s">
        <v>8313</v>
      </c>
      <c r="S3392" s="15">
        <f t="shared" si="157"/>
        <v>41815.774826388886</v>
      </c>
      <c r="T3392" s="15">
        <f t="shared" si="158"/>
        <v>41830.774826388886</v>
      </c>
    </row>
    <row r="3393" spans="1:20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156"/>
        <v>223</v>
      </c>
      <c r="P3393">
        <f>IFERROR(ROUND(E3393/L3393,2),0)</f>
        <v>61.94</v>
      </c>
      <c r="Q3393" s="10" t="s">
        <v>8312</v>
      </c>
      <c r="R3393" t="s">
        <v>8313</v>
      </c>
      <c r="S3393" s="15">
        <f t="shared" si="157"/>
        <v>41830.545694444445</v>
      </c>
      <c r="T3393" s="15">
        <f t="shared" si="158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156"/>
        <v>100</v>
      </c>
      <c r="P3394">
        <f>IFERROR(ROUND(E3394/L3394,2),0)</f>
        <v>41.67</v>
      </c>
      <c r="Q3394" s="10" t="s">
        <v>8312</v>
      </c>
      <c r="R3394" t="s">
        <v>8313</v>
      </c>
      <c r="S3394" s="15">
        <f t="shared" si="157"/>
        <v>42446.845543981486</v>
      </c>
      <c r="T3394" s="15">
        <f t="shared" si="158"/>
        <v>42496.845543981486</v>
      </c>
    </row>
    <row r="3395" spans="1:20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159">ROUND(E3395/D3395*100,0)</f>
        <v>106</v>
      </c>
      <c r="P3395">
        <f>IFERROR(ROUND(E3395/L3395,2),0)</f>
        <v>36.07</v>
      </c>
      <c r="Q3395" s="10" t="s">
        <v>8312</v>
      </c>
      <c r="R3395" t="s">
        <v>8313</v>
      </c>
      <c r="S3395" s="15">
        <f t="shared" ref="S3395:S3458" si="160">(((J3395/60)/60)/24)+DATE(1970,1,1)</f>
        <v>41923.921643518523</v>
      </c>
      <c r="T3395" s="15">
        <f t="shared" ref="T3395:T3458" si="161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159"/>
        <v>142</v>
      </c>
      <c r="P3396">
        <f>IFERROR(ROUND(E3396/L3396,2),0)</f>
        <v>29</v>
      </c>
      <c r="Q3396" s="10" t="s">
        <v>8312</v>
      </c>
      <c r="R3396" t="s">
        <v>8313</v>
      </c>
      <c r="S3396" s="15">
        <f t="shared" si="160"/>
        <v>41817.59542824074</v>
      </c>
      <c r="T3396" s="15">
        <f t="shared" si="161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159"/>
        <v>184</v>
      </c>
      <c r="P3397">
        <f>IFERROR(ROUND(E3397/L3397,2),0)</f>
        <v>24.21</v>
      </c>
      <c r="Q3397" s="10" t="s">
        <v>8312</v>
      </c>
      <c r="R3397" t="s">
        <v>8313</v>
      </c>
      <c r="S3397" s="15">
        <f t="shared" si="160"/>
        <v>42140.712314814817</v>
      </c>
      <c r="T3397" s="15">
        <f t="shared" si="161"/>
        <v>42154.756944444445</v>
      </c>
    </row>
    <row r="3398" spans="1:20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159"/>
        <v>104</v>
      </c>
      <c r="P3398">
        <f>IFERROR(ROUND(E3398/L3398,2),0)</f>
        <v>55.89</v>
      </c>
      <c r="Q3398" s="10" t="s">
        <v>8312</v>
      </c>
      <c r="R3398" t="s">
        <v>8313</v>
      </c>
      <c r="S3398" s="15">
        <f t="shared" si="160"/>
        <v>41764.44663194444</v>
      </c>
      <c r="T3398" s="15">
        <f t="shared" si="161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159"/>
        <v>112</v>
      </c>
      <c r="P3399">
        <f>IFERROR(ROUND(E3399/L3399,2),0)</f>
        <v>11.67</v>
      </c>
      <c r="Q3399" s="10" t="s">
        <v>8312</v>
      </c>
      <c r="R3399" t="s">
        <v>8313</v>
      </c>
      <c r="S3399" s="15">
        <f t="shared" si="160"/>
        <v>42378.478344907402</v>
      </c>
      <c r="T3399" s="15">
        <f t="shared" si="161"/>
        <v>42418.916666666672</v>
      </c>
    </row>
    <row r="3400" spans="1:20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159"/>
        <v>111</v>
      </c>
      <c r="P3400">
        <f>IFERROR(ROUND(E3400/L3400,2),0)</f>
        <v>68.349999999999994</v>
      </c>
      <c r="Q3400" s="10" t="s">
        <v>8312</v>
      </c>
      <c r="R3400" t="s">
        <v>8313</v>
      </c>
      <c r="S3400" s="15">
        <f t="shared" si="160"/>
        <v>41941.75203703704</v>
      </c>
      <c r="T3400" s="15">
        <f t="shared" si="161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159"/>
        <v>104</v>
      </c>
      <c r="P3401">
        <f>IFERROR(ROUND(E3401/L3401,2),0)</f>
        <v>27.07</v>
      </c>
      <c r="Q3401" s="10" t="s">
        <v>8312</v>
      </c>
      <c r="R3401" t="s">
        <v>8313</v>
      </c>
      <c r="S3401" s="15">
        <f t="shared" si="160"/>
        <v>42026.920428240745</v>
      </c>
      <c r="T3401" s="15">
        <f t="shared" si="161"/>
        <v>42056.920428240745</v>
      </c>
    </row>
    <row r="3402" spans="1:20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159"/>
        <v>100</v>
      </c>
      <c r="P3402">
        <f>IFERROR(ROUND(E3402/L3402,2),0)</f>
        <v>118.13</v>
      </c>
      <c r="Q3402" s="10" t="s">
        <v>8312</v>
      </c>
      <c r="R3402" t="s">
        <v>8313</v>
      </c>
      <c r="S3402" s="15">
        <f t="shared" si="160"/>
        <v>41834.953865740739</v>
      </c>
      <c r="T3402" s="15">
        <f t="shared" si="161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159"/>
        <v>102</v>
      </c>
      <c r="P3403">
        <f>IFERROR(ROUND(E3403/L3403,2),0)</f>
        <v>44.76</v>
      </c>
      <c r="Q3403" s="10" t="s">
        <v>8312</v>
      </c>
      <c r="R3403" t="s">
        <v>8313</v>
      </c>
      <c r="S3403" s="15">
        <f t="shared" si="160"/>
        <v>42193.723912037036</v>
      </c>
      <c r="T3403" s="15">
        <f t="shared" si="161"/>
        <v>42223.723912037036</v>
      </c>
    </row>
    <row r="3404" spans="1:20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159"/>
        <v>110</v>
      </c>
      <c r="P3404">
        <f>IFERROR(ROUND(E3404/L3404,2),0)</f>
        <v>99.79</v>
      </c>
      <c r="Q3404" s="10" t="s">
        <v>8312</v>
      </c>
      <c r="R3404" t="s">
        <v>8313</v>
      </c>
      <c r="S3404" s="15">
        <f t="shared" si="160"/>
        <v>42290.61855324074</v>
      </c>
      <c r="T3404" s="15">
        <f t="shared" si="161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159"/>
        <v>100</v>
      </c>
      <c r="P3405">
        <f>IFERROR(ROUND(E3405/L3405,2),0)</f>
        <v>117.65</v>
      </c>
      <c r="Q3405" s="10" t="s">
        <v>8312</v>
      </c>
      <c r="R3405" t="s">
        <v>8313</v>
      </c>
      <c r="S3405" s="15">
        <f t="shared" si="160"/>
        <v>42150.462083333332</v>
      </c>
      <c r="T3405" s="15">
        <f t="shared" si="161"/>
        <v>42180.462083333332</v>
      </c>
    </row>
    <row r="3406" spans="1:20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159"/>
        <v>122</v>
      </c>
      <c r="P3406">
        <f>IFERROR(ROUND(E3406/L3406,2),0)</f>
        <v>203.33</v>
      </c>
      <c r="Q3406" s="10" t="s">
        <v>8312</v>
      </c>
      <c r="R3406" t="s">
        <v>8313</v>
      </c>
      <c r="S3406" s="15">
        <f t="shared" si="160"/>
        <v>42152.503495370373</v>
      </c>
      <c r="T3406" s="15">
        <f t="shared" si="161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159"/>
        <v>138</v>
      </c>
      <c r="P3407">
        <f>IFERROR(ROUND(E3407/L3407,2),0)</f>
        <v>28.32</v>
      </c>
      <c r="Q3407" s="10" t="s">
        <v>8312</v>
      </c>
      <c r="R3407" t="s">
        <v>8313</v>
      </c>
      <c r="S3407" s="15">
        <f t="shared" si="160"/>
        <v>42410.017199074078</v>
      </c>
      <c r="T3407" s="15">
        <f t="shared" si="161"/>
        <v>42430.999305555553</v>
      </c>
    </row>
    <row r="3408" spans="1:20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159"/>
        <v>100</v>
      </c>
      <c r="P3408">
        <f>IFERROR(ROUND(E3408/L3408,2),0)</f>
        <v>110.23</v>
      </c>
      <c r="Q3408" s="10" t="s">
        <v>8312</v>
      </c>
      <c r="R3408" t="s">
        <v>8313</v>
      </c>
      <c r="S3408" s="15">
        <f t="shared" si="160"/>
        <v>41791.492777777778</v>
      </c>
      <c r="T3408" s="15">
        <f t="shared" si="161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159"/>
        <v>107</v>
      </c>
      <c r="P3409">
        <f>IFERROR(ROUND(E3409/L3409,2),0)</f>
        <v>31.97</v>
      </c>
      <c r="Q3409" s="10" t="s">
        <v>8312</v>
      </c>
      <c r="R3409" t="s">
        <v>8313</v>
      </c>
      <c r="S3409" s="15">
        <f t="shared" si="160"/>
        <v>41796.422326388885</v>
      </c>
      <c r="T3409" s="15">
        <f t="shared" si="161"/>
        <v>41826.422326388885</v>
      </c>
    </row>
    <row r="3410" spans="1:20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159"/>
        <v>211</v>
      </c>
      <c r="P3410">
        <f>IFERROR(ROUND(E3410/L3410,2),0)</f>
        <v>58.61</v>
      </c>
      <c r="Q3410" s="10" t="s">
        <v>8312</v>
      </c>
      <c r="R3410" t="s">
        <v>8313</v>
      </c>
      <c r="S3410" s="15">
        <f t="shared" si="160"/>
        <v>41808.991944444446</v>
      </c>
      <c r="T3410" s="15">
        <f t="shared" si="161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159"/>
        <v>124</v>
      </c>
      <c r="P3411">
        <f>IFERROR(ROUND(E3411/L3411,2),0)</f>
        <v>29.43</v>
      </c>
      <c r="Q3411" s="10" t="s">
        <v>8312</v>
      </c>
      <c r="R3411" t="s">
        <v>8313</v>
      </c>
      <c r="S3411" s="15">
        <f t="shared" si="160"/>
        <v>42544.814328703709</v>
      </c>
      <c r="T3411" s="15">
        <f t="shared" si="161"/>
        <v>42582.873611111107</v>
      </c>
    </row>
    <row r="3412" spans="1:20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159"/>
        <v>109</v>
      </c>
      <c r="P3412">
        <f>IFERROR(ROUND(E3412/L3412,2),0)</f>
        <v>81.38</v>
      </c>
      <c r="Q3412" s="10" t="s">
        <v>8312</v>
      </c>
      <c r="R3412" t="s">
        <v>8313</v>
      </c>
      <c r="S3412" s="15">
        <f t="shared" si="160"/>
        <v>42500.041550925926</v>
      </c>
      <c r="T3412" s="15">
        <f t="shared" si="161"/>
        <v>42527.291666666672</v>
      </c>
    </row>
    <row r="3413" spans="1:20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159"/>
        <v>104</v>
      </c>
      <c r="P3413">
        <f>IFERROR(ROUND(E3413/L3413,2),0)</f>
        <v>199.17</v>
      </c>
      <c r="Q3413" s="10" t="s">
        <v>8312</v>
      </c>
      <c r="R3413" t="s">
        <v>8313</v>
      </c>
      <c r="S3413" s="15">
        <f t="shared" si="160"/>
        <v>42265.022824074069</v>
      </c>
      <c r="T3413" s="15">
        <f t="shared" si="161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159"/>
        <v>100</v>
      </c>
      <c r="P3414">
        <f>IFERROR(ROUND(E3414/L3414,2),0)</f>
        <v>115.38</v>
      </c>
      <c r="Q3414" s="10" t="s">
        <v>8312</v>
      </c>
      <c r="R3414" t="s">
        <v>8313</v>
      </c>
      <c r="S3414" s="15">
        <f t="shared" si="160"/>
        <v>41879.959050925929</v>
      </c>
      <c r="T3414" s="15">
        <f t="shared" si="161"/>
        <v>41909.959050925929</v>
      </c>
    </row>
    <row r="3415" spans="1:20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159"/>
        <v>130</v>
      </c>
      <c r="P3415">
        <f>IFERROR(ROUND(E3415/L3415,2),0)</f>
        <v>46.43</v>
      </c>
      <c r="Q3415" s="10" t="s">
        <v>8312</v>
      </c>
      <c r="R3415" t="s">
        <v>8313</v>
      </c>
      <c r="S3415" s="15">
        <f t="shared" si="160"/>
        <v>42053.733078703706</v>
      </c>
      <c r="T3415" s="15">
        <f t="shared" si="161"/>
        <v>42063.207638888889</v>
      </c>
    </row>
    <row r="3416" spans="1:20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159"/>
        <v>104</v>
      </c>
      <c r="P3416">
        <f>IFERROR(ROUND(E3416/L3416,2),0)</f>
        <v>70.569999999999993</v>
      </c>
      <c r="Q3416" s="10" t="s">
        <v>8312</v>
      </c>
      <c r="R3416" t="s">
        <v>8313</v>
      </c>
      <c r="S3416" s="15">
        <f t="shared" si="160"/>
        <v>42675.832465277781</v>
      </c>
      <c r="T3416" s="15">
        <f t="shared" si="161"/>
        <v>42705.332638888889</v>
      </c>
    </row>
    <row r="3417" spans="1:20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159"/>
        <v>100</v>
      </c>
      <c r="P3417">
        <f>IFERROR(ROUND(E3417/L3417,2),0)</f>
        <v>22.22</v>
      </c>
      <c r="Q3417" s="10" t="s">
        <v>8312</v>
      </c>
      <c r="R3417" t="s">
        <v>8313</v>
      </c>
      <c r="S3417" s="15">
        <f t="shared" si="160"/>
        <v>42467.144166666665</v>
      </c>
      <c r="T3417" s="15">
        <f t="shared" si="161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159"/>
        <v>120</v>
      </c>
      <c r="P3418">
        <f>IFERROR(ROUND(E3418/L3418,2),0)</f>
        <v>159.47</v>
      </c>
      <c r="Q3418" s="10" t="s">
        <v>8312</v>
      </c>
      <c r="R3418" t="s">
        <v>8313</v>
      </c>
      <c r="S3418" s="15">
        <f t="shared" si="160"/>
        <v>42089.412557870368</v>
      </c>
      <c r="T3418" s="15">
        <f t="shared" si="161"/>
        <v>42117.770833333328</v>
      </c>
    </row>
    <row r="3419" spans="1:20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159"/>
        <v>100</v>
      </c>
      <c r="P3419">
        <f>IFERROR(ROUND(E3419/L3419,2),0)</f>
        <v>37.78</v>
      </c>
      <c r="Q3419" s="10" t="s">
        <v>8312</v>
      </c>
      <c r="R3419" t="s">
        <v>8313</v>
      </c>
      <c r="S3419" s="15">
        <f t="shared" si="160"/>
        <v>41894.91375</v>
      </c>
      <c r="T3419" s="15">
        <f t="shared" si="161"/>
        <v>41938.029861111114</v>
      </c>
    </row>
    <row r="3420" spans="1:20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159"/>
        <v>101</v>
      </c>
      <c r="P3420">
        <f>IFERROR(ROUND(E3420/L3420,2),0)</f>
        <v>72.05</v>
      </c>
      <c r="Q3420" s="10" t="s">
        <v>8312</v>
      </c>
      <c r="R3420" t="s">
        <v>8313</v>
      </c>
      <c r="S3420" s="15">
        <f t="shared" si="160"/>
        <v>41752.83457175926</v>
      </c>
      <c r="T3420" s="15">
        <f t="shared" si="161"/>
        <v>41782.83457175926</v>
      </c>
    </row>
    <row r="3421" spans="1:20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159"/>
        <v>107</v>
      </c>
      <c r="P3421">
        <f>IFERROR(ROUND(E3421/L3421,2),0)</f>
        <v>63.7</v>
      </c>
      <c r="Q3421" s="10" t="s">
        <v>8312</v>
      </c>
      <c r="R3421" t="s">
        <v>8313</v>
      </c>
      <c r="S3421" s="15">
        <f t="shared" si="160"/>
        <v>42448.821585648147</v>
      </c>
      <c r="T3421" s="15">
        <f t="shared" si="161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159"/>
        <v>138</v>
      </c>
      <c r="P3422">
        <f>IFERROR(ROUND(E3422/L3422,2),0)</f>
        <v>28.41</v>
      </c>
      <c r="Q3422" s="10" t="s">
        <v>8312</v>
      </c>
      <c r="R3422" t="s">
        <v>8313</v>
      </c>
      <c r="S3422" s="15">
        <f t="shared" si="160"/>
        <v>42405.090300925927</v>
      </c>
      <c r="T3422" s="15">
        <f t="shared" si="161"/>
        <v>42414</v>
      </c>
    </row>
    <row r="3423" spans="1:20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159"/>
        <v>101</v>
      </c>
      <c r="P3423">
        <f>IFERROR(ROUND(E3423/L3423,2),0)</f>
        <v>103.21</v>
      </c>
      <c r="Q3423" s="10" t="s">
        <v>8312</v>
      </c>
      <c r="R3423" t="s">
        <v>8313</v>
      </c>
      <c r="S3423" s="15">
        <f t="shared" si="160"/>
        <v>42037.791238425925</v>
      </c>
      <c r="T3423" s="15">
        <f t="shared" si="161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159"/>
        <v>109</v>
      </c>
      <c r="P3424">
        <f>IFERROR(ROUND(E3424/L3424,2),0)</f>
        <v>71.150000000000006</v>
      </c>
      <c r="Q3424" s="10" t="s">
        <v>8312</v>
      </c>
      <c r="R3424" t="s">
        <v>8313</v>
      </c>
      <c r="S3424" s="15">
        <f t="shared" si="160"/>
        <v>42323.562222222223</v>
      </c>
      <c r="T3424" s="15">
        <f t="shared" si="161"/>
        <v>42352</v>
      </c>
    </row>
    <row r="3425" spans="1:20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159"/>
        <v>140</v>
      </c>
      <c r="P3425">
        <f>IFERROR(ROUND(E3425/L3425,2),0)</f>
        <v>35</v>
      </c>
      <c r="Q3425" s="10" t="s">
        <v>8312</v>
      </c>
      <c r="R3425" t="s">
        <v>8313</v>
      </c>
      <c r="S3425" s="15">
        <f t="shared" si="160"/>
        <v>42088.911354166667</v>
      </c>
      <c r="T3425" s="15">
        <f t="shared" si="161"/>
        <v>42118.911354166667</v>
      </c>
    </row>
    <row r="3426" spans="1:20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159"/>
        <v>104</v>
      </c>
      <c r="P3426">
        <f>IFERROR(ROUND(E3426/L3426,2),0)</f>
        <v>81.78</v>
      </c>
      <c r="Q3426" s="10" t="s">
        <v>8312</v>
      </c>
      <c r="R3426" t="s">
        <v>8313</v>
      </c>
      <c r="S3426" s="15">
        <f t="shared" si="160"/>
        <v>42018.676898148144</v>
      </c>
      <c r="T3426" s="15">
        <f t="shared" si="161"/>
        <v>42040.290972222225</v>
      </c>
    </row>
    <row r="3427" spans="1:20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159"/>
        <v>103</v>
      </c>
      <c r="P3427">
        <f>IFERROR(ROUND(E3427/L3427,2),0)</f>
        <v>297.02999999999997</v>
      </c>
      <c r="Q3427" s="10" t="s">
        <v>8312</v>
      </c>
      <c r="R3427" t="s">
        <v>8313</v>
      </c>
      <c r="S3427" s="15">
        <f t="shared" si="160"/>
        <v>41884.617314814815</v>
      </c>
      <c r="T3427" s="15">
        <f t="shared" si="161"/>
        <v>41916.617314814815</v>
      </c>
    </row>
    <row r="3428" spans="1:20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159"/>
        <v>108</v>
      </c>
      <c r="P3428">
        <f>IFERROR(ROUND(E3428/L3428,2),0)</f>
        <v>46.61</v>
      </c>
      <c r="Q3428" s="10" t="s">
        <v>8312</v>
      </c>
      <c r="R3428" t="s">
        <v>8313</v>
      </c>
      <c r="S3428" s="15">
        <f t="shared" si="160"/>
        <v>41884.056747685187</v>
      </c>
      <c r="T3428" s="15">
        <f t="shared" si="161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159"/>
        <v>100</v>
      </c>
      <c r="P3429">
        <f>IFERROR(ROUND(E3429/L3429,2),0)</f>
        <v>51.72</v>
      </c>
      <c r="Q3429" s="10" t="s">
        <v>8312</v>
      </c>
      <c r="R3429" t="s">
        <v>8313</v>
      </c>
      <c r="S3429" s="15">
        <f t="shared" si="160"/>
        <v>41792.645277777774</v>
      </c>
      <c r="T3429" s="15">
        <f t="shared" si="161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159"/>
        <v>103</v>
      </c>
      <c r="P3430">
        <f>IFERROR(ROUND(E3430/L3430,2),0)</f>
        <v>40.29</v>
      </c>
      <c r="Q3430" s="10" t="s">
        <v>8312</v>
      </c>
      <c r="R3430" t="s">
        <v>8313</v>
      </c>
      <c r="S3430" s="15">
        <f t="shared" si="160"/>
        <v>42038.720451388886</v>
      </c>
      <c r="T3430" s="15">
        <f t="shared" si="161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159"/>
        <v>130</v>
      </c>
      <c r="P3431">
        <f>IFERROR(ROUND(E3431/L3431,2),0)</f>
        <v>16.25</v>
      </c>
      <c r="Q3431" s="10" t="s">
        <v>8312</v>
      </c>
      <c r="R3431" t="s">
        <v>8313</v>
      </c>
      <c r="S3431" s="15">
        <f t="shared" si="160"/>
        <v>42662.021539351852</v>
      </c>
      <c r="T3431" s="15">
        <f t="shared" si="161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159"/>
        <v>109</v>
      </c>
      <c r="P3432">
        <f>IFERROR(ROUND(E3432/L3432,2),0)</f>
        <v>30.15</v>
      </c>
      <c r="Q3432" s="10" t="s">
        <v>8312</v>
      </c>
      <c r="R3432" t="s">
        <v>8313</v>
      </c>
      <c r="S3432" s="15">
        <f t="shared" si="160"/>
        <v>41820.945613425924</v>
      </c>
      <c r="T3432" s="15">
        <f t="shared" si="161"/>
        <v>41850.945613425924</v>
      </c>
    </row>
    <row r="3433" spans="1:20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159"/>
        <v>100</v>
      </c>
      <c r="P3433">
        <f>IFERROR(ROUND(E3433/L3433,2),0)</f>
        <v>95.24</v>
      </c>
      <c r="Q3433" s="10" t="s">
        <v>8312</v>
      </c>
      <c r="R3433" t="s">
        <v>8313</v>
      </c>
      <c r="S3433" s="15">
        <f t="shared" si="160"/>
        <v>41839.730937500004</v>
      </c>
      <c r="T3433" s="15">
        <f t="shared" si="161"/>
        <v>41869.730937500004</v>
      </c>
    </row>
    <row r="3434" spans="1:20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159"/>
        <v>110</v>
      </c>
      <c r="P3434">
        <f>IFERROR(ROUND(E3434/L3434,2),0)</f>
        <v>52.21</v>
      </c>
      <c r="Q3434" s="10" t="s">
        <v>8312</v>
      </c>
      <c r="R3434" t="s">
        <v>8313</v>
      </c>
      <c r="S3434" s="15">
        <f t="shared" si="160"/>
        <v>42380.581180555557</v>
      </c>
      <c r="T3434" s="15">
        <f t="shared" si="161"/>
        <v>42405.916666666672</v>
      </c>
    </row>
    <row r="3435" spans="1:20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159"/>
        <v>100</v>
      </c>
      <c r="P3435">
        <f>IFERROR(ROUND(E3435/L3435,2),0)</f>
        <v>134.15</v>
      </c>
      <c r="Q3435" s="10" t="s">
        <v>8312</v>
      </c>
      <c r="R3435" t="s">
        <v>8313</v>
      </c>
      <c r="S3435" s="15">
        <f t="shared" si="160"/>
        <v>41776.063136574077</v>
      </c>
      <c r="T3435" s="15">
        <f t="shared" si="161"/>
        <v>41807.125</v>
      </c>
    </row>
    <row r="3436" spans="1:20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159"/>
        <v>106</v>
      </c>
      <c r="P3436">
        <f>IFERROR(ROUND(E3436/L3436,2),0)</f>
        <v>62.83</v>
      </c>
      <c r="Q3436" s="10" t="s">
        <v>8312</v>
      </c>
      <c r="R3436" t="s">
        <v>8313</v>
      </c>
      <c r="S3436" s="15">
        <f t="shared" si="160"/>
        <v>41800.380428240744</v>
      </c>
      <c r="T3436" s="15">
        <f t="shared" si="161"/>
        <v>41830.380428240744</v>
      </c>
    </row>
    <row r="3437" spans="1:20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159"/>
        <v>112</v>
      </c>
      <c r="P3437">
        <f>IFERROR(ROUND(E3437/L3437,2),0)</f>
        <v>58.95</v>
      </c>
      <c r="Q3437" s="10" t="s">
        <v>8312</v>
      </c>
      <c r="R3437" t="s">
        <v>8313</v>
      </c>
      <c r="S3437" s="15">
        <f t="shared" si="160"/>
        <v>42572.61681712963</v>
      </c>
      <c r="T3437" s="15">
        <f t="shared" si="161"/>
        <v>42589.125</v>
      </c>
    </row>
    <row r="3438" spans="1:20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159"/>
        <v>106</v>
      </c>
      <c r="P3438">
        <f>IFERROR(ROUND(E3438/L3438,2),0)</f>
        <v>143.11000000000001</v>
      </c>
      <c r="Q3438" s="10" t="s">
        <v>8312</v>
      </c>
      <c r="R3438" t="s">
        <v>8313</v>
      </c>
      <c r="S3438" s="15">
        <f t="shared" si="160"/>
        <v>41851.541585648149</v>
      </c>
      <c r="T3438" s="15">
        <f t="shared" si="161"/>
        <v>41872.686111111114</v>
      </c>
    </row>
    <row r="3439" spans="1:20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159"/>
        <v>101</v>
      </c>
      <c r="P3439">
        <f>IFERROR(ROUND(E3439/L3439,2),0)</f>
        <v>84.17</v>
      </c>
      <c r="Q3439" s="10" t="s">
        <v>8312</v>
      </c>
      <c r="R3439" t="s">
        <v>8313</v>
      </c>
      <c r="S3439" s="15">
        <f t="shared" si="160"/>
        <v>42205.710879629631</v>
      </c>
      <c r="T3439" s="15">
        <f t="shared" si="161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159"/>
        <v>104</v>
      </c>
      <c r="P3440">
        <f>IFERROR(ROUND(E3440/L3440,2),0)</f>
        <v>186.07</v>
      </c>
      <c r="Q3440" s="10" t="s">
        <v>8312</v>
      </c>
      <c r="R3440" t="s">
        <v>8313</v>
      </c>
      <c r="S3440" s="15">
        <f t="shared" si="160"/>
        <v>42100.927858796291</v>
      </c>
      <c r="T3440" s="15">
        <f t="shared" si="161"/>
        <v>42126.875</v>
      </c>
    </row>
    <row r="3441" spans="1:20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159"/>
        <v>135</v>
      </c>
      <c r="P3441">
        <f>IFERROR(ROUND(E3441/L3441,2),0)</f>
        <v>89.79</v>
      </c>
      <c r="Q3441" s="10" t="s">
        <v>8312</v>
      </c>
      <c r="R3441" t="s">
        <v>8313</v>
      </c>
      <c r="S3441" s="15">
        <f t="shared" si="160"/>
        <v>42374.911226851851</v>
      </c>
      <c r="T3441" s="15">
        <f t="shared" si="161"/>
        <v>42388.207638888889</v>
      </c>
    </row>
    <row r="3442" spans="1:20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159"/>
        <v>105</v>
      </c>
      <c r="P3442">
        <f>IFERROR(ROUND(E3442/L3442,2),0)</f>
        <v>64.16</v>
      </c>
      <c r="Q3442" s="10" t="s">
        <v>8312</v>
      </c>
      <c r="R3442" t="s">
        <v>8313</v>
      </c>
      <c r="S3442" s="15">
        <f t="shared" si="160"/>
        <v>41809.12300925926</v>
      </c>
      <c r="T3442" s="15">
        <f t="shared" si="161"/>
        <v>41831.677083333336</v>
      </c>
    </row>
    <row r="3443" spans="1:20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159"/>
        <v>103</v>
      </c>
      <c r="P3443">
        <f>IFERROR(ROUND(E3443/L3443,2),0)</f>
        <v>59.65</v>
      </c>
      <c r="Q3443" s="10" t="s">
        <v>8312</v>
      </c>
      <c r="R3443" t="s">
        <v>8313</v>
      </c>
      <c r="S3443" s="15">
        <f t="shared" si="160"/>
        <v>42294.429641203707</v>
      </c>
      <c r="T3443" s="15">
        <f t="shared" si="161"/>
        <v>42321.845138888893</v>
      </c>
    </row>
    <row r="3444" spans="1:20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159"/>
        <v>100</v>
      </c>
      <c r="P3444">
        <f>IFERROR(ROUND(E3444/L3444,2),0)</f>
        <v>31.25</v>
      </c>
      <c r="Q3444" s="10" t="s">
        <v>8312</v>
      </c>
      <c r="R3444" t="s">
        <v>8313</v>
      </c>
      <c r="S3444" s="15">
        <f t="shared" si="160"/>
        <v>42124.841111111105</v>
      </c>
      <c r="T3444" s="15">
        <f t="shared" si="161"/>
        <v>42154.841111111105</v>
      </c>
    </row>
    <row r="3445" spans="1:20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159"/>
        <v>186</v>
      </c>
      <c r="P3445">
        <f>IFERROR(ROUND(E3445/L3445,2),0)</f>
        <v>41.22</v>
      </c>
      <c r="Q3445" s="10" t="s">
        <v>8312</v>
      </c>
      <c r="R3445" t="s">
        <v>8313</v>
      </c>
      <c r="S3445" s="15">
        <f t="shared" si="160"/>
        <v>41861.524837962963</v>
      </c>
      <c r="T3445" s="15">
        <f t="shared" si="161"/>
        <v>41891.524837962963</v>
      </c>
    </row>
    <row r="3446" spans="1:20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159"/>
        <v>289</v>
      </c>
      <c r="P3446">
        <f>IFERROR(ROUND(E3446/L3446,2),0)</f>
        <v>43.35</v>
      </c>
      <c r="Q3446" s="10" t="s">
        <v>8312</v>
      </c>
      <c r="R3446" t="s">
        <v>8313</v>
      </c>
      <c r="S3446" s="15">
        <f t="shared" si="160"/>
        <v>42521.291504629626</v>
      </c>
      <c r="T3446" s="15">
        <f t="shared" si="161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159"/>
        <v>100</v>
      </c>
      <c r="P3447">
        <f>IFERROR(ROUND(E3447/L3447,2),0)</f>
        <v>64.52</v>
      </c>
      <c r="Q3447" s="10" t="s">
        <v>8312</v>
      </c>
      <c r="R3447" t="s">
        <v>8313</v>
      </c>
      <c r="S3447" s="15">
        <f t="shared" si="160"/>
        <v>42272.530509259261</v>
      </c>
      <c r="T3447" s="15">
        <f t="shared" si="161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159"/>
        <v>108</v>
      </c>
      <c r="P3448">
        <f>IFERROR(ROUND(E3448/L3448,2),0)</f>
        <v>43.28</v>
      </c>
      <c r="Q3448" s="10" t="s">
        <v>8312</v>
      </c>
      <c r="R3448" t="s">
        <v>8313</v>
      </c>
      <c r="S3448" s="15">
        <f t="shared" si="160"/>
        <v>42016.832465277781</v>
      </c>
      <c r="T3448" s="15">
        <f t="shared" si="161"/>
        <v>42040.513888888891</v>
      </c>
    </row>
    <row r="3449" spans="1:20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159"/>
        <v>108</v>
      </c>
      <c r="P3449">
        <f>IFERROR(ROUND(E3449/L3449,2),0)</f>
        <v>77</v>
      </c>
      <c r="Q3449" s="10" t="s">
        <v>8312</v>
      </c>
      <c r="R3449" t="s">
        <v>8313</v>
      </c>
      <c r="S3449" s="15">
        <f t="shared" si="160"/>
        <v>42402.889027777783</v>
      </c>
      <c r="T3449" s="15">
        <f t="shared" si="161"/>
        <v>42447.847361111111</v>
      </c>
    </row>
    <row r="3450" spans="1:20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159"/>
        <v>110</v>
      </c>
      <c r="P3450">
        <f>IFERROR(ROUND(E3450/L3450,2),0)</f>
        <v>51.22</v>
      </c>
      <c r="Q3450" s="10" t="s">
        <v>8312</v>
      </c>
      <c r="R3450" t="s">
        <v>8313</v>
      </c>
      <c r="S3450" s="15">
        <f t="shared" si="160"/>
        <v>41960.119085648148</v>
      </c>
      <c r="T3450" s="15">
        <f t="shared" si="161"/>
        <v>41990.119085648148</v>
      </c>
    </row>
    <row r="3451" spans="1:20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159"/>
        <v>171</v>
      </c>
      <c r="P3451">
        <f>IFERROR(ROUND(E3451/L3451,2),0)</f>
        <v>68.25</v>
      </c>
      <c r="Q3451" s="10" t="s">
        <v>8312</v>
      </c>
      <c r="R3451" t="s">
        <v>8313</v>
      </c>
      <c r="S3451" s="15">
        <f t="shared" si="160"/>
        <v>42532.052523148144</v>
      </c>
      <c r="T3451" s="15">
        <f t="shared" si="161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159"/>
        <v>152</v>
      </c>
      <c r="P3452">
        <f>IFERROR(ROUND(E3452/L3452,2),0)</f>
        <v>19.489999999999998</v>
      </c>
      <c r="Q3452" s="10" t="s">
        <v>8312</v>
      </c>
      <c r="R3452" t="s">
        <v>8313</v>
      </c>
      <c r="S3452" s="15">
        <f t="shared" si="160"/>
        <v>42036.704525462963</v>
      </c>
      <c r="T3452" s="15">
        <f t="shared" si="161"/>
        <v>42096.662858796291</v>
      </c>
    </row>
    <row r="3453" spans="1:20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159"/>
        <v>101</v>
      </c>
      <c r="P3453">
        <f>IFERROR(ROUND(E3453/L3453,2),0)</f>
        <v>41.13</v>
      </c>
      <c r="Q3453" s="10" t="s">
        <v>8312</v>
      </c>
      <c r="R3453" t="s">
        <v>8313</v>
      </c>
      <c r="S3453" s="15">
        <f t="shared" si="160"/>
        <v>42088.723692129628</v>
      </c>
      <c r="T3453" s="15">
        <f t="shared" si="161"/>
        <v>42115.723692129628</v>
      </c>
    </row>
    <row r="3454" spans="1:20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159"/>
        <v>153</v>
      </c>
      <c r="P3454">
        <f>IFERROR(ROUND(E3454/L3454,2),0)</f>
        <v>41.41</v>
      </c>
      <c r="Q3454" s="10" t="s">
        <v>8312</v>
      </c>
      <c r="R3454" t="s">
        <v>8313</v>
      </c>
      <c r="S3454" s="15">
        <f t="shared" si="160"/>
        <v>41820.639189814814</v>
      </c>
      <c r="T3454" s="15">
        <f t="shared" si="161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159"/>
        <v>128</v>
      </c>
      <c r="P3455">
        <f>IFERROR(ROUND(E3455/L3455,2),0)</f>
        <v>27.5</v>
      </c>
      <c r="Q3455" s="10" t="s">
        <v>8312</v>
      </c>
      <c r="R3455" t="s">
        <v>8313</v>
      </c>
      <c r="S3455" s="15">
        <f t="shared" si="160"/>
        <v>42535.97865740741</v>
      </c>
      <c r="T3455" s="15">
        <f t="shared" si="161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159"/>
        <v>101</v>
      </c>
      <c r="P3456">
        <f>IFERROR(ROUND(E3456/L3456,2),0)</f>
        <v>33.57</v>
      </c>
      <c r="Q3456" s="10" t="s">
        <v>8312</v>
      </c>
      <c r="R3456" t="s">
        <v>8313</v>
      </c>
      <c r="S3456" s="15">
        <f t="shared" si="160"/>
        <v>41821.698599537034</v>
      </c>
      <c r="T3456" s="15">
        <f t="shared" si="161"/>
        <v>41851.698599537034</v>
      </c>
    </row>
    <row r="3457" spans="1:20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159"/>
        <v>101</v>
      </c>
      <c r="P3457">
        <f>IFERROR(ROUND(E3457/L3457,2),0)</f>
        <v>145.87</v>
      </c>
      <c r="Q3457" s="10" t="s">
        <v>8312</v>
      </c>
      <c r="R3457" t="s">
        <v>8313</v>
      </c>
      <c r="S3457" s="15">
        <f t="shared" si="160"/>
        <v>42626.7503125</v>
      </c>
      <c r="T3457" s="15">
        <f t="shared" si="161"/>
        <v>42656.7503125</v>
      </c>
    </row>
    <row r="3458" spans="1:20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159"/>
        <v>191</v>
      </c>
      <c r="P3458">
        <f>IFERROR(ROUND(E3458/L3458,2),0)</f>
        <v>358.69</v>
      </c>
      <c r="Q3458" s="10" t="s">
        <v>8312</v>
      </c>
      <c r="R3458" t="s">
        <v>8313</v>
      </c>
      <c r="S3458" s="15">
        <f t="shared" si="160"/>
        <v>41821.205636574072</v>
      </c>
      <c r="T3458" s="15">
        <f t="shared" si="161"/>
        <v>41852.290972222225</v>
      </c>
    </row>
    <row r="3459" spans="1:20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162">ROUND(E3459/D3459*100,0)</f>
        <v>140</v>
      </c>
      <c r="P3459">
        <f>IFERROR(ROUND(E3459/L3459,2),0)</f>
        <v>50.98</v>
      </c>
      <c r="Q3459" s="10" t="s">
        <v>8312</v>
      </c>
      <c r="R3459" t="s">
        <v>8313</v>
      </c>
      <c r="S3459" s="15">
        <f t="shared" ref="S3459:S3522" si="163">(((J3459/60)/60)/24)+DATE(1970,1,1)</f>
        <v>42016.706678240742</v>
      </c>
      <c r="T3459" s="15">
        <f t="shared" ref="T3459:T3522" si="164">(((I3459/60)/60)/24)+DATE(1970,1,1)</f>
        <v>42047.249305555553</v>
      </c>
    </row>
    <row r="3460" spans="1:20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162"/>
        <v>124</v>
      </c>
      <c r="P3460">
        <f>IFERROR(ROUND(E3460/L3460,2),0)</f>
        <v>45.04</v>
      </c>
      <c r="Q3460" s="10" t="s">
        <v>8312</v>
      </c>
      <c r="R3460" t="s">
        <v>8313</v>
      </c>
      <c r="S3460" s="15">
        <f t="shared" si="163"/>
        <v>42011.202581018515</v>
      </c>
      <c r="T3460" s="15">
        <f t="shared" si="164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162"/>
        <v>126</v>
      </c>
      <c r="P3461">
        <f>IFERROR(ROUND(E3461/L3461,2),0)</f>
        <v>17.53</v>
      </c>
      <c r="Q3461" s="10" t="s">
        <v>8312</v>
      </c>
      <c r="R3461" t="s">
        <v>8313</v>
      </c>
      <c r="S3461" s="15">
        <f t="shared" si="163"/>
        <v>42480.479861111111</v>
      </c>
      <c r="T3461" s="15">
        <f t="shared" si="164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162"/>
        <v>190</v>
      </c>
      <c r="P3462">
        <f>IFERROR(ROUND(E3462/L3462,2),0)</f>
        <v>50</v>
      </c>
      <c r="Q3462" s="10" t="s">
        <v>8312</v>
      </c>
      <c r="R3462" t="s">
        <v>8313</v>
      </c>
      <c r="S3462" s="15">
        <f t="shared" si="163"/>
        <v>41852.527222222219</v>
      </c>
      <c r="T3462" s="15">
        <f t="shared" si="164"/>
        <v>41866.527222222219</v>
      </c>
    </row>
    <row r="3463" spans="1:20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162"/>
        <v>139</v>
      </c>
      <c r="P3463">
        <f>IFERROR(ROUND(E3463/L3463,2),0)</f>
        <v>57.92</v>
      </c>
      <c r="Q3463" s="10" t="s">
        <v>8312</v>
      </c>
      <c r="R3463" t="s">
        <v>8313</v>
      </c>
      <c r="S3463" s="15">
        <f t="shared" si="163"/>
        <v>42643.632858796293</v>
      </c>
      <c r="T3463" s="15">
        <f t="shared" si="164"/>
        <v>42672.125</v>
      </c>
    </row>
    <row r="3464" spans="1:20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162"/>
        <v>202</v>
      </c>
      <c r="P3464">
        <f>IFERROR(ROUND(E3464/L3464,2),0)</f>
        <v>29.71</v>
      </c>
      <c r="Q3464" s="10" t="s">
        <v>8312</v>
      </c>
      <c r="R3464" t="s">
        <v>8313</v>
      </c>
      <c r="S3464" s="15">
        <f t="shared" si="163"/>
        <v>42179.898472222223</v>
      </c>
      <c r="T3464" s="15">
        <f t="shared" si="164"/>
        <v>42195.75</v>
      </c>
    </row>
    <row r="3465" spans="1:20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162"/>
        <v>103</v>
      </c>
      <c r="P3465">
        <f>IFERROR(ROUND(E3465/L3465,2),0)</f>
        <v>90.68</v>
      </c>
      <c r="Q3465" s="10" t="s">
        <v>8312</v>
      </c>
      <c r="R3465" t="s">
        <v>8313</v>
      </c>
      <c r="S3465" s="15">
        <f t="shared" si="163"/>
        <v>42612.918807870374</v>
      </c>
      <c r="T3465" s="15">
        <f t="shared" si="164"/>
        <v>42654.165972222225</v>
      </c>
    </row>
    <row r="3466" spans="1:20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162"/>
        <v>102</v>
      </c>
      <c r="P3466">
        <f>IFERROR(ROUND(E3466/L3466,2),0)</f>
        <v>55.01</v>
      </c>
      <c r="Q3466" s="10" t="s">
        <v>8312</v>
      </c>
      <c r="R3466" t="s">
        <v>8313</v>
      </c>
      <c r="S3466" s="15">
        <f t="shared" si="163"/>
        <v>42575.130057870367</v>
      </c>
      <c r="T3466" s="15">
        <f t="shared" si="164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162"/>
        <v>103</v>
      </c>
      <c r="P3467">
        <f>IFERROR(ROUND(E3467/L3467,2),0)</f>
        <v>57.22</v>
      </c>
      <c r="Q3467" s="10" t="s">
        <v>8312</v>
      </c>
      <c r="R3467" t="s">
        <v>8313</v>
      </c>
      <c r="S3467" s="15">
        <f t="shared" si="163"/>
        <v>42200.625833333332</v>
      </c>
      <c r="T3467" s="15">
        <f t="shared" si="164"/>
        <v>42225.666666666672</v>
      </c>
    </row>
    <row r="3468" spans="1:20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162"/>
        <v>127</v>
      </c>
      <c r="P3468">
        <f>IFERROR(ROUND(E3468/L3468,2),0)</f>
        <v>72.95</v>
      </c>
      <c r="Q3468" s="10" t="s">
        <v>8312</v>
      </c>
      <c r="R3468" t="s">
        <v>8313</v>
      </c>
      <c r="S3468" s="15">
        <f t="shared" si="163"/>
        <v>42420.019097222219</v>
      </c>
      <c r="T3468" s="15">
        <f t="shared" si="164"/>
        <v>42479.977430555555</v>
      </c>
    </row>
    <row r="3469" spans="1:20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162"/>
        <v>101</v>
      </c>
      <c r="P3469">
        <f>IFERROR(ROUND(E3469/L3469,2),0)</f>
        <v>64.47</v>
      </c>
      <c r="Q3469" s="10" t="s">
        <v>8312</v>
      </c>
      <c r="R3469" t="s">
        <v>8313</v>
      </c>
      <c r="S3469" s="15">
        <f t="shared" si="163"/>
        <v>42053.671666666662</v>
      </c>
      <c r="T3469" s="15">
        <f t="shared" si="164"/>
        <v>42083.630000000005</v>
      </c>
    </row>
    <row r="3470" spans="1:20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162"/>
        <v>122</v>
      </c>
      <c r="P3470">
        <f>IFERROR(ROUND(E3470/L3470,2),0)</f>
        <v>716.35</v>
      </c>
      <c r="Q3470" s="10" t="s">
        <v>8312</v>
      </c>
      <c r="R3470" t="s">
        <v>8313</v>
      </c>
      <c r="S3470" s="15">
        <f t="shared" si="163"/>
        <v>42605.765381944439</v>
      </c>
      <c r="T3470" s="15">
        <f t="shared" si="164"/>
        <v>42634.125</v>
      </c>
    </row>
    <row r="3471" spans="1:20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162"/>
        <v>113</v>
      </c>
      <c r="P3471">
        <f>IFERROR(ROUND(E3471/L3471,2),0)</f>
        <v>50.4</v>
      </c>
      <c r="Q3471" s="10" t="s">
        <v>8312</v>
      </c>
      <c r="R3471" t="s">
        <v>8313</v>
      </c>
      <c r="S3471" s="15">
        <f t="shared" si="163"/>
        <v>42458.641724537039</v>
      </c>
      <c r="T3471" s="15">
        <f t="shared" si="164"/>
        <v>42488.641724537039</v>
      </c>
    </row>
    <row r="3472" spans="1:20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162"/>
        <v>150</v>
      </c>
      <c r="P3472">
        <f>IFERROR(ROUND(E3472/L3472,2),0)</f>
        <v>41.67</v>
      </c>
      <c r="Q3472" s="10" t="s">
        <v>8312</v>
      </c>
      <c r="R3472" t="s">
        <v>8313</v>
      </c>
      <c r="S3472" s="15">
        <f t="shared" si="163"/>
        <v>42529.022013888884</v>
      </c>
      <c r="T3472" s="15">
        <f t="shared" si="164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162"/>
        <v>215</v>
      </c>
      <c r="P3473">
        <f>IFERROR(ROUND(E3473/L3473,2),0)</f>
        <v>35.770000000000003</v>
      </c>
      <c r="Q3473" s="10" t="s">
        <v>8312</v>
      </c>
      <c r="R3473" t="s">
        <v>8313</v>
      </c>
      <c r="S3473" s="15">
        <f t="shared" si="163"/>
        <v>41841.820486111108</v>
      </c>
      <c r="T3473" s="15">
        <f t="shared" si="164"/>
        <v>41882.833333333336</v>
      </c>
    </row>
    <row r="3474" spans="1:20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162"/>
        <v>102</v>
      </c>
      <c r="P3474">
        <f>IFERROR(ROUND(E3474/L3474,2),0)</f>
        <v>88.74</v>
      </c>
      <c r="Q3474" s="10" t="s">
        <v>8312</v>
      </c>
      <c r="R3474" t="s">
        <v>8313</v>
      </c>
      <c r="S3474" s="15">
        <f t="shared" si="163"/>
        <v>41928.170497685183</v>
      </c>
      <c r="T3474" s="15">
        <f t="shared" si="164"/>
        <v>41949.249305555553</v>
      </c>
    </row>
    <row r="3475" spans="1:20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162"/>
        <v>100</v>
      </c>
      <c r="P3475">
        <f>IFERROR(ROUND(E3475/L3475,2),0)</f>
        <v>148.47999999999999</v>
      </c>
      <c r="Q3475" s="10" t="s">
        <v>8312</v>
      </c>
      <c r="R3475" t="s">
        <v>8313</v>
      </c>
      <c r="S3475" s="15">
        <f t="shared" si="163"/>
        <v>42062.834444444445</v>
      </c>
      <c r="T3475" s="15">
        <f t="shared" si="164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162"/>
        <v>101</v>
      </c>
      <c r="P3476">
        <f>IFERROR(ROUND(E3476/L3476,2),0)</f>
        <v>51.79</v>
      </c>
      <c r="Q3476" s="10" t="s">
        <v>8312</v>
      </c>
      <c r="R3476" t="s">
        <v>8313</v>
      </c>
      <c r="S3476" s="15">
        <f t="shared" si="163"/>
        <v>42541.501516203702</v>
      </c>
      <c r="T3476" s="15">
        <f t="shared" si="164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162"/>
        <v>113</v>
      </c>
      <c r="P3477">
        <f>IFERROR(ROUND(E3477/L3477,2),0)</f>
        <v>20</v>
      </c>
      <c r="Q3477" s="10" t="s">
        <v>8312</v>
      </c>
      <c r="R3477" t="s">
        <v>8313</v>
      </c>
      <c r="S3477" s="15">
        <f t="shared" si="163"/>
        <v>41918.880833333329</v>
      </c>
      <c r="T3477" s="15">
        <f t="shared" si="164"/>
        <v>41946</v>
      </c>
    </row>
    <row r="3478" spans="1:20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162"/>
        <v>104</v>
      </c>
      <c r="P3478">
        <f>IFERROR(ROUND(E3478/L3478,2),0)</f>
        <v>52</v>
      </c>
      <c r="Q3478" s="10" t="s">
        <v>8312</v>
      </c>
      <c r="R3478" t="s">
        <v>8313</v>
      </c>
      <c r="S3478" s="15">
        <f t="shared" si="163"/>
        <v>41921.279976851853</v>
      </c>
      <c r="T3478" s="15">
        <f t="shared" si="164"/>
        <v>41939.125</v>
      </c>
    </row>
    <row r="3479" spans="1:20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162"/>
        <v>115</v>
      </c>
      <c r="P3479">
        <f>IFERROR(ROUND(E3479/L3479,2),0)</f>
        <v>53.23</v>
      </c>
      <c r="Q3479" s="10" t="s">
        <v>8312</v>
      </c>
      <c r="R3479" t="s">
        <v>8313</v>
      </c>
      <c r="S3479" s="15">
        <f t="shared" si="163"/>
        <v>42128.736608796295</v>
      </c>
      <c r="T3479" s="15">
        <f t="shared" si="164"/>
        <v>42141.125</v>
      </c>
    </row>
    <row r="3480" spans="1:20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162"/>
        <v>113</v>
      </c>
      <c r="P3480">
        <f>IFERROR(ROUND(E3480/L3480,2),0)</f>
        <v>39.6</v>
      </c>
      <c r="Q3480" s="10" t="s">
        <v>8312</v>
      </c>
      <c r="R3480" t="s">
        <v>8313</v>
      </c>
      <c r="S3480" s="15">
        <f t="shared" si="163"/>
        <v>42053.916921296302</v>
      </c>
      <c r="T3480" s="15">
        <f t="shared" si="164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162"/>
        <v>128</v>
      </c>
      <c r="P3481">
        <f>IFERROR(ROUND(E3481/L3481,2),0)</f>
        <v>34.25</v>
      </c>
      <c r="Q3481" s="10" t="s">
        <v>8312</v>
      </c>
      <c r="R3481" t="s">
        <v>8313</v>
      </c>
      <c r="S3481" s="15">
        <f t="shared" si="163"/>
        <v>41781.855092592588</v>
      </c>
      <c r="T3481" s="15">
        <f t="shared" si="164"/>
        <v>41811.855092592588</v>
      </c>
    </row>
    <row r="3482" spans="1:20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162"/>
        <v>143</v>
      </c>
      <c r="P3482">
        <f>IFERROR(ROUND(E3482/L3482,2),0)</f>
        <v>164.62</v>
      </c>
      <c r="Q3482" s="10" t="s">
        <v>8312</v>
      </c>
      <c r="R3482" t="s">
        <v>8313</v>
      </c>
      <c r="S3482" s="15">
        <f t="shared" si="163"/>
        <v>42171.317442129628</v>
      </c>
      <c r="T3482" s="15">
        <f t="shared" si="164"/>
        <v>42195.875</v>
      </c>
    </row>
    <row r="3483" spans="1:20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162"/>
        <v>119</v>
      </c>
      <c r="P3483">
        <f>IFERROR(ROUND(E3483/L3483,2),0)</f>
        <v>125.05</v>
      </c>
      <c r="Q3483" s="10" t="s">
        <v>8312</v>
      </c>
      <c r="R3483" t="s">
        <v>8313</v>
      </c>
      <c r="S3483" s="15">
        <f t="shared" si="163"/>
        <v>41989.24754629629</v>
      </c>
      <c r="T3483" s="15">
        <f t="shared" si="164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162"/>
        <v>138</v>
      </c>
      <c r="P3484">
        <f>IFERROR(ROUND(E3484/L3484,2),0)</f>
        <v>51.88</v>
      </c>
      <c r="Q3484" s="10" t="s">
        <v>8312</v>
      </c>
      <c r="R3484" t="s">
        <v>8313</v>
      </c>
      <c r="S3484" s="15">
        <f t="shared" si="163"/>
        <v>41796.771597222221</v>
      </c>
      <c r="T3484" s="15">
        <f t="shared" si="164"/>
        <v>41826.771597222221</v>
      </c>
    </row>
    <row r="3485" spans="1:20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162"/>
        <v>160</v>
      </c>
      <c r="P3485">
        <f>IFERROR(ROUND(E3485/L3485,2),0)</f>
        <v>40.29</v>
      </c>
      <c r="Q3485" s="10" t="s">
        <v>8312</v>
      </c>
      <c r="R3485" t="s">
        <v>8313</v>
      </c>
      <c r="S3485" s="15">
        <f t="shared" si="163"/>
        <v>41793.668761574074</v>
      </c>
      <c r="T3485" s="15">
        <f t="shared" si="164"/>
        <v>41823.668761574074</v>
      </c>
    </row>
    <row r="3486" spans="1:20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162"/>
        <v>114</v>
      </c>
      <c r="P3486">
        <f>IFERROR(ROUND(E3486/L3486,2),0)</f>
        <v>64.91</v>
      </c>
      <c r="Q3486" s="10" t="s">
        <v>8312</v>
      </c>
      <c r="R3486" t="s">
        <v>8313</v>
      </c>
      <c r="S3486" s="15">
        <f t="shared" si="163"/>
        <v>42506.760405092587</v>
      </c>
      <c r="T3486" s="15">
        <f t="shared" si="164"/>
        <v>42536.760405092587</v>
      </c>
    </row>
    <row r="3487" spans="1:20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162"/>
        <v>101</v>
      </c>
      <c r="P3487">
        <f>IFERROR(ROUND(E3487/L3487,2),0)</f>
        <v>55.33</v>
      </c>
      <c r="Q3487" s="10" t="s">
        <v>8312</v>
      </c>
      <c r="R3487" t="s">
        <v>8313</v>
      </c>
      <c r="S3487" s="15">
        <f t="shared" si="163"/>
        <v>42372.693055555559</v>
      </c>
      <c r="T3487" s="15">
        <f t="shared" si="164"/>
        <v>42402.693055555559</v>
      </c>
    </row>
    <row r="3488" spans="1:20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162"/>
        <v>155</v>
      </c>
      <c r="P3488">
        <f>IFERROR(ROUND(E3488/L3488,2),0)</f>
        <v>83.14</v>
      </c>
      <c r="Q3488" s="10" t="s">
        <v>8312</v>
      </c>
      <c r="R3488" t="s">
        <v>8313</v>
      </c>
      <c r="S3488" s="15">
        <f t="shared" si="163"/>
        <v>42126.87501157407</v>
      </c>
      <c r="T3488" s="15">
        <f t="shared" si="164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162"/>
        <v>128</v>
      </c>
      <c r="P3489">
        <f>IFERROR(ROUND(E3489/L3489,2),0)</f>
        <v>38.71</v>
      </c>
      <c r="Q3489" s="10" t="s">
        <v>8312</v>
      </c>
      <c r="R3489" t="s">
        <v>8313</v>
      </c>
      <c r="S3489" s="15">
        <f t="shared" si="163"/>
        <v>42149.940416666665</v>
      </c>
      <c r="T3489" s="15">
        <f t="shared" si="164"/>
        <v>42179.940416666665</v>
      </c>
    </row>
    <row r="3490" spans="1:20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162"/>
        <v>121</v>
      </c>
      <c r="P3490">
        <f>IFERROR(ROUND(E3490/L3490,2),0)</f>
        <v>125.38</v>
      </c>
      <c r="Q3490" s="10" t="s">
        <v>8312</v>
      </c>
      <c r="R3490" t="s">
        <v>8313</v>
      </c>
      <c r="S3490" s="15">
        <f t="shared" si="163"/>
        <v>42087.768055555556</v>
      </c>
      <c r="T3490" s="15">
        <f t="shared" si="164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162"/>
        <v>113</v>
      </c>
      <c r="P3491">
        <f>IFERROR(ROUND(E3491/L3491,2),0)</f>
        <v>78.260000000000005</v>
      </c>
      <c r="Q3491" s="10" t="s">
        <v>8312</v>
      </c>
      <c r="R3491" t="s">
        <v>8313</v>
      </c>
      <c r="S3491" s="15">
        <f t="shared" si="163"/>
        <v>41753.635775462964</v>
      </c>
      <c r="T3491" s="15">
        <f t="shared" si="164"/>
        <v>41783.875</v>
      </c>
    </row>
    <row r="3492" spans="1:20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162"/>
        <v>128</v>
      </c>
      <c r="P3492">
        <f>IFERROR(ROUND(E3492/L3492,2),0)</f>
        <v>47.22</v>
      </c>
      <c r="Q3492" s="10" t="s">
        <v>8312</v>
      </c>
      <c r="R3492" t="s">
        <v>8313</v>
      </c>
      <c r="S3492" s="15">
        <f t="shared" si="163"/>
        <v>42443.802361111113</v>
      </c>
      <c r="T3492" s="15">
        <f t="shared" si="164"/>
        <v>42473.802361111113</v>
      </c>
    </row>
    <row r="3493" spans="1:20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162"/>
        <v>158</v>
      </c>
      <c r="P3493">
        <f>IFERROR(ROUND(E3493/L3493,2),0)</f>
        <v>79.099999999999994</v>
      </c>
      <c r="Q3493" s="10" t="s">
        <v>8312</v>
      </c>
      <c r="R3493" t="s">
        <v>8313</v>
      </c>
      <c r="S3493" s="15">
        <f t="shared" si="163"/>
        <v>42121.249814814815</v>
      </c>
      <c r="T3493" s="15">
        <f t="shared" si="164"/>
        <v>42142.249814814815</v>
      </c>
    </row>
    <row r="3494" spans="1:20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162"/>
        <v>105</v>
      </c>
      <c r="P3494">
        <f>IFERROR(ROUND(E3494/L3494,2),0)</f>
        <v>114.29</v>
      </c>
      <c r="Q3494" s="10" t="s">
        <v>8312</v>
      </c>
      <c r="R3494" t="s">
        <v>8313</v>
      </c>
      <c r="S3494" s="15">
        <f t="shared" si="163"/>
        <v>42268.009224537032</v>
      </c>
      <c r="T3494" s="15">
        <f t="shared" si="164"/>
        <v>42303.009224537032</v>
      </c>
    </row>
    <row r="3495" spans="1:20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162"/>
        <v>100</v>
      </c>
      <c r="P3495">
        <f>IFERROR(ROUND(E3495/L3495,2),0)</f>
        <v>51.72</v>
      </c>
      <c r="Q3495" s="10" t="s">
        <v>8312</v>
      </c>
      <c r="R3495" t="s">
        <v>8313</v>
      </c>
      <c r="S3495" s="15">
        <f t="shared" si="163"/>
        <v>41848.866157407407</v>
      </c>
      <c r="T3495" s="15">
        <f t="shared" si="164"/>
        <v>41868.21597222222</v>
      </c>
    </row>
    <row r="3496" spans="1:20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162"/>
        <v>100</v>
      </c>
      <c r="P3496">
        <f>IFERROR(ROUND(E3496/L3496,2),0)</f>
        <v>30.77</v>
      </c>
      <c r="Q3496" s="10" t="s">
        <v>8312</v>
      </c>
      <c r="R3496" t="s">
        <v>8313</v>
      </c>
      <c r="S3496" s="15">
        <f t="shared" si="163"/>
        <v>42689.214988425927</v>
      </c>
      <c r="T3496" s="15">
        <f t="shared" si="164"/>
        <v>42700.25</v>
      </c>
    </row>
    <row r="3497" spans="1:20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162"/>
        <v>107</v>
      </c>
      <c r="P3497">
        <f>IFERROR(ROUND(E3497/L3497,2),0)</f>
        <v>74.209999999999994</v>
      </c>
      <c r="Q3497" s="10" t="s">
        <v>8312</v>
      </c>
      <c r="R3497" t="s">
        <v>8313</v>
      </c>
      <c r="S3497" s="15">
        <f t="shared" si="163"/>
        <v>41915.762835648151</v>
      </c>
      <c r="T3497" s="15">
        <f t="shared" si="164"/>
        <v>41944.720833333333</v>
      </c>
    </row>
    <row r="3498" spans="1:20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162"/>
        <v>124</v>
      </c>
      <c r="P3498">
        <f>IFERROR(ROUND(E3498/L3498,2),0)</f>
        <v>47.85</v>
      </c>
      <c r="Q3498" s="10" t="s">
        <v>8312</v>
      </c>
      <c r="R3498" t="s">
        <v>8313</v>
      </c>
      <c r="S3498" s="15">
        <f t="shared" si="163"/>
        <v>42584.846828703703</v>
      </c>
      <c r="T3498" s="15">
        <f t="shared" si="164"/>
        <v>42624.846828703703</v>
      </c>
    </row>
    <row r="3499" spans="1:20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162"/>
        <v>109</v>
      </c>
      <c r="P3499">
        <f>IFERROR(ROUND(E3499/L3499,2),0)</f>
        <v>34.409999999999997</v>
      </c>
      <c r="Q3499" s="10" t="s">
        <v>8312</v>
      </c>
      <c r="R3499" t="s">
        <v>8313</v>
      </c>
      <c r="S3499" s="15">
        <f t="shared" si="163"/>
        <v>42511.741944444439</v>
      </c>
      <c r="T3499" s="15">
        <f t="shared" si="164"/>
        <v>42523.916666666672</v>
      </c>
    </row>
    <row r="3500" spans="1:20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162"/>
        <v>102</v>
      </c>
      <c r="P3500">
        <f>IFERROR(ROUND(E3500/L3500,2),0)</f>
        <v>40.24</v>
      </c>
      <c r="Q3500" s="10" t="s">
        <v>8312</v>
      </c>
      <c r="R3500" t="s">
        <v>8313</v>
      </c>
      <c r="S3500" s="15">
        <f t="shared" si="163"/>
        <v>42459.15861111111</v>
      </c>
      <c r="T3500" s="15">
        <f t="shared" si="164"/>
        <v>42518.905555555553</v>
      </c>
    </row>
    <row r="3501" spans="1:20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162"/>
        <v>106</v>
      </c>
      <c r="P3501">
        <f>IFERROR(ROUND(E3501/L3501,2),0)</f>
        <v>60.29</v>
      </c>
      <c r="Q3501" s="10" t="s">
        <v>8312</v>
      </c>
      <c r="R3501" t="s">
        <v>8313</v>
      </c>
      <c r="S3501" s="15">
        <f t="shared" si="163"/>
        <v>42132.036168981482</v>
      </c>
      <c r="T3501" s="15">
        <f t="shared" si="164"/>
        <v>42186.290972222225</v>
      </c>
    </row>
    <row r="3502" spans="1:20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162"/>
        <v>106</v>
      </c>
      <c r="P3502">
        <f>IFERROR(ROUND(E3502/L3502,2),0)</f>
        <v>25.31</v>
      </c>
      <c r="Q3502" s="10" t="s">
        <v>8312</v>
      </c>
      <c r="R3502" t="s">
        <v>8313</v>
      </c>
      <c r="S3502" s="15">
        <f t="shared" si="163"/>
        <v>42419.91942129629</v>
      </c>
      <c r="T3502" s="15">
        <f t="shared" si="164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162"/>
        <v>101</v>
      </c>
      <c r="P3503">
        <f>IFERROR(ROUND(E3503/L3503,2),0)</f>
        <v>35.950000000000003</v>
      </c>
      <c r="Q3503" s="10" t="s">
        <v>8312</v>
      </c>
      <c r="R3503" t="s">
        <v>8313</v>
      </c>
      <c r="S3503" s="15">
        <f t="shared" si="163"/>
        <v>42233.763831018514</v>
      </c>
      <c r="T3503" s="15">
        <f t="shared" si="164"/>
        <v>42258.763831018514</v>
      </c>
    </row>
    <row r="3504" spans="1:20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162"/>
        <v>105</v>
      </c>
      <c r="P3504">
        <f>IFERROR(ROUND(E3504/L3504,2),0)</f>
        <v>136</v>
      </c>
      <c r="Q3504" s="10" t="s">
        <v>8312</v>
      </c>
      <c r="R3504" t="s">
        <v>8313</v>
      </c>
      <c r="S3504" s="15">
        <f t="shared" si="163"/>
        <v>42430.839398148149</v>
      </c>
      <c r="T3504" s="15">
        <f t="shared" si="164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162"/>
        <v>108</v>
      </c>
      <c r="P3505">
        <f>IFERROR(ROUND(E3505/L3505,2),0)</f>
        <v>70.760000000000005</v>
      </c>
      <c r="Q3505" s="10" t="s">
        <v>8312</v>
      </c>
      <c r="R3505" t="s">
        <v>8313</v>
      </c>
      <c r="S3505" s="15">
        <f t="shared" si="163"/>
        <v>42545.478333333333</v>
      </c>
      <c r="T3505" s="15">
        <f t="shared" si="164"/>
        <v>42575.478333333333</v>
      </c>
    </row>
    <row r="3506" spans="1:20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162"/>
        <v>100</v>
      </c>
      <c r="P3506">
        <f>IFERROR(ROUND(E3506/L3506,2),0)</f>
        <v>125</v>
      </c>
      <c r="Q3506" s="10" t="s">
        <v>8312</v>
      </c>
      <c r="R3506" t="s">
        <v>8313</v>
      </c>
      <c r="S3506" s="15">
        <f t="shared" si="163"/>
        <v>42297.748738425929</v>
      </c>
      <c r="T3506" s="15">
        <f t="shared" si="164"/>
        <v>42327.790405092594</v>
      </c>
    </row>
    <row r="3507" spans="1:20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162"/>
        <v>104</v>
      </c>
      <c r="P3507">
        <f>IFERROR(ROUND(E3507/L3507,2),0)</f>
        <v>66.510000000000005</v>
      </c>
      <c r="Q3507" s="10" t="s">
        <v>8312</v>
      </c>
      <c r="R3507" t="s">
        <v>8313</v>
      </c>
      <c r="S3507" s="15">
        <f t="shared" si="163"/>
        <v>41760.935706018521</v>
      </c>
      <c r="T3507" s="15">
        <f t="shared" si="164"/>
        <v>41772.166666666664</v>
      </c>
    </row>
    <row r="3508" spans="1:20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162"/>
        <v>102</v>
      </c>
      <c r="P3508">
        <f>IFERROR(ROUND(E3508/L3508,2),0)</f>
        <v>105</v>
      </c>
      <c r="Q3508" s="10" t="s">
        <v>8312</v>
      </c>
      <c r="R3508" t="s">
        <v>8313</v>
      </c>
      <c r="S3508" s="15">
        <f t="shared" si="163"/>
        <v>41829.734259259261</v>
      </c>
      <c r="T3508" s="15">
        <f t="shared" si="164"/>
        <v>41874.734259259261</v>
      </c>
    </row>
    <row r="3509" spans="1:20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162"/>
        <v>104</v>
      </c>
      <c r="P3509">
        <f>IFERROR(ROUND(E3509/L3509,2),0)</f>
        <v>145</v>
      </c>
      <c r="Q3509" s="10" t="s">
        <v>8312</v>
      </c>
      <c r="R3509" t="s">
        <v>8313</v>
      </c>
      <c r="S3509" s="15">
        <f t="shared" si="163"/>
        <v>42491.92288194444</v>
      </c>
      <c r="T3509" s="15">
        <f t="shared" si="164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162"/>
        <v>180</v>
      </c>
      <c r="P3510">
        <f>IFERROR(ROUND(E3510/L3510,2),0)</f>
        <v>12</v>
      </c>
      <c r="Q3510" s="10" t="s">
        <v>8312</v>
      </c>
      <c r="R3510" t="s">
        <v>8313</v>
      </c>
      <c r="S3510" s="15">
        <f t="shared" si="163"/>
        <v>42477.729780092588</v>
      </c>
      <c r="T3510" s="15">
        <f t="shared" si="164"/>
        <v>42500.875</v>
      </c>
    </row>
    <row r="3511" spans="1:20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162"/>
        <v>106</v>
      </c>
      <c r="P3511">
        <f>IFERROR(ROUND(E3511/L3511,2),0)</f>
        <v>96.67</v>
      </c>
      <c r="Q3511" s="10" t="s">
        <v>8312</v>
      </c>
      <c r="R3511" t="s">
        <v>8313</v>
      </c>
      <c r="S3511" s="15">
        <f t="shared" si="163"/>
        <v>41950.859560185185</v>
      </c>
      <c r="T3511" s="15">
        <f t="shared" si="164"/>
        <v>41964.204861111109</v>
      </c>
    </row>
    <row r="3512" spans="1:20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162"/>
        <v>101</v>
      </c>
      <c r="P3512">
        <f>IFERROR(ROUND(E3512/L3512,2),0)</f>
        <v>60.33</v>
      </c>
      <c r="Q3512" s="10" t="s">
        <v>8312</v>
      </c>
      <c r="R3512" t="s">
        <v>8313</v>
      </c>
      <c r="S3512" s="15">
        <f t="shared" si="163"/>
        <v>41802.62090277778</v>
      </c>
      <c r="T3512" s="15">
        <f t="shared" si="164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162"/>
        <v>101</v>
      </c>
      <c r="P3513">
        <f>IFERROR(ROUND(E3513/L3513,2),0)</f>
        <v>79.89</v>
      </c>
      <c r="Q3513" s="10" t="s">
        <v>8312</v>
      </c>
      <c r="R3513" t="s">
        <v>8313</v>
      </c>
      <c r="S3513" s="15">
        <f t="shared" si="163"/>
        <v>41927.873784722222</v>
      </c>
      <c r="T3513" s="15">
        <f t="shared" si="164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162"/>
        <v>100</v>
      </c>
      <c r="P3514">
        <f>IFERROR(ROUND(E3514/L3514,2),0)</f>
        <v>58.82</v>
      </c>
      <c r="Q3514" s="10" t="s">
        <v>8312</v>
      </c>
      <c r="R3514" t="s">
        <v>8313</v>
      </c>
      <c r="S3514" s="15">
        <f t="shared" si="163"/>
        <v>42057.536944444444</v>
      </c>
      <c r="T3514" s="15">
        <f t="shared" si="164"/>
        <v>42117.49527777778</v>
      </c>
    </row>
    <row r="3515" spans="1:20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162"/>
        <v>118</v>
      </c>
      <c r="P3515">
        <f>IFERROR(ROUND(E3515/L3515,2),0)</f>
        <v>75.34</v>
      </c>
      <c r="Q3515" s="10" t="s">
        <v>8312</v>
      </c>
      <c r="R3515" t="s">
        <v>8313</v>
      </c>
      <c r="S3515" s="15">
        <f t="shared" si="163"/>
        <v>41781.096203703702</v>
      </c>
      <c r="T3515" s="15">
        <f t="shared" si="164"/>
        <v>41794.207638888889</v>
      </c>
    </row>
    <row r="3516" spans="1:20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162"/>
        <v>110</v>
      </c>
      <c r="P3516">
        <f>IFERROR(ROUND(E3516/L3516,2),0)</f>
        <v>55</v>
      </c>
      <c r="Q3516" s="10" t="s">
        <v>8312</v>
      </c>
      <c r="R3516" t="s">
        <v>8313</v>
      </c>
      <c r="S3516" s="15">
        <f t="shared" si="163"/>
        <v>42020.846666666665</v>
      </c>
      <c r="T3516" s="15">
        <f t="shared" si="164"/>
        <v>42037.207638888889</v>
      </c>
    </row>
    <row r="3517" spans="1:20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162"/>
        <v>103</v>
      </c>
      <c r="P3517">
        <f>IFERROR(ROUND(E3517/L3517,2),0)</f>
        <v>66.959999999999994</v>
      </c>
      <c r="Q3517" s="10" t="s">
        <v>8312</v>
      </c>
      <c r="R3517" t="s">
        <v>8313</v>
      </c>
      <c r="S3517" s="15">
        <f t="shared" si="163"/>
        <v>42125.772812499999</v>
      </c>
      <c r="T3517" s="15">
        <f t="shared" si="164"/>
        <v>42155.772812499999</v>
      </c>
    </row>
    <row r="3518" spans="1:20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162"/>
        <v>100</v>
      </c>
      <c r="P3518">
        <f>IFERROR(ROUND(E3518/L3518,2),0)</f>
        <v>227.27</v>
      </c>
      <c r="Q3518" s="10" t="s">
        <v>8312</v>
      </c>
      <c r="R3518" t="s">
        <v>8313</v>
      </c>
      <c r="S3518" s="15">
        <f t="shared" si="163"/>
        <v>41856.010069444441</v>
      </c>
      <c r="T3518" s="15">
        <f t="shared" si="164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162"/>
        <v>100</v>
      </c>
      <c r="P3519">
        <f>IFERROR(ROUND(E3519/L3519,2),0)</f>
        <v>307.69</v>
      </c>
      <c r="Q3519" s="10" t="s">
        <v>8312</v>
      </c>
      <c r="R3519" t="s">
        <v>8313</v>
      </c>
      <c r="S3519" s="15">
        <f t="shared" si="163"/>
        <v>41794.817523148151</v>
      </c>
      <c r="T3519" s="15">
        <f t="shared" si="164"/>
        <v>41824.458333333336</v>
      </c>
    </row>
    <row r="3520" spans="1:20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162"/>
        <v>110</v>
      </c>
      <c r="P3520">
        <f>IFERROR(ROUND(E3520/L3520,2),0)</f>
        <v>50.02</v>
      </c>
      <c r="Q3520" s="10" t="s">
        <v>8312</v>
      </c>
      <c r="R3520" t="s">
        <v>8313</v>
      </c>
      <c r="S3520" s="15">
        <f t="shared" si="163"/>
        <v>41893.783553240741</v>
      </c>
      <c r="T3520" s="15">
        <f t="shared" si="164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162"/>
        <v>101</v>
      </c>
      <c r="P3521">
        <f>IFERROR(ROUND(E3521/L3521,2),0)</f>
        <v>72.39</v>
      </c>
      <c r="Q3521" s="10" t="s">
        <v>8312</v>
      </c>
      <c r="R3521" t="s">
        <v>8313</v>
      </c>
      <c r="S3521" s="15">
        <f t="shared" si="163"/>
        <v>42037.598958333328</v>
      </c>
      <c r="T3521" s="15">
        <f t="shared" si="164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162"/>
        <v>101</v>
      </c>
      <c r="P3522">
        <f>IFERROR(ROUND(E3522/L3522,2),0)</f>
        <v>95.95</v>
      </c>
      <c r="Q3522" s="10" t="s">
        <v>8312</v>
      </c>
      <c r="R3522" t="s">
        <v>8313</v>
      </c>
      <c r="S3522" s="15">
        <f t="shared" si="163"/>
        <v>42227.824212962965</v>
      </c>
      <c r="T3522" s="15">
        <f t="shared" si="164"/>
        <v>42253.57430555555</v>
      </c>
    </row>
    <row r="3523" spans="1:20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165">ROUND(E3523/D3523*100,0)</f>
        <v>169</v>
      </c>
      <c r="P3523">
        <f>IFERROR(ROUND(E3523/L3523,2),0)</f>
        <v>45.62</v>
      </c>
      <c r="Q3523" s="10" t="s">
        <v>8312</v>
      </c>
      <c r="R3523" t="s">
        <v>8313</v>
      </c>
      <c r="S3523" s="15">
        <f t="shared" ref="S3523:S3586" si="166">(((J3523/60)/60)/24)+DATE(1970,1,1)</f>
        <v>41881.361342592594</v>
      </c>
      <c r="T3523" s="15">
        <f t="shared" ref="T3523:T3586" si="167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165"/>
        <v>100</v>
      </c>
      <c r="P3524">
        <f>IFERROR(ROUND(E3524/L3524,2),0)</f>
        <v>41.03</v>
      </c>
      <c r="Q3524" s="10" t="s">
        <v>8312</v>
      </c>
      <c r="R3524" t="s">
        <v>8313</v>
      </c>
      <c r="S3524" s="15">
        <f t="shared" si="166"/>
        <v>42234.789884259255</v>
      </c>
      <c r="T3524" s="15">
        <f t="shared" si="167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165"/>
        <v>114</v>
      </c>
      <c r="P3525">
        <f>IFERROR(ROUND(E3525/L3525,2),0)</f>
        <v>56.83</v>
      </c>
      <c r="Q3525" s="10" t="s">
        <v>8312</v>
      </c>
      <c r="R3525" t="s">
        <v>8313</v>
      </c>
      <c r="S3525" s="15">
        <f t="shared" si="166"/>
        <v>42581.397546296299</v>
      </c>
      <c r="T3525" s="15">
        <f t="shared" si="167"/>
        <v>42638.958333333328</v>
      </c>
    </row>
    <row r="3526" spans="1:20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165"/>
        <v>102</v>
      </c>
      <c r="P3526">
        <f>IFERROR(ROUND(E3526/L3526,2),0)</f>
        <v>137.24</v>
      </c>
      <c r="Q3526" s="10" t="s">
        <v>8312</v>
      </c>
      <c r="R3526" t="s">
        <v>8313</v>
      </c>
      <c r="S3526" s="15">
        <f t="shared" si="166"/>
        <v>41880.76357638889</v>
      </c>
      <c r="T3526" s="15">
        <f t="shared" si="167"/>
        <v>41895.166666666664</v>
      </c>
    </row>
    <row r="3527" spans="1:20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165"/>
        <v>106</v>
      </c>
      <c r="P3527">
        <f>IFERROR(ROUND(E3527/L3527,2),0)</f>
        <v>75.709999999999994</v>
      </c>
      <c r="Q3527" s="10" t="s">
        <v>8312</v>
      </c>
      <c r="R3527" t="s">
        <v>8313</v>
      </c>
      <c r="S3527" s="15">
        <f t="shared" si="166"/>
        <v>42214.6956712963</v>
      </c>
      <c r="T3527" s="15">
        <f t="shared" si="167"/>
        <v>42225.666666666672</v>
      </c>
    </row>
    <row r="3528" spans="1:20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165"/>
        <v>102</v>
      </c>
      <c r="P3528">
        <f>IFERROR(ROUND(E3528/L3528,2),0)</f>
        <v>99</v>
      </c>
      <c r="Q3528" s="10" t="s">
        <v>8312</v>
      </c>
      <c r="R3528" t="s">
        <v>8313</v>
      </c>
      <c r="S3528" s="15">
        <f t="shared" si="166"/>
        <v>42460.335312499999</v>
      </c>
      <c r="T3528" s="15">
        <f t="shared" si="167"/>
        <v>42488.249305555553</v>
      </c>
    </row>
    <row r="3529" spans="1:20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165"/>
        <v>117</v>
      </c>
      <c r="P3529">
        <f>IFERROR(ROUND(E3529/L3529,2),0)</f>
        <v>81.569999999999993</v>
      </c>
      <c r="Q3529" s="10" t="s">
        <v>8312</v>
      </c>
      <c r="R3529" t="s">
        <v>8313</v>
      </c>
      <c r="S3529" s="15">
        <f t="shared" si="166"/>
        <v>42167.023206018523</v>
      </c>
      <c r="T3529" s="15">
        <f t="shared" si="167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165"/>
        <v>101</v>
      </c>
      <c r="P3530">
        <f>IFERROR(ROUND(E3530/L3530,2),0)</f>
        <v>45.11</v>
      </c>
      <c r="Q3530" s="10" t="s">
        <v>8312</v>
      </c>
      <c r="R3530" t="s">
        <v>8313</v>
      </c>
      <c r="S3530" s="15">
        <f t="shared" si="166"/>
        <v>42733.50136574074</v>
      </c>
      <c r="T3530" s="15">
        <f t="shared" si="167"/>
        <v>42753.50136574074</v>
      </c>
    </row>
    <row r="3531" spans="1:20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165"/>
        <v>132</v>
      </c>
      <c r="P3531">
        <f>IFERROR(ROUND(E3531/L3531,2),0)</f>
        <v>36.67</v>
      </c>
      <c r="Q3531" s="10" t="s">
        <v>8312</v>
      </c>
      <c r="R3531" t="s">
        <v>8313</v>
      </c>
      <c r="S3531" s="15">
        <f t="shared" si="166"/>
        <v>42177.761782407411</v>
      </c>
      <c r="T3531" s="15">
        <f t="shared" si="167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165"/>
        <v>100</v>
      </c>
      <c r="P3532">
        <f>IFERROR(ROUND(E3532/L3532,2),0)</f>
        <v>125</v>
      </c>
      <c r="Q3532" s="10" t="s">
        <v>8312</v>
      </c>
      <c r="R3532" t="s">
        <v>8313</v>
      </c>
      <c r="S3532" s="15">
        <f t="shared" si="166"/>
        <v>42442.623344907406</v>
      </c>
      <c r="T3532" s="15">
        <f t="shared" si="167"/>
        <v>42470.833333333328</v>
      </c>
    </row>
    <row r="3533" spans="1:20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165"/>
        <v>128</v>
      </c>
      <c r="P3533">
        <f>IFERROR(ROUND(E3533/L3533,2),0)</f>
        <v>49.23</v>
      </c>
      <c r="Q3533" s="10" t="s">
        <v>8312</v>
      </c>
      <c r="R3533" t="s">
        <v>8313</v>
      </c>
      <c r="S3533" s="15">
        <f t="shared" si="166"/>
        <v>42521.654328703706</v>
      </c>
      <c r="T3533" s="15">
        <f t="shared" si="167"/>
        <v>42551.654328703706</v>
      </c>
    </row>
    <row r="3534" spans="1:20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165"/>
        <v>119</v>
      </c>
      <c r="P3534">
        <f>IFERROR(ROUND(E3534/L3534,2),0)</f>
        <v>42.3</v>
      </c>
      <c r="Q3534" s="10" t="s">
        <v>8312</v>
      </c>
      <c r="R3534" t="s">
        <v>8313</v>
      </c>
      <c r="S3534" s="15">
        <f t="shared" si="166"/>
        <v>41884.599849537037</v>
      </c>
      <c r="T3534" s="15">
        <f t="shared" si="167"/>
        <v>41900.165972222225</v>
      </c>
    </row>
    <row r="3535" spans="1:20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165"/>
        <v>126</v>
      </c>
      <c r="P3535">
        <f>IFERROR(ROUND(E3535/L3535,2),0)</f>
        <v>78.88</v>
      </c>
      <c r="Q3535" s="10" t="s">
        <v>8312</v>
      </c>
      <c r="R3535" t="s">
        <v>8313</v>
      </c>
      <c r="S3535" s="15">
        <f t="shared" si="166"/>
        <v>42289.761192129634</v>
      </c>
      <c r="T3535" s="15">
        <f t="shared" si="167"/>
        <v>42319.802858796291</v>
      </c>
    </row>
    <row r="3536" spans="1:20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165"/>
        <v>156</v>
      </c>
      <c r="P3536">
        <f>IFERROR(ROUND(E3536/L3536,2),0)</f>
        <v>38.28</v>
      </c>
      <c r="Q3536" s="10" t="s">
        <v>8312</v>
      </c>
      <c r="R3536" t="s">
        <v>8313</v>
      </c>
      <c r="S3536" s="15">
        <f t="shared" si="166"/>
        <v>42243.6252662037</v>
      </c>
      <c r="T3536" s="15">
        <f t="shared" si="167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165"/>
        <v>103</v>
      </c>
      <c r="P3537">
        <f>IFERROR(ROUND(E3537/L3537,2),0)</f>
        <v>44.85</v>
      </c>
      <c r="Q3537" s="10" t="s">
        <v>8312</v>
      </c>
      <c r="R3537" t="s">
        <v>8313</v>
      </c>
      <c r="S3537" s="15">
        <f t="shared" si="166"/>
        <v>42248.640162037031</v>
      </c>
      <c r="T3537" s="15">
        <f t="shared" si="167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165"/>
        <v>153</v>
      </c>
      <c r="P3538">
        <f>IFERROR(ROUND(E3538/L3538,2),0)</f>
        <v>13.53</v>
      </c>
      <c r="Q3538" s="10" t="s">
        <v>8312</v>
      </c>
      <c r="R3538" t="s">
        <v>8313</v>
      </c>
      <c r="S3538" s="15">
        <f t="shared" si="166"/>
        <v>42328.727141203708</v>
      </c>
      <c r="T3538" s="15">
        <f t="shared" si="167"/>
        <v>42358.499305555553</v>
      </c>
    </row>
    <row r="3539" spans="1:20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165"/>
        <v>180</v>
      </c>
      <c r="P3539">
        <f>IFERROR(ROUND(E3539/L3539,2),0)</f>
        <v>43.5</v>
      </c>
      <c r="Q3539" s="10" t="s">
        <v>8312</v>
      </c>
      <c r="R3539" t="s">
        <v>8313</v>
      </c>
      <c r="S3539" s="15">
        <f t="shared" si="166"/>
        <v>41923.354351851849</v>
      </c>
      <c r="T3539" s="15">
        <f t="shared" si="167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165"/>
        <v>128</v>
      </c>
      <c r="P3540">
        <f>IFERROR(ROUND(E3540/L3540,2),0)</f>
        <v>30.95</v>
      </c>
      <c r="Q3540" s="10" t="s">
        <v>8312</v>
      </c>
      <c r="R3540" t="s">
        <v>8313</v>
      </c>
      <c r="S3540" s="15">
        <f t="shared" si="166"/>
        <v>42571.420601851853</v>
      </c>
      <c r="T3540" s="15">
        <f t="shared" si="167"/>
        <v>42599.420601851853</v>
      </c>
    </row>
    <row r="3541" spans="1:20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165"/>
        <v>120</v>
      </c>
      <c r="P3541">
        <f>IFERROR(ROUND(E3541/L3541,2),0)</f>
        <v>55.23</v>
      </c>
      <c r="Q3541" s="10" t="s">
        <v>8312</v>
      </c>
      <c r="R3541" t="s">
        <v>8313</v>
      </c>
      <c r="S3541" s="15">
        <f t="shared" si="166"/>
        <v>42600.756041666667</v>
      </c>
      <c r="T3541" s="15">
        <f t="shared" si="167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165"/>
        <v>123</v>
      </c>
      <c r="P3542">
        <f>IFERROR(ROUND(E3542/L3542,2),0)</f>
        <v>46.13</v>
      </c>
      <c r="Q3542" s="10" t="s">
        <v>8312</v>
      </c>
      <c r="R3542" t="s">
        <v>8313</v>
      </c>
      <c r="S3542" s="15">
        <f t="shared" si="166"/>
        <v>42517.003368055557</v>
      </c>
      <c r="T3542" s="15">
        <f t="shared" si="167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165"/>
        <v>105</v>
      </c>
      <c r="P3543">
        <f>IFERROR(ROUND(E3543/L3543,2),0)</f>
        <v>39.380000000000003</v>
      </c>
      <c r="Q3543" s="10" t="s">
        <v>8312</v>
      </c>
      <c r="R3543" t="s">
        <v>8313</v>
      </c>
      <c r="S3543" s="15">
        <f t="shared" si="166"/>
        <v>42222.730034722219</v>
      </c>
      <c r="T3543" s="15">
        <f t="shared" si="167"/>
        <v>42247.730034722219</v>
      </c>
    </row>
    <row r="3544" spans="1:20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165"/>
        <v>102</v>
      </c>
      <c r="P3544">
        <f>IFERROR(ROUND(E3544/L3544,2),0)</f>
        <v>66.150000000000006</v>
      </c>
      <c r="Q3544" s="10" t="s">
        <v>8312</v>
      </c>
      <c r="R3544" t="s">
        <v>8313</v>
      </c>
      <c r="S3544" s="15">
        <f t="shared" si="166"/>
        <v>41829.599791666667</v>
      </c>
      <c r="T3544" s="15">
        <f t="shared" si="167"/>
        <v>41889.599791666667</v>
      </c>
    </row>
    <row r="3545" spans="1:20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165"/>
        <v>105</v>
      </c>
      <c r="P3545">
        <f>IFERROR(ROUND(E3545/L3545,2),0)</f>
        <v>54.14</v>
      </c>
      <c r="Q3545" s="10" t="s">
        <v>8312</v>
      </c>
      <c r="R3545" t="s">
        <v>8313</v>
      </c>
      <c r="S3545" s="15">
        <f t="shared" si="166"/>
        <v>42150.755312499998</v>
      </c>
      <c r="T3545" s="15">
        <f t="shared" si="167"/>
        <v>42180.755312499998</v>
      </c>
    </row>
    <row r="3546" spans="1:20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165"/>
        <v>100</v>
      </c>
      <c r="P3546">
        <f>IFERROR(ROUND(E3546/L3546,2),0)</f>
        <v>104.17</v>
      </c>
      <c r="Q3546" s="10" t="s">
        <v>8312</v>
      </c>
      <c r="R3546" t="s">
        <v>8313</v>
      </c>
      <c r="S3546" s="15">
        <f t="shared" si="166"/>
        <v>42040.831678240742</v>
      </c>
      <c r="T3546" s="15">
        <f t="shared" si="167"/>
        <v>42070.831678240742</v>
      </c>
    </row>
    <row r="3547" spans="1:20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165"/>
        <v>100</v>
      </c>
      <c r="P3547">
        <f>IFERROR(ROUND(E3547/L3547,2),0)</f>
        <v>31.38</v>
      </c>
      <c r="Q3547" s="10" t="s">
        <v>8312</v>
      </c>
      <c r="R3547" t="s">
        <v>8313</v>
      </c>
      <c r="S3547" s="15">
        <f t="shared" si="166"/>
        <v>42075.807395833333</v>
      </c>
      <c r="T3547" s="15">
        <f t="shared" si="167"/>
        <v>42105.807395833333</v>
      </c>
    </row>
    <row r="3548" spans="1:20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165"/>
        <v>102</v>
      </c>
      <c r="P3548">
        <f>IFERROR(ROUND(E3548/L3548,2),0)</f>
        <v>59.21</v>
      </c>
      <c r="Q3548" s="10" t="s">
        <v>8312</v>
      </c>
      <c r="R3548" t="s">
        <v>8313</v>
      </c>
      <c r="S3548" s="15">
        <f t="shared" si="166"/>
        <v>42073.660694444443</v>
      </c>
      <c r="T3548" s="15">
        <f t="shared" si="167"/>
        <v>42095.165972222225</v>
      </c>
    </row>
    <row r="3549" spans="1:20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165"/>
        <v>114</v>
      </c>
      <c r="P3549">
        <f>IFERROR(ROUND(E3549/L3549,2),0)</f>
        <v>119.18</v>
      </c>
      <c r="Q3549" s="10" t="s">
        <v>8312</v>
      </c>
      <c r="R3549" t="s">
        <v>8313</v>
      </c>
      <c r="S3549" s="15">
        <f t="shared" si="166"/>
        <v>42480.078715277778</v>
      </c>
      <c r="T3549" s="15">
        <f t="shared" si="167"/>
        <v>42504.165972222225</v>
      </c>
    </row>
    <row r="3550" spans="1:20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165"/>
        <v>102</v>
      </c>
      <c r="P3550">
        <f>IFERROR(ROUND(E3550/L3550,2),0)</f>
        <v>164.62</v>
      </c>
      <c r="Q3550" s="10" t="s">
        <v>8312</v>
      </c>
      <c r="R3550" t="s">
        <v>8313</v>
      </c>
      <c r="S3550" s="15">
        <f t="shared" si="166"/>
        <v>42411.942291666666</v>
      </c>
      <c r="T3550" s="15">
        <f t="shared" si="167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165"/>
        <v>102</v>
      </c>
      <c r="P3551">
        <f>IFERROR(ROUND(E3551/L3551,2),0)</f>
        <v>24.29</v>
      </c>
      <c r="Q3551" s="10" t="s">
        <v>8312</v>
      </c>
      <c r="R3551" t="s">
        <v>8313</v>
      </c>
      <c r="S3551" s="15">
        <f t="shared" si="166"/>
        <v>42223.394363425927</v>
      </c>
      <c r="T3551" s="15">
        <f t="shared" si="167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165"/>
        <v>105</v>
      </c>
      <c r="P3552">
        <f>IFERROR(ROUND(E3552/L3552,2),0)</f>
        <v>40.94</v>
      </c>
      <c r="Q3552" s="10" t="s">
        <v>8312</v>
      </c>
      <c r="R3552" t="s">
        <v>8313</v>
      </c>
      <c r="S3552" s="15">
        <f t="shared" si="166"/>
        <v>42462.893495370372</v>
      </c>
      <c r="T3552" s="15">
        <f t="shared" si="167"/>
        <v>42492.893495370372</v>
      </c>
    </row>
    <row r="3553" spans="1:20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165"/>
        <v>102</v>
      </c>
      <c r="P3553">
        <f>IFERROR(ROUND(E3553/L3553,2),0)</f>
        <v>61.1</v>
      </c>
      <c r="Q3553" s="10" t="s">
        <v>8312</v>
      </c>
      <c r="R3553" t="s">
        <v>8313</v>
      </c>
      <c r="S3553" s="15">
        <f t="shared" si="166"/>
        <v>41753.515856481477</v>
      </c>
      <c r="T3553" s="15">
        <f t="shared" si="167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165"/>
        <v>100</v>
      </c>
      <c r="P3554">
        <f>IFERROR(ROUND(E3554/L3554,2),0)</f>
        <v>38.65</v>
      </c>
      <c r="Q3554" s="10" t="s">
        <v>8312</v>
      </c>
      <c r="R3554" t="s">
        <v>8313</v>
      </c>
      <c r="S3554" s="15">
        <f t="shared" si="166"/>
        <v>41788.587083333332</v>
      </c>
      <c r="T3554" s="15">
        <f t="shared" si="167"/>
        <v>41818.587083333332</v>
      </c>
    </row>
    <row r="3555" spans="1:20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165"/>
        <v>106</v>
      </c>
      <c r="P3555">
        <f>IFERROR(ROUND(E3555/L3555,2),0)</f>
        <v>56.2</v>
      </c>
      <c r="Q3555" s="10" t="s">
        <v>8312</v>
      </c>
      <c r="R3555" t="s">
        <v>8313</v>
      </c>
      <c r="S3555" s="15">
        <f t="shared" si="166"/>
        <v>42196.028703703705</v>
      </c>
      <c r="T3555" s="15">
        <f t="shared" si="167"/>
        <v>42228</v>
      </c>
    </row>
    <row r="3556" spans="1:20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165"/>
        <v>113</v>
      </c>
      <c r="P3556">
        <f>IFERROR(ROUND(E3556/L3556,2),0)</f>
        <v>107</v>
      </c>
      <c r="Q3556" s="10" t="s">
        <v>8312</v>
      </c>
      <c r="R3556" t="s">
        <v>8313</v>
      </c>
      <c r="S3556" s="15">
        <f t="shared" si="166"/>
        <v>42016.050451388888</v>
      </c>
      <c r="T3556" s="15">
        <f t="shared" si="167"/>
        <v>42046.708333333328</v>
      </c>
    </row>
    <row r="3557" spans="1:20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165"/>
        <v>100</v>
      </c>
      <c r="P3557">
        <f>IFERROR(ROUND(E3557/L3557,2),0)</f>
        <v>171.43</v>
      </c>
      <c r="Q3557" s="10" t="s">
        <v>8312</v>
      </c>
      <c r="R3557" t="s">
        <v>8313</v>
      </c>
      <c r="S3557" s="15">
        <f t="shared" si="166"/>
        <v>42661.442060185189</v>
      </c>
      <c r="T3557" s="15">
        <f t="shared" si="167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165"/>
        <v>100</v>
      </c>
      <c r="P3558">
        <f>IFERROR(ROUND(E3558/L3558,2),0)</f>
        <v>110.5</v>
      </c>
      <c r="Q3558" s="10" t="s">
        <v>8312</v>
      </c>
      <c r="R3558" t="s">
        <v>8313</v>
      </c>
      <c r="S3558" s="15">
        <f t="shared" si="166"/>
        <v>41808.649583333332</v>
      </c>
      <c r="T3558" s="15">
        <f t="shared" si="167"/>
        <v>41868.649583333332</v>
      </c>
    </row>
    <row r="3559" spans="1:20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165"/>
        <v>100</v>
      </c>
      <c r="P3559">
        <f>IFERROR(ROUND(E3559/L3559,2),0)</f>
        <v>179.28</v>
      </c>
      <c r="Q3559" s="10" t="s">
        <v>8312</v>
      </c>
      <c r="R3559" t="s">
        <v>8313</v>
      </c>
      <c r="S3559" s="15">
        <f t="shared" si="166"/>
        <v>41730.276747685188</v>
      </c>
      <c r="T3559" s="15">
        <f t="shared" si="167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165"/>
        <v>144</v>
      </c>
      <c r="P3560">
        <f>IFERROR(ROUND(E3560/L3560,2),0)</f>
        <v>22.91</v>
      </c>
      <c r="Q3560" s="10" t="s">
        <v>8312</v>
      </c>
      <c r="R3560" t="s">
        <v>8313</v>
      </c>
      <c r="S3560" s="15">
        <f t="shared" si="166"/>
        <v>42139.816840277781</v>
      </c>
      <c r="T3560" s="15">
        <f t="shared" si="167"/>
        <v>42181.875</v>
      </c>
    </row>
    <row r="3561" spans="1:20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165"/>
        <v>104</v>
      </c>
      <c r="P3561">
        <f>IFERROR(ROUND(E3561/L3561,2),0)</f>
        <v>43.13</v>
      </c>
      <c r="Q3561" s="10" t="s">
        <v>8312</v>
      </c>
      <c r="R3561" t="s">
        <v>8313</v>
      </c>
      <c r="S3561" s="15">
        <f t="shared" si="166"/>
        <v>42194.096157407403</v>
      </c>
      <c r="T3561" s="15">
        <f t="shared" si="167"/>
        <v>42216.373611111107</v>
      </c>
    </row>
    <row r="3562" spans="1:20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165"/>
        <v>108</v>
      </c>
      <c r="P3562">
        <f>IFERROR(ROUND(E3562/L3562,2),0)</f>
        <v>46.89</v>
      </c>
      <c r="Q3562" s="10" t="s">
        <v>8312</v>
      </c>
      <c r="R3562" t="s">
        <v>8313</v>
      </c>
      <c r="S3562" s="15">
        <f t="shared" si="166"/>
        <v>42115.889652777783</v>
      </c>
      <c r="T3562" s="15">
        <f t="shared" si="167"/>
        <v>42151.114583333328</v>
      </c>
    </row>
    <row r="3563" spans="1:20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165"/>
        <v>102</v>
      </c>
      <c r="P3563">
        <f>IFERROR(ROUND(E3563/L3563,2),0)</f>
        <v>47.41</v>
      </c>
      <c r="Q3563" s="10" t="s">
        <v>8312</v>
      </c>
      <c r="R3563" t="s">
        <v>8313</v>
      </c>
      <c r="S3563" s="15">
        <f t="shared" si="166"/>
        <v>42203.680300925931</v>
      </c>
      <c r="T3563" s="15">
        <f t="shared" si="167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165"/>
        <v>149</v>
      </c>
      <c r="P3564">
        <f>IFERROR(ROUND(E3564/L3564,2),0)</f>
        <v>15.13</v>
      </c>
      <c r="Q3564" s="10" t="s">
        <v>8312</v>
      </c>
      <c r="R3564" t="s">
        <v>8313</v>
      </c>
      <c r="S3564" s="15">
        <f t="shared" si="166"/>
        <v>42433.761886574073</v>
      </c>
      <c r="T3564" s="15">
        <f t="shared" si="167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165"/>
        <v>105</v>
      </c>
      <c r="P3565">
        <f>IFERROR(ROUND(E3565/L3565,2),0)</f>
        <v>21.1</v>
      </c>
      <c r="Q3565" s="10" t="s">
        <v>8312</v>
      </c>
      <c r="R3565" t="s">
        <v>8313</v>
      </c>
      <c r="S3565" s="15">
        <f t="shared" si="166"/>
        <v>42555.671944444446</v>
      </c>
      <c r="T3565" s="15">
        <f t="shared" si="167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165"/>
        <v>101</v>
      </c>
      <c r="P3566">
        <f>IFERROR(ROUND(E3566/L3566,2),0)</f>
        <v>59.12</v>
      </c>
      <c r="Q3566" s="10" t="s">
        <v>8312</v>
      </c>
      <c r="R3566" t="s">
        <v>8313</v>
      </c>
      <c r="S3566" s="15">
        <f t="shared" si="166"/>
        <v>42236.623252314821</v>
      </c>
      <c r="T3566" s="15">
        <f t="shared" si="167"/>
        <v>42282.666666666672</v>
      </c>
    </row>
    <row r="3567" spans="1:20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165"/>
        <v>131</v>
      </c>
      <c r="P3567">
        <f>IFERROR(ROUND(E3567/L3567,2),0)</f>
        <v>97.92</v>
      </c>
      <c r="Q3567" s="10" t="s">
        <v>8312</v>
      </c>
      <c r="R3567" t="s">
        <v>8313</v>
      </c>
      <c r="S3567" s="15">
        <f t="shared" si="166"/>
        <v>41974.743148148147</v>
      </c>
      <c r="T3567" s="15">
        <f t="shared" si="167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165"/>
        <v>105</v>
      </c>
      <c r="P3568">
        <f>IFERROR(ROUND(E3568/L3568,2),0)</f>
        <v>55.13</v>
      </c>
      <c r="Q3568" s="10" t="s">
        <v>8312</v>
      </c>
      <c r="R3568" t="s">
        <v>8313</v>
      </c>
      <c r="S3568" s="15">
        <f t="shared" si="166"/>
        <v>41997.507905092592</v>
      </c>
      <c r="T3568" s="15">
        <f t="shared" si="167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165"/>
        <v>109</v>
      </c>
      <c r="P3569">
        <f>IFERROR(ROUND(E3569/L3569,2),0)</f>
        <v>26.54</v>
      </c>
      <c r="Q3569" s="10" t="s">
        <v>8312</v>
      </c>
      <c r="R3569" t="s">
        <v>8313</v>
      </c>
      <c r="S3569" s="15">
        <f t="shared" si="166"/>
        <v>42135.810694444444</v>
      </c>
      <c r="T3569" s="15">
        <f t="shared" si="167"/>
        <v>42165.810694444444</v>
      </c>
    </row>
    <row r="3570" spans="1:20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165"/>
        <v>111</v>
      </c>
      <c r="P3570">
        <f>IFERROR(ROUND(E3570/L3570,2),0)</f>
        <v>58.42</v>
      </c>
      <c r="Q3570" s="10" t="s">
        <v>8312</v>
      </c>
      <c r="R3570" t="s">
        <v>8313</v>
      </c>
      <c r="S3570" s="15">
        <f t="shared" si="166"/>
        <v>41869.740671296298</v>
      </c>
      <c r="T3570" s="15">
        <f t="shared" si="167"/>
        <v>41899.740671296298</v>
      </c>
    </row>
    <row r="3571" spans="1:20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165"/>
        <v>100</v>
      </c>
      <c r="P3571">
        <f>IFERROR(ROUND(E3571/L3571,2),0)</f>
        <v>122.54</v>
      </c>
      <c r="Q3571" s="10" t="s">
        <v>8312</v>
      </c>
      <c r="R3571" t="s">
        <v>8313</v>
      </c>
      <c r="S3571" s="15">
        <f t="shared" si="166"/>
        <v>41982.688611111109</v>
      </c>
      <c r="T3571" s="15">
        <f t="shared" si="167"/>
        <v>42012.688611111109</v>
      </c>
    </row>
    <row r="3572" spans="1:20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165"/>
        <v>114</v>
      </c>
      <c r="P3572">
        <f>IFERROR(ROUND(E3572/L3572,2),0)</f>
        <v>87.96</v>
      </c>
      <c r="Q3572" s="10" t="s">
        <v>8312</v>
      </c>
      <c r="R3572" t="s">
        <v>8313</v>
      </c>
      <c r="S3572" s="15">
        <f t="shared" si="166"/>
        <v>41976.331979166673</v>
      </c>
      <c r="T3572" s="15">
        <f t="shared" si="167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165"/>
        <v>122</v>
      </c>
      <c r="P3573">
        <f>IFERROR(ROUND(E3573/L3573,2),0)</f>
        <v>73.239999999999995</v>
      </c>
      <c r="Q3573" s="10" t="s">
        <v>8312</v>
      </c>
      <c r="R3573" t="s">
        <v>8313</v>
      </c>
      <c r="S3573" s="15">
        <f t="shared" si="166"/>
        <v>41912.858946759261</v>
      </c>
      <c r="T3573" s="15">
        <f t="shared" si="167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165"/>
        <v>100</v>
      </c>
      <c r="P3574">
        <f>IFERROR(ROUND(E3574/L3574,2),0)</f>
        <v>55.56</v>
      </c>
      <c r="Q3574" s="10" t="s">
        <v>8312</v>
      </c>
      <c r="R3574" t="s">
        <v>8313</v>
      </c>
      <c r="S3574" s="15">
        <f t="shared" si="166"/>
        <v>42146.570393518516</v>
      </c>
      <c r="T3574" s="15">
        <f t="shared" si="167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165"/>
        <v>103</v>
      </c>
      <c r="P3575">
        <f>IFERROR(ROUND(E3575/L3575,2),0)</f>
        <v>39.54</v>
      </c>
      <c r="Q3575" s="10" t="s">
        <v>8312</v>
      </c>
      <c r="R3575" t="s">
        <v>8313</v>
      </c>
      <c r="S3575" s="15">
        <f t="shared" si="166"/>
        <v>41921.375532407408</v>
      </c>
      <c r="T3575" s="15">
        <f t="shared" si="167"/>
        <v>41951.417199074072</v>
      </c>
    </row>
    <row r="3576" spans="1:20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165"/>
        <v>106</v>
      </c>
      <c r="P3576">
        <f>IFERROR(ROUND(E3576/L3576,2),0)</f>
        <v>136.78</v>
      </c>
      <c r="Q3576" s="10" t="s">
        <v>8312</v>
      </c>
      <c r="R3576" t="s">
        <v>8313</v>
      </c>
      <c r="S3576" s="15">
        <f t="shared" si="166"/>
        <v>41926.942685185182</v>
      </c>
      <c r="T3576" s="15">
        <f t="shared" si="167"/>
        <v>41956.984351851846</v>
      </c>
    </row>
    <row r="3577" spans="1:20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165"/>
        <v>101</v>
      </c>
      <c r="P3577">
        <f>IFERROR(ROUND(E3577/L3577,2),0)</f>
        <v>99.34</v>
      </c>
      <c r="Q3577" s="10" t="s">
        <v>8312</v>
      </c>
      <c r="R3577" t="s">
        <v>8313</v>
      </c>
      <c r="S3577" s="15">
        <f t="shared" si="166"/>
        <v>42561.783877314811</v>
      </c>
      <c r="T3577" s="15">
        <f t="shared" si="167"/>
        <v>42593.165972222225</v>
      </c>
    </row>
    <row r="3578" spans="1:20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165"/>
        <v>100</v>
      </c>
      <c r="P3578">
        <f>IFERROR(ROUND(E3578/L3578,2),0)</f>
        <v>20</v>
      </c>
      <c r="Q3578" s="10" t="s">
        <v>8312</v>
      </c>
      <c r="R3578" t="s">
        <v>8313</v>
      </c>
      <c r="S3578" s="15">
        <f t="shared" si="166"/>
        <v>42649.54923611111</v>
      </c>
      <c r="T3578" s="15">
        <f t="shared" si="167"/>
        <v>42709.590902777782</v>
      </c>
    </row>
    <row r="3579" spans="1:20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165"/>
        <v>130</v>
      </c>
      <c r="P3579">
        <f>IFERROR(ROUND(E3579/L3579,2),0)</f>
        <v>28.89</v>
      </c>
      <c r="Q3579" s="10" t="s">
        <v>8312</v>
      </c>
      <c r="R3579" t="s">
        <v>8313</v>
      </c>
      <c r="S3579" s="15">
        <f t="shared" si="166"/>
        <v>42093.786840277782</v>
      </c>
      <c r="T3579" s="15">
        <f t="shared" si="167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165"/>
        <v>100</v>
      </c>
      <c r="P3580">
        <f>IFERROR(ROUND(E3580/L3580,2),0)</f>
        <v>40.549999999999997</v>
      </c>
      <c r="Q3580" s="10" t="s">
        <v>8312</v>
      </c>
      <c r="R3580" t="s">
        <v>8313</v>
      </c>
      <c r="S3580" s="15">
        <f t="shared" si="166"/>
        <v>42460.733530092592</v>
      </c>
      <c r="T3580" s="15">
        <f t="shared" si="167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165"/>
        <v>100</v>
      </c>
      <c r="P3581">
        <f>IFERROR(ROUND(E3581/L3581,2),0)</f>
        <v>35.71</v>
      </c>
      <c r="Q3581" s="10" t="s">
        <v>8312</v>
      </c>
      <c r="R3581" t="s">
        <v>8313</v>
      </c>
      <c r="S3581" s="15">
        <f t="shared" si="166"/>
        <v>42430.762222222227</v>
      </c>
      <c r="T3581" s="15">
        <f t="shared" si="167"/>
        <v>42460.720555555556</v>
      </c>
    </row>
    <row r="3582" spans="1:20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165"/>
        <v>114</v>
      </c>
      <c r="P3582">
        <f>IFERROR(ROUND(E3582/L3582,2),0)</f>
        <v>37.96</v>
      </c>
      <c r="Q3582" s="10" t="s">
        <v>8312</v>
      </c>
      <c r="R3582" t="s">
        <v>8313</v>
      </c>
      <c r="S3582" s="15">
        <f t="shared" si="166"/>
        <v>42026.176180555558</v>
      </c>
      <c r="T3582" s="15">
        <f t="shared" si="167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165"/>
        <v>100</v>
      </c>
      <c r="P3583">
        <f>IFERROR(ROUND(E3583/L3583,2),0)</f>
        <v>33.33</v>
      </c>
      <c r="Q3583" s="10" t="s">
        <v>8312</v>
      </c>
      <c r="R3583" t="s">
        <v>8313</v>
      </c>
      <c r="S3583" s="15">
        <f t="shared" si="166"/>
        <v>41836.471180555556</v>
      </c>
      <c r="T3583" s="15">
        <f t="shared" si="167"/>
        <v>41850.471180555556</v>
      </c>
    </row>
    <row r="3584" spans="1:20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165"/>
        <v>287</v>
      </c>
      <c r="P3584">
        <f>IFERROR(ROUND(E3584/L3584,2),0)</f>
        <v>58.57</v>
      </c>
      <c r="Q3584" s="10" t="s">
        <v>8312</v>
      </c>
      <c r="R3584" t="s">
        <v>8313</v>
      </c>
      <c r="S3584" s="15">
        <f t="shared" si="166"/>
        <v>42451.095856481479</v>
      </c>
      <c r="T3584" s="15">
        <f t="shared" si="167"/>
        <v>42465.095856481479</v>
      </c>
    </row>
    <row r="3585" spans="1:20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165"/>
        <v>109</v>
      </c>
      <c r="P3585">
        <f>IFERROR(ROUND(E3585/L3585,2),0)</f>
        <v>135.63</v>
      </c>
      <c r="Q3585" s="10" t="s">
        <v>8312</v>
      </c>
      <c r="R3585" t="s">
        <v>8313</v>
      </c>
      <c r="S3585" s="15">
        <f t="shared" si="166"/>
        <v>42418.425983796296</v>
      </c>
      <c r="T3585" s="15">
        <f t="shared" si="167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165"/>
        <v>116</v>
      </c>
      <c r="P3586">
        <f>IFERROR(ROUND(E3586/L3586,2),0)</f>
        <v>30.94</v>
      </c>
      <c r="Q3586" s="10" t="s">
        <v>8312</v>
      </c>
      <c r="R3586" t="s">
        <v>8313</v>
      </c>
      <c r="S3586" s="15">
        <f t="shared" si="166"/>
        <v>42168.316481481481</v>
      </c>
      <c r="T3586" s="15">
        <f t="shared" si="167"/>
        <v>42198.316481481481</v>
      </c>
    </row>
    <row r="3587" spans="1:20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168">ROUND(E3587/D3587*100,0)</f>
        <v>119</v>
      </c>
      <c r="P3587">
        <f>IFERROR(ROUND(E3587/L3587,2),0)</f>
        <v>176.09</v>
      </c>
      <c r="Q3587" s="10" t="s">
        <v>8312</v>
      </c>
      <c r="R3587" t="s">
        <v>8313</v>
      </c>
      <c r="S3587" s="15">
        <f t="shared" ref="S3587:S3650" si="169">(((J3587/60)/60)/24)+DATE(1970,1,1)</f>
        <v>41964.716319444444</v>
      </c>
      <c r="T3587" s="15">
        <f t="shared" ref="T3587:T3650" si="170">(((I3587/60)/60)/24)+DATE(1970,1,1)</f>
        <v>41994.716319444444</v>
      </c>
    </row>
    <row r="3588" spans="1:20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168"/>
        <v>109</v>
      </c>
      <c r="P3588">
        <f>IFERROR(ROUND(E3588/L3588,2),0)</f>
        <v>151.97999999999999</v>
      </c>
      <c r="Q3588" s="10" t="s">
        <v>8312</v>
      </c>
      <c r="R3588" t="s">
        <v>8313</v>
      </c>
      <c r="S3588" s="15">
        <f t="shared" si="169"/>
        <v>42576.697569444441</v>
      </c>
      <c r="T3588" s="15">
        <f t="shared" si="170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168"/>
        <v>127</v>
      </c>
      <c r="P3589">
        <f>IFERROR(ROUND(E3589/L3589,2),0)</f>
        <v>22.61</v>
      </c>
      <c r="Q3589" s="10" t="s">
        <v>8312</v>
      </c>
      <c r="R3589" t="s">
        <v>8313</v>
      </c>
      <c r="S3589" s="15">
        <f t="shared" si="169"/>
        <v>42503.539976851855</v>
      </c>
      <c r="T3589" s="15">
        <f t="shared" si="170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168"/>
        <v>101</v>
      </c>
      <c r="P3590">
        <f>IFERROR(ROUND(E3590/L3590,2),0)</f>
        <v>18.27</v>
      </c>
      <c r="Q3590" s="10" t="s">
        <v>8312</v>
      </c>
      <c r="R3590" t="s">
        <v>8313</v>
      </c>
      <c r="S3590" s="15">
        <f t="shared" si="169"/>
        <v>42101.828819444447</v>
      </c>
      <c r="T3590" s="15">
        <f t="shared" si="170"/>
        <v>42123.958333333328</v>
      </c>
    </row>
    <row r="3591" spans="1:20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168"/>
        <v>128</v>
      </c>
      <c r="P3591">
        <f>IFERROR(ROUND(E3591/L3591,2),0)</f>
        <v>82.26</v>
      </c>
      <c r="Q3591" s="10" t="s">
        <v>8312</v>
      </c>
      <c r="R3591" t="s">
        <v>8313</v>
      </c>
      <c r="S3591" s="15">
        <f t="shared" si="169"/>
        <v>42125.647534722222</v>
      </c>
      <c r="T3591" s="15">
        <f t="shared" si="170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168"/>
        <v>100</v>
      </c>
      <c r="P3592">
        <f>IFERROR(ROUND(E3592/L3592,2),0)</f>
        <v>68.53</v>
      </c>
      <c r="Q3592" s="10" t="s">
        <v>8312</v>
      </c>
      <c r="R3592" t="s">
        <v>8313</v>
      </c>
      <c r="S3592" s="15">
        <f t="shared" si="169"/>
        <v>41902.333726851852</v>
      </c>
      <c r="T3592" s="15">
        <f t="shared" si="170"/>
        <v>41932.333726851852</v>
      </c>
    </row>
    <row r="3593" spans="1:20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168"/>
        <v>175</v>
      </c>
      <c r="P3593">
        <f>IFERROR(ROUND(E3593/L3593,2),0)</f>
        <v>68.06</v>
      </c>
      <c r="Q3593" s="10" t="s">
        <v>8312</v>
      </c>
      <c r="R3593" t="s">
        <v>8313</v>
      </c>
      <c r="S3593" s="15">
        <f t="shared" si="169"/>
        <v>42003.948425925926</v>
      </c>
      <c r="T3593" s="15">
        <f t="shared" si="170"/>
        <v>42028.207638888889</v>
      </c>
    </row>
    <row r="3594" spans="1:20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168"/>
        <v>127</v>
      </c>
      <c r="P3594">
        <f>IFERROR(ROUND(E3594/L3594,2),0)</f>
        <v>72.709999999999994</v>
      </c>
      <c r="Q3594" s="10" t="s">
        <v>8312</v>
      </c>
      <c r="R3594" t="s">
        <v>8313</v>
      </c>
      <c r="S3594" s="15">
        <f t="shared" si="169"/>
        <v>41988.829942129625</v>
      </c>
      <c r="T3594" s="15">
        <f t="shared" si="170"/>
        <v>42046.207638888889</v>
      </c>
    </row>
    <row r="3595" spans="1:20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168"/>
        <v>111</v>
      </c>
      <c r="P3595">
        <f>IFERROR(ROUND(E3595/L3595,2),0)</f>
        <v>77.19</v>
      </c>
      <c r="Q3595" s="10" t="s">
        <v>8312</v>
      </c>
      <c r="R3595" t="s">
        <v>8313</v>
      </c>
      <c r="S3595" s="15">
        <f t="shared" si="169"/>
        <v>41974.898599537039</v>
      </c>
      <c r="T3595" s="15">
        <f t="shared" si="170"/>
        <v>42009.851388888885</v>
      </c>
    </row>
    <row r="3596" spans="1:20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168"/>
        <v>126</v>
      </c>
      <c r="P3596">
        <f>IFERROR(ROUND(E3596/L3596,2),0)</f>
        <v>55.97</v>
      </c>
      <c r="Q3596" s="10" t="s">
        <v>8312</v>
      </c>
      <c r="R3596" t="s">
        <v>8313</v>
      </c>
      <c r="S3596" s="15">
        <f t="shared" si="169"/>
        <v>42592.066921296297</v>
      </c>
      <c r="T3596" s="15">
        <f t="shared" si="170"/>
        <v>42617.066921296297</v>
      </c>
    </row>
    <row r="3597" spans="1:20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168"/>
        <v>119</v>
      </c>
      <c r="P3597">
        <f>IFERROR(ROUND(E3597/L3597,2),0)</f>
        <v>49.69</v>
      </c>
      <c r="Q3597" s="10" t="s">
        <v>8312</v>
      </c>
      <c r="R3597" t="s">
        <v>8313</v>
      </c>
      <c r="S3597" s="15">
        <f t="shared" si="169"/>
        <v>42050.008368055554</v>
      </c>
      <c r="T3597" s="15">
        <f t="shared" si="170"/>
        <v>42076.290972222225</v>
      </c>
    </row>
    <row r="3598" spans="1:20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168"/>
        <v>108</v>
      </c>
      <c r="P3598">
        <f>IFERROR(ROUND(E3598/L3598,2),0)</f>
        <v>79</v>
      </c>
      <c r="Q3598" s="10" t="s">
        <v>8312</v>
      </c>
      <c r="R3598" t="s">
        <v>8313</v>
      </c>
      <c r="S3598" s="15">
        <f t="shared" si="169"/>
        <v>41856.715069444443</v>
      </c>
      <c r="T3598" s="15">
        <f t="shared" si="170"/>
        <v>41877.715069444443</v>
      </c>
    </row>
    <row r="3599" spans="1:20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168"/>
        <v>103</v>
      </c>
      <c r="P3599">
        <f>IFERROR(ROUND(E3599/L3599,2),0)</f>
        <v>77.73</v>
      </c>
      <c r="Q3599" s="10" t="s">
        <v>8312</v>
      </c>
      <c r="R3599" t="s">
        <v>8313</v>
      </c>
      <c r="S3599" s="15">
        <f t="shared" si="169"/>
        <v>42417.585532407407</v>
      </c>
      <c r="T3599" s="15">
        <f t="shared" si="170"/>
        <v>42432.249305555553</v>
      </c>
    </row>
    <row r="3600" spans="1:20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168"/>
        <v>110</v>
      </c>
      <c r="P3600">
        <f>IFERROR(ROUND(E3600/L3600,2),0)</f>
        <v>40.78</v>
      </c>
      <c r="Q3600" s="10" t="s">
        <v>8312</v>
      </c>
      <c r="R3600" t="s">
        <v>8313</v>
      </c>
      <c r="S3600" s="15">
        <f t="shared" si="169"/>
        <v>41866.79886574074</v>
      </c>
      <c r="T3600" s="15">
        <f t="shared" si="170"/>
        <v>41885.207638888889</v>
      </c>
    </row>
    <row r="3601" spans="1:20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168"/>
        <v>202</v>
      </c>
      <c r="P3601">
        <f>IFERROR(ROUND(E3601/L3601,2),0)</f>
        <v>59.41</v>
      </c>
      <c r="Q3601" s="10" t="s">
        <v>8312</v>
      </c>
      <c r="R3601" t="s">
        <v>8313</v>
      </c>
      <c r="S3601" s="15">
        <f t="shared" si="169"/>
        <v>42220.79487268519</v>
      </c>
      <c r="T3601" s="15">
        <f t="shared" si="170"/>
        <v>42246</v>
      </c>
    </row>
    <row r="3602" spans="1:20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168"/>
        <v>130</v>
      </c>
      <c r="P3602">
        <f>IFERROR(ROUND(E3602/L3602,2),0)</f>
        <v>3.25</v>
      </c>
      <c r="Q3602" s="10" t="s">
        <v>8312</v>
      </c>
      <c r="R3602" t="s">
        <v>8313</v>
      </c>
      <c r="S3602" s="15">
        <f t="shared" si="169"/>
        <v>42628.849120370374</v>
      </c>
      <c r="T3602" s="15">
        <f t="shared" si="170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168"/>
        <v>104</v>
      </c>
      <c r="P3603">
        <f>IFERROR(ROUND(E3603/L3603,2),0)</f>
        <v>39.380000000000003</v>
      </c>
      <c r="Q3603" s="10" t="s">
        <v>8312</v>
      </c>
      <c r="R3603" t="s">
        <v>8313</v>
      </c>
      <c r="S3603" s="15">
        <f t="shared" si="169"/>
        <v>41990.99863425926</v>
      </c>
      <c r="T3603" s="15">
        <f t="shared" si="170"/>
        <v>42020.99863425926</v>
      </c>
    </row>
    <row r="3604" spans="1:20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168"/>
        <v>100</v>
      </c>
      <c r="P3604">
        <f>IFERROR(ROUND(E3604/L3604,2),0)</f>
        <v>81.67</v>
      </c>
      <c r="Q3604" s="10" t="s">
        <v>8312</v>
      </c>
      <c r="R3604" t="s">
        <v>8313</v>
      </c>
      <c r="S3604" s="15">
        <f t="shared" si="169"/>
        <v>42447.894432870366</v>
      </c>
      <c r="T3604" s="15">
        <f t="shared" si="170"/>
        <v>42507.894432870366</v>
      </c>
    </row>
    <row r="3605" spans="1:20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168"/>
        <v>171</v>
      </c>
      <c r="P3605">
        <f>IFERROR(ROUND(E3605/L3605,2),0)</f>
        <v>44.91</v>
      </c>
      <c r="Q3605" s="10" t="s">
        <v>8312</v>
      </c>
      <c r="R3605" t="s">
        <v>8313</v>
      </c>
      <c r="S3605" s="15">
        <f t="shared" si="169"/>
        <v>42283.864351851851</v>
      </c>
      <c r="T3605" s="15">
        <f t="shared" si="170"/>
        <v>42313.906018518523</v>
      </c>
    </row>
    <row r="3606" spans="1:20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168"/>
        <v>113</v>
      </c>
      <c r="P3606">
        <f>IFERROR(ROUND(E3606/L3606,2),0)</f>
        <v>49.06</v>
      </c>
      <c r="Q3606" s="10" t="s">
        <v>8312</v>
      </c>
      <c r="R3606" t="s">
        <v>8313</v>
      </c>
      <c r="S3606" s="15">
        <f t="shared" si="169"/>
        <v>42483.015694444446</v>
      </c>
      <c r="T3606" s="15">
        <f t="shared" si="170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168"/>
        <v>184</v>
      </c>
      <c r="P3607">
        <f>IFERROR(ROUND(E3607/L3607,2),0)</f>
        <v>30.67</v>
      </c>
      <c r="Q3607" s="10" t="s">
        <v>8312</v>
      </c>
      <c r="R3607" t="s">
        <v>8313</v>
      </c>
      <c r="S3607" s="15">
        <f t="shared" si="169"/>
        <v>42383.793124999997</v>
      </c>
      <c r="T3607" s="15">
        <f t="shared" si="170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168"/>
        <v>130</v>
      </c>
      <c r="P3608">
        <f>IFERROR(ROUND(E3608/L3608,2),0)</f>
        <v>61.06</v>
      </c>
      <c r="Q3608" s="10" t="s">
        <v>8312</v>
      </c>
      <c r="R3608" t="s">
        <v>8313</v>
      </c>
      <c r="S3608" s="15">
        <f t="shared" si="169"/>
        <v>42566.604826388888</v>
      </c>
      <c r="T3608" s="15">
        <f t="shared" si="170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168"/>
        <v>105</v>
      </c>
      <c r="P3609">
        <f>IFERROR(ROUND(E3609/L3609,2),0)</f>
        <v>29</v>
      </c>
      <c r="Q3609" s="10" t="s">
        <v>8312</v>
      </c>
      <c r="R3609" t="s">
        <v>8313</v>
      </c>
      <c r="S3609" s="15">
        <f t="shared" si="169"/>
        <v>42338.963912037041</v>
      </c>
      <c r="T3609" s="15">
        <f t="shared" si="170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168"/>
        <v>100</v>
      </c>
      <c r="P3610">
        <f>IFERROR(ROUND(E3610/L3610,2),0)</f>
        <v>29.63</v>
      </c>
      <c r="Q3610" s="10" t="s">
        <v>8312</v>
      </c>
      <c r="R3610" t="s">
        <v>8313</v>
      </c>
      <c r="S3610" s="15">
        <f t="shared" si="169"/>
        <v>42506.709375000006</v>
      </c>
      <c r="T3610" s="15">
        <f t="shared" si="170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168"/>
        <v>153</v>
      </c>
      <c r="P3611">
        <f>IFERROR(ROUND(E3611/L3611,2),0)</f>
        <v>143.1</v>
      </c>
      <c r="Q3611" s="10" t="s">
        <v>8312</v>
      </c>
      <c r="R3611" t="s">
        <v>8313</v>
      </c>
      <c r="S3611" s="15">
        <f t="shared" si="169"/>
        <v>42429.991724537031</v>
      </c>
      <c r="T3611" s="15">
        <f t="shared" si="170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168"/>
        <v>162</v>
      </c>
      <c r="P3612">
        <f>IFERROR(ROUND(E3612/L3612,2),0)</f>
        <v>52.35</v>
      </c>
      <c r="Q3612" s="10" t="s">
        <v>8312</v>
      </c>
      <c r="R3612" t="s">
        <v>8313</v>
      </c>
      <c r="S3612" s="15">
        <f t="shared" si="169"/>
        <v>42203.432129629626</v>
      </c>
      <c r="T3612" s="15">
        <f t="shared" si="170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168"/>
        <v>136</v>
      </c>
      <c r="P3613">
        <f>IFERROR(ROUND(E3613/L3613,2),0)</f>
        <v>66.67</v>
      </c>
      <c r="Q3613" s="10" t="s">
        <v>8312</v>
      </c>
      <c r="R3613" t="s">
        <v>8313</v>
      </c>
      <c r="S3613" s="15">
        <f t="shared" si="169"/>
        <v>42072.370381944449</v>
      </c>
      <c r="T3613" s="15">
        <f t="shared" si="170"/>
        <v>42102.370381944449</v>
      </c>
    </row>
    <row r="3614" spans="1:20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168"/>
        <v>144</v>
      </c>
      <c r="P3614">
        <f>IFERROR(ROUND(E3614/L3614,2),0)</f>
        <v>126.67</v>
      </c>
      <c r="Q3614" s="10" t="s">
        <v>8312</v>
      </c>
      <c r="R3614" t="s">
        <v>8313</v>
      </c>
      <c r="S3614" s="15">
        <f t="shared" si="169"/>
        <v>41789.726979166669</v>
      </c>
      <c r="T3614" s="15">
        <f t="shared" si="170"/>
        <v>41799.726979166669</v>
      </c>
    </row>
    <row r="3615" spans="1:20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168"/>
        <v>100</v>
      </c>
      <c r="P3615">
        <f>IFERROR(ROUND(E3615/L3615,2),0)</f>
        <v>62.5</v>
      </c>
      <c r="Q3615" s="10" t="s">
        <v>8312</v>
      </c>
      <c r="R3615" t="s">
        <v>8313</v>
      </c>
      <c r="S3615" s="15">
        <f t="shared" si="169"/>
        <v>41788.58997685185</v>
      </c>
      <c r="T3615" s="15">
        <f t="shared" si="170"/>
        <v>41818.58997685185</v>
      </c>
    </row>
    <row r="3616" spans="1:20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168"/>
        <v>101</v>
      </c>
      <c r="P3616">
        <f>IFERROR(ROUND(E3616/L3616,2),0)</f>
        <v>35.49</v>
      </c>
      <c r="Q3616" s="10" t="s">
        <v>8312</v>
      </c>
      <c r="R3616" t="s">
        <v>8313</v>
      </c>
      <c r="S3616" s="15">
        <f t="shared" si="169"/>
        <v>42144.041851851856</v>
      </c>
      <c r="T3616" s="15">
        <f t="shared" si="170"/>
        <v>42174.041851851856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168"/>
        <v>107</v>
      </c>
      <c r="P3617">
        <f>IFERROR(ROUND(E3617/L3617,2),0)</f>
        <v>37.08</v>
      </c>
      <c r="Q3617" s="10" t="s">
        <v>8312</v>
      </c>
      <c r="R3617" t="s">
        <v>8313</v>
      </c>
      <c r="S3617" s="15">
        <f t="shared" si="169"/>
        <v>42318.593703703707</v>
      </c>
      <c r="T3617" s="15">
        <f t="shared" si="170"/>
        <v>42348.593703703707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168"/>
        <v>125</v>
      </c>
      <c r="P3618">
        <f>IFERROR(ROUND(E3618/L3618,2),0)</f>
        <v>69.33</v>
      </c>
      <c r="Q3618" s="10" t="s">
        <v>8312</v>
      </c>
      <c r="R3618" t="s">
        <v>8313</v>
      </c>
      <c r="S3618" s="15">
        <f t="shared" si="169"/>
        <v>42052.949814814812</v>
      </c>
      <c r="T3618" s="15">
        <f t="shared" si="170"/>
        <v>42082.908148148148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168"/>
        <v>119</v>
      </c>
      <c r="P3619">
        <f>IFERROR(ROUND(E3619/L3619,2),0)</f>
        <v>17.25</v>
      </c>
      <c r="Q3619" s="10" t="s">
        <v>8312</v>
      </c>
      <c r="R3619" t="s">
        <v>8313</v>
      </c>
      <c r="S3619" s="15">
        <f t="shared" si="169"/>
        <v>42779.610289351855</v>
      </c>
      <c r="T3619" s="15">
        <f t="shared" si="170"/>
        <v>42794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168"/>
        <v>101</v>
      </c>
      <c r="P3620">
        <f>IFERROR(ROUND(E3620/L3620,2),0)</f>
        <v>36.07</v>
      </c>
      <c r="Q3620" s="10" t="s">
        <v>8312</v>
      </c>
      <c r="R3620" t="s">
        <v>8313</v>
      </c>
      <c r="S3620" s="15">
        <f t="shared" si="169"/>
        <v>42128.627893518518</v>
      </c>
      <c r="T3620" s="15">
        <f t="shared" si="170"/>
        <v>42158.627893518518</v>
      </c>
    </row>
    <row r="3621" spans="1:20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168"/>
        <v>113</v>
      </c>
      <c r="P3621">
        <f>IFERROR(ROUND(E3621/L3621,2),0)</f>
        <v>66.47</v>
      </c>
      <c r="Q3621" s="10" t="s">
        <v>8312</v>
      </c>
      <c r="R3621" t="s">
        <v>8313</v>
      </c>
      <c r="S3621" s="15">
        <f t="shared" si="169"/>
        <v>42661.132245370376</v>
      </c>
      <c r="T3621" s="15">
        <f t="shared" si="170"/>
        <v>42693.916666666672</v>
      </c>
    </row>
    <row r="3622" spans="1:20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168"/>
        <v>105</v>
      </c>
      <c r="P3622">
        <f>IFERROR(ROUND(E3622/L3622,2),0)</f>
        <v>56.07</v>
      </c>
      <c r="Q3622" s="10" t="s">
        <v>8312</v>
      </c>
      <c r="R3622" t="s">
        <v>8313</v>
      </c>
      <c r="S3622" s="15">
        <f t="shared" si="169"/>
        <v>42037.938206018516</v>
      </c>
      <c r="T3622" s="15">
        <f t="shared" si="170"/>
        <v>42068.166666666672</v>
      </c>
    </row>
    <row r="3623" spans="1:20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168"/>
        <v>110</v>
      </c>
      <c r="P3623">
        <f>IFERROR(ROUND(E3623/L3623,2),0)</f>
        <v>47.03</v>
      </c>
      <c r="Q3623" s="10" t="s">
        <v>8312</v>
      </c>
      <c r="R3623" t="s">
        <v>8313</v>
      </c>
      <c r="S3623" s="15">
        <f t="shared" si="169"/>
        <v>42619.935694444444</v>
      </c>
      <c r="T3623" s="15">
        <f t="shared" si="170"/>
        <v>42643.875</v>
      </c>
    </row>
    <row r="3624" spans="1:20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168"/>
        <v>100</v>
      </c>
      <c r="P3624">
        <f>IFERROR(ROUND(E3624/L3624,2),0)</f>
        <v>47.67</v>
      </c>
      <c r="Q3624" s="10" t="s">
        <v>8312</v>
      </c>
      <c r="R3624" t="s">
        <v>8313</v>
      </c>
      <c r="S3624" s="15">
        <f t="shared" si="169"/>
        <v>41877.221886574072</v>
      </c>
      <c r="T3624" s="15">
        <f t="shared" si="170"/>
        <v>41910.140972222223</v>
      </c>
    </row>
    <row r="3625" spans="1:20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168"/>
        <v>120</v>
      </c>
      <c r="P3625">
        <f>IFERROR(ROUND(E3625/L3625,2),0)</f>
        <v>88.24</v>
      </c>
      <c r="Q3625" s="10" t="s">
        <v>8312</v>
      </c>
      <c r="R3625" t="s">
        <v>8313</v>
      </c>
      <c r="S3625" s="15">
        <f t="shared" si="169"/>
        <v>41828.736921296295</v>
      </c>
      <c r="T3625" s="15">
        <f t="shared" si="170"/>
        <v>41846.291666666664</v>
      </c>
    </row>
    <row r="3626" spans="1:20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168"/>
        <v>105</v>
      </c>
      <c r="P3626">
        <f>IFERROR(ROUND(E3626/L3626,2),0)</f>
        <v>80.72</v>
      </c>
      <c r="Q3626" s="10" t="s">
        <v>8312</v>
      </c>
      <c r="R3626" t="s">
        <v>8313</v>
      </c>
      <c r="S3626" s="15">
        <f t="shared" si="169"/>
        <v>42545.774189814809</v>
      </c>
      <c r="T3626" s="15">
        <f t="shared" si="170"/>
        <v>42605.774189814809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168"/>
        <v>103</v>
      </c>
      <c r="P3627">
        <f>IFERROR(ROUND(E3627/L3627,2),0)</f>
        <v>39.49</v>
      </c>
      <c r="Q3627" s="10" t="s">
        <v>8312</v>
      </c>
      <c r="R3627" t="s">
        <v>8313</v>
      </c>
      <c r="S3627" s="15">
        <f t="shared" si="169"/>
        <v>42157.652511574073</v>
      </c>
      <c r="T3627" s="15">
        <f t="shared" si="170"/>
        <v>42187.652511574073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168"/>
        <v>102</v>
      </c>
      <c r="P3628">
        <f>IFERROR(ROUND(E3628/L3628,2),0)</f>
        <v>84.85</v>
      </c>
      <c r="Q3628" s="10" t="s">
        <v>8312</v>
      </c>
      <c r="R3628" t="s">
        <v>8313</v>
      </c>
      <c r="S3628" s="15">
        <f t="shared" si="169"/>
        <v>41846.667326388888</v>
      </c>
      <c r="T3628" s="15">
        <f t="shared" si="170"/>
        <v>41867.667326388888</v>
      </c>
    </row>
    <row r="3629" spans="1:20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168"/>
        <v>100</v>
      </c>
      <c r="P3629">
        <f>IFERROR(ROUND(E3629/L3629,2),0)</f>
        <v>68.97</v>
      </c>
      <c r="Q3629" s="10" t="s">
        <v>8312</v>
      </c>
      <c r="R3629" t="s">
        <v>8313</v>
      </c>
      <c r="S3629" s="15">
        <f t="shared" si="169"/>
        <v>42460.741747685184</v>
      </c>
      <c r="T3629" s="15">
        <f t="shared" si="170"/>
        <v>42511.165972222225</v>
      </c>
    </row>
    <row r="3630" spans="1:20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168"/>
        <v>0</v>
      </c>
      <c r="P3630">
        <f>IFERROR(ROUND(E3630/L3630,2),0)</f>
        <v>0</v>
      </c>
      <c r="Q3630" s="10" t="s">
        <v>8312</v>
      </c>
      <c r="R3630" t="s">
        <v>8336</v>
      </c>
      <c r="S3630" s="15">
        <f t="shared" si="169"/>
        <v>42291.833287037036</v>
      </c>
      <c r="T3630" s="15">
        <f t="shared" si="170"/>
        <v>42351.874953703707</v>
      </c>
    </row>
    <row r="3631" spans="1:20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168"/>
        <v>0</v>
      </c>
      <c r="P3631">
        <f>IFERROR(ROUND(E3631/L3631,2),0)</f>
        <v>1</v>
      </c>
      <c r="Q3631" s="10" t="s">
        <v>8312</v>
      </c>
      <c r="R3631" t="s">
        <v>8336</v>
      </c>
      <c r="S3631" s="15">
        <f t="shared" si="169"/>
        <v>42437.094490740739</v>
      </c>
      <c r="T3631" s="15">
        <f t="shared" si="170"/>
        <v>42495.708333333328</v>
      </c>
    </row>
    <row r="3632" spans="1:20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168"/>
        <v>0</v>
      </c>
      <c r="P3632">
        <f>IFERROR(ROUND(E3632/L3632,2),0)</f>
        <v>1</v>
      </c>
      <c r="Q3632" s="10" t="s">
        <v>8312</v>
      </c>
      <c r="R3632" t="s">
        <v>8336</v>
      </c>
      <c r="S3632" s="15">
        <f t="shared" si="169"/>
        <v>41942.84710648148</v>
      </c>
      <c r="T3632" s="15">
        <f t="shared" si="170"/>
        <v>41972.888773148152</v>
      </c>
    </row>
    <row r="3633" spans="1:20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168"/>
        <v>51</v>
      </c>
      <c r="P3633">
        <f>IFERROR(ROUND(E3633/L3633,2),0)</f>
        <v>147.88</v>
      </c>
      <c r="Q3633" s="10" t="s">
        <v>8312</v>
      </c>
      <c r="R3633" t="s">
        <v>8336</v>
      </c>
      <c r="S3633" s="15">
        <f t="shared" si="169"/>
        <v>41880.753437499996</v>
      </c>
      <c r="T3633" s="15">
        <f t="shared" si="170"/>
        <v>41905.165972222225</v>
      </c>
    </row>
    <row r="3634" spans="1:20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168"/>
        <v>20</v>
      </c>
      <c r="P3634">
        <f>IFERROR(ROUND(E3634/L3634,2),0)</f>
        <v>100</v>
      </c>
      <c r="Q3634" s="10" t="s">
        <v>8312</v>
      </c>
      <c r="R3634" t="s">
        <v>8336</v>
      </c>
      <c r="S3634" s="15">
        <f t="shared" si="169"/>
        <v>41946.936909722222</v>
      </c>
      <c r="T3634" s="15">
        <f t="shared" si="170"/>
        <v>41966.936909722222</v>
      </c>
    </row>
    <row r="3635" spans="1:20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168"/>
        <v>35</v>
      </c>
      <c r="P3635">
        <f>IFERROR(ROUND(E3635/L3635,2),0)</f>
        <v>56.84</v>
      </c>
      <c r="Q3635" s="10" t="s">
        <v>8312</v>
      </c>
      <c r="R3635" t="s">
        <v>8336</v>
      </c>
      <c r="S3635" s="15">
        <f t="shared" si="169"/>
        <v>42649.623460648145</v>
      </c>
      <c r="T3635" s="15">
        <f t="shared" si="170"/>
        <v>42693.041666666672</v>
      </c>
    </row>
    <row r="3636" spans="1:20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168"/>
        <v>4</v>
      </c>
      <c r="P3636">
        <f>IFERROR(ROUND(E3636/L3636,2),0)</f>
        <v>176.94</v>
      </c>
      <c r="Q3636" s="10" t="s">
        <v>8312</v>
      </c>
      <c r="R3636" t="s">
        <v>8336</v>
      </c>
      <c r="S3636" s="15">
        <f t="shared" si="169"/>
        <v>42701.166365740741</v>
      </c>
      <c r="T3636" s="15">
        <f t="shared" si="170"/>
        <v>42749.165972222225</v>
      </c>
    </row>
    <row r="3637" spans="1:20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168"/>
        <v>36</v>
      </c>
      <c r="P3637">
        <f>IFERROR(ROUND(E3637/L3637,2),0)</f>
        <v>127.6</v>
      </c>
      <c r="Q3637" s="10" t="s">
        <v>8312</v>
      </c>
      <c r="R3637" t="s">
        <v>8336</v>
      </c>
      <c r="S3637" s="15">
        <f t="shared" si="169"/>
        <v>42450.88282407407</v>
      </c>
      <c r="T3637" s="15">
        <f t="shared" si="170"/>
        <v>42480.88282407407</v>
      </c>
    </row>
    <row r="3638" spans="1:20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168"/>
        <v>0</v>
      </c>
      <c r="P3638">
        <f>IFERROR(ROUND(E3638/L3638,2),0)</f>
        <v>0</v>
      </c>
      <c r="Q3638" s="10" t="s">
        <v>8312</v>
      </c>
      <c r="R3638" t="s">
        <v>8336</v>
      </c>
      <c r="S3638" s="15">
        <f t="shared" si="169"/>
        <v>42226.694780092599</v>
      </c>
      <c r="T3638" s="15">
        <f t="shared" si="170"/>
        <v>42261.694780092599</v>
      </c>
    </row>
    <row r="3639" spans="1:20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168"/>
        <v>31</v>
      </c>
      <c r="P3639">
        <f>IFERROR(ROUND(E3639/L3639,2),0)</f>
        <v>66.14</v>
      </c>
      <c r="Q3639" s="10" t="s">
        <v>8312</v>
      </c>
      <c r="R3639" t="s">
        <v>8336</v>
      </c>
      <c r="S3639" s="15">
        <f t="shared" si="169"/>
        <v>41975.700636574074</v>
      </c>
      <c r="T3639" s="15">
        <f t="shared" si="170"/>
        <v>42005.700636574074</v>
      </c>
    </row>
    <row r="3640" spans="1:20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168"/>
        <v>7</v>
      </c>
      <c r="P3640">
        <f>IFERROR(ROUND(E3640/L3640,2),0)</f>
        <v>108</v>
      </c>
      <c r="Q3640" s="10" t="s">
        <v>8312</v>
      </c>
      <c r="R3640" t="s">
        <v>8336</v>
      </c>
      <c r="S3640" s="15">
        <f t="shared" si="169"/>
        <v>42053.672824074078</v>
      </c>
      <c r="T3640" s="15">
        <f t="shared" si="170"/>
        <v>42113.631157407406</v>
      </c>
    </row>
    <row r="3641" spans="1:20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168"/>
        <v>0</v>
      </c>
      <c r="P3641">
        <f>IFERROR(ROUND(E3641/L3641,2),0)</f>
        <v>1</v>
      </c>
      <c r="Q3641" s="10" t="s">
        <v>8312</v>
      </c>
      <c r="R3641" t="s">
        <v>8336</v>
      </c>
      <c r="S3641" s="15">
        <f t="shared" si="169"/>
        <v>42590.677152777775</v>
      </c>
      <c r="T3641" s="15">
        <f t="shared" si="170"/>
        <v>42650.632638888885</v>
      </c>
    </row>
    <row r="3642" spans="1:20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168"/>
        <v>6</v>
      </c>
      <c r="P3642">
        <f>IFERROR(ROUND(E3642/L3642,2),0)</f>
        <v>18.329999999999998</v>
      </c>
      <c r="Q3642" s="10" t="s">
        <v>8312</v>
      </c>
      <c r="R3642" t="s">
        <v>8336</v>
      </c>
      <c r="S3642" s="15">
        <f t="shared" si="169"/>
        <v>42104.781597222223</v>
      </c>
      <c r="T3642" s="15">
        <f t="shared" si="170"/>
        <v>42134.781597222223</v>
      </c>
    </row>
    <row r="3643" spans="1:20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168"/>
        <v>0</v>
      </c>
      <c r="P3643">
        <f>IFERROR(ROUND(E3643/L3643,2),0)</f>
        <v>0</v>
      </c>
      <c r="Q3643" s="10" t="s">
        <v>8312</v>
      </c>
      <c r="R3643" t="s">
        <v>8336</v>
      </c>
      <c r="S3643" s="15">
        <f t="shared" si="169"/>
        <v>41899.627071759263</v>
      </c>
      <c r="T3643" s="15">
        <f t="shared" si="170"/>
        <v>41917.208333333336</v>
      </c>
    </row>
    <row r="3644" spans="1:20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168"/>
        <v>2</v>
      </c>
      <c r="P3644">
        <f>IFERROR(ROUND(E3644/L3644,2),0)</f>
        <v>7.5</v>
      </c>
      <c r="Q3644" s="10" t="s">
        <v>8312</v>
      </c>
      <c r="R3644" t="s">
        <v>8336</v>
      </c>
      <c r="S3644" s="15">
        <f t="shared" si="169"/>
        <v>42297.816284722227</v>
      </c>
      <c r="T3644" s="15">
        <f t="shared" si="170"/>
        <v>42338.708333333328</v>
      </c>
    </row>
    <row r="3645" spans="1:20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168"/>
        <v>0</v>
      </c>
      <c r="P3645">
        <f>IFERROR(ROUND(E3645/L3645,2),0)</f>
        <v>0</v>
      </c>
      <c r="Q3645" s="10" t="s">
        <v>8312</v>
      </c>
      <c r="R3645" t="s">
        <v>8336</v>
      </c>
      <c r="S3645" s="15">
        <f t="shared" si="169"/>
        <v>42285.143969907411</v>
      </c>
      <c r="T3645" s="15">
        <f t="shared" si="170"/>
        <v>42325.185636574075</v>
      </c>
    </row>
    <row r="3646" spans="1:20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168"/>
        <v>16</v>
      </c>
      <c r="P3646">
        <f>IFERROR(ROUND(E3646/L3646,2),0)</f>
        <v>68.42</v>
      </c>
      <c r="Q3646" s="10" t="s">
        <v>8312</v>
      </c>
      <c r="R3646" t="s">
        <v>8336</v>
      </c>
      <c r="S3646" s="15">
        <f t="shared" si="169"/>
        <v>42409.241747685184</v>
      </c>
      <c r="T3646" s="15">
        <f t="shared" si="170"/>
        <v>42437.207638888889</v>
      </c>
    </row>
    <row r="3647" spans="1:20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168"/>
        <v>0</v>
      </c>
      <c r="P3647">
        <f>IFERROR(ROUND(E3647/L3647,2),0)</f>
        <v>1</v>
      </c>
      <c r="Q3647" s="10" t="s">
        <v>8312</v>
      </c>
      <c r="R3647" t="s">
        <v>8336</v>
      </c>
      <c r="S3647" s="15">
        <f t="shared" si="169"/>
        <v>42665.970347222217</v>
      </c>
      <c r="T3647" s="15">
        <f t="shared" si="170"/>
        <v>42696.012013888889</v>
      </c>
    </row>
    <row r="3648" spans="1:20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168"/>
        <v>5</v>
      </c>
      <c r="P3648">
        <f>IFERROR(ROUND(E3648/L3648,2),0)</f>
        <v>60.13</v>
      </c>
      <c r="Q3648" s="10" t="s">
        <v>8312</v>
      </c>
      <c r="R3648" t="s">
        <v>8336</v>
      </c>
      <c r="S3648" s="15">
        <f t="shared" si="169"/>
        <v>42140.421319444446</v>
      </c>
      <c r="T3648" s="15">
        <f t="shared" si="170"/>
        <v>42171.979166666672</v>
      </c>
    </row>
    <row r="3649" spans="1:20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168"/>
        <v>6</v>
      </c>
      <c r="P3649">
        <f>IFERROR(ROUND(E3649/L3649,2),0)</f>
        <v>15</v>
      </c>
      <c r="Q3649" s="10" t="s">
        <v>8312</v>
      </c>
      <c r="R3649" t="s">
        <v>8336</v>
      </c>
      <c r="S3649" s="15">
        <f t="shared" si="169"/>
        <v>42598.749155092592</v>
      </c>
      <c r="T3649" s="15">
        <f t="shared" si="170"/>
        <v>42643.749155092592</v>
      </c>
    </row>
    <row r="3650" spans="1:20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168"/>
        <v>100</v>
      </c>
      <c r="P3650">
        <f>IFERROR(ROUND(E3650/L3650,2),0)</f>
        <v>550.04</v>
      </c>
      <c r="Q3650" s="10" t="s">
        <v>8312</v>
      </c>
      <c r="R3650" t="s">
        <v>8313</v>
      </c>
      <c r="S3650" s="15">
        <f t="shared" si="169"/>
        <v>41887.292187500003</v>
      </c>
      <c r="T3650" s="15">
        <f t="shared" si="170"/>
        <v>41917.292187500003</v>
      </c>
    </row>
    <row r="3651" spans="1:20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171">ROUND(E3651/D3651*100,0)</f>
        <v>104</v>
      </c>
      <c r="P3651">
        <f>IFERROR(ROUND(E3651/L3651,2),0)</f>
        <v>97.5</v>
      </c>
      <c r="Q3651" s="10" t="s">
        <v>8312</v>
      </c>
      <c r="R3651" t="s">
        <v>8313</v>
      </c>
      <c r="S3651" s="15">
        <f t="shared" ref="S3651:S3714" si="172">(((J3651/60)/60)/24)+DATE(1970,1,1)</f>
        <v>41780.712893518517</v>
      </c>
      <c r="T3651" s="15">
        <f t="shared" ref="T3651:T3714" si="173">(((I3651/60)/60)/24)+DATE(1970,1,1)</f>
        <v>41806.712893518517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171"/>
        <v>100</v>
      </c>
      <c r="P3652">
        <f>IFERROR(ROUND(E3652/L3652,2),0)</f>
        <v>29.41</v>
      </c>
      <c r="Q3652" s="10" t="s">
        <v>8312</v>
      </c>
      <c r="R3652" t="s">
        <v>8313</v>
      </c>
      <c r="S3652" s="15">
        <f t="shared" si="172"/>
        <v>42381.478981481487</v>
      </c>
      <c r="T3652" s="15">
        <f t="shared" si="173"/>
        <v>42402.478981481487</v>
      </c>
    </row>
    <row r="3653" spans="1:20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171"/>
        <v>104</v>
      </c>
      <c r="P3653">
        <f>IFERROR(ROUND(E3653/L3653,2),0)</f>
        <v>57.78</v>
      </c>
      <c r="Q3653" s="10" t="s">
        <v>8312</v>
      </c>
      <c r="R3653" t="s">
        <v>8313</v>
      </c>
      <c r="S3653" s="15">
        <f t="shared" si="172"/>
        <v>41828.646319444444</v>
      </c>
      <c r="T3653" s="15">
        <f t="shared" si="173"/>
        <v>41861.665972222225</v>
      </c>
    </row>
    <row r="3654" spans="1:20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171"/>
        <v>251</v>
      </c>
      <c r="P3654">
        <f>IFERROR(ROUND(E3654/L3654,2),0)</f>
        <v>44.24</v>
      </c>
      <c r="Q3654" s="10" t="s">
        <v>8312</v>
      </c>
      <c r="R3654" t="s">
        <v>8313</v>
      </c>
      <c r="S3654" s="15">
        <f t="shared" si="172"/>
        <v>42596.644699074073</v>
      </c>
      <c r="T3654" s="15">
        <f t="shared" si="173"/>
        <v>42607.165972222225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171"/>
        <v>101</v>
      </c>
      <c r="P3655">
        <f>IFERROR(ROUND(E3655/L3655,2),0)</f>
        <v>60.91</v>
      </c>
      <c r="Q3655" s="10" t="s">
        <v>8312</v>
      </c>
      <c r="R3655" t="s">
        <v>8313</v>
      </c>
      <c r="S3655" s="15">
        <f t="shared" si="172"/>
        <v>42191.363506944443</v>
      </c>
      <c r="T3655" s="15">
        <f t="shared" si="173"/>
        <v>42221.363506944443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171"/>
        <v>174</v>
      </c>
      <c r="P3656">
        <f>IFERROR(ROUND(E3656/L3656,2),0)</f>
        <v>68.84</v>
      </c>
      <c r="Q3656" s="10" t="s">
        <v>8312</v>
      </c>
      <c r="R3656" t="s">
        <v>8313</v>
      </c>
      <c r="S3656" s="15">
        <f t="shared" si="172"/>
        <v>42440.416504629626</v>
      </c>
      <c r="T3656" s="15">
        <f t="shared" si="173"/>
        <v>42463.708333333328</v>
      </c>
    </row>
    <row r="3657" spans="1:20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171"/>
        <v>116</v>
      </c>
      <c r="P3657">
        <f>IFERROR(ROUND(E3657/L3657,2),0)</f>
        <v>73.58</v>
      </c>
      <c r="Q3657" s="10" t="s">
        <v>8312</v>
      </c>
      <c r="R3657" t="s">
        <v>8313</v>
      </c>
      <c r="S3657" s="15">
        <f t="shared" si="172"/>
        <v>42173.803217592591</v>
      </c>
      <c r="T3657" s="15">
        <f t="shared" si="173"/>
        <v>42203.290972222225</v>
      </c>
    </row>
    <row r="3658" spans="1:20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171"/>
        <v>106</v>
      </c>
      <c r="P3658">
        <f>IFERROR(ROUND(E3658/L3658,2),0)</f>
        <v>115.02</v>
      </c>
      <c r="Q3658" s="10" t="s">
        <v>8312</v>
      </c>
      <c r="R3658" t="s">
        <v>8313</v>
      </c>
      <c r="S3658" s="15">
        <f t="shared" si="172"/>
        <v>42737.910138888896</v>
      </c>
      <c r="T3658" s="15">
        <f t="shared" si="173"/>
        <v>42767.957638888889</v>
      </c>
    </row>
    <row r="3659" spans="1:20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171"/>
        <v>111</v>
      </c>
      <c r="P3659">
        <f>IFERROR(ROUND(E3659/L3659,2),0)</f>
        <v>110.75</v>
      </c>
      <c r="Q3659" s="10" t="s">
        <v>8312</v>
      </c>
      <c r="R3659" t="s">
        <v>8313</v>
      </c>
      <c r="S3659" s="15">
        <f t="shared" si="172"/>
        <v>42499.629849537043</v>
      </c>
      <c r="T3659" s="15">
        <f t="shared" si="173"/>
        <v>42522.904166666667</v>
      </c>
    </row>
    <row r="3660" spans="1:20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171"/>
        <v>101</v>
      </c>
      <c r="P3660">
        <f>IFERROR(ROUND(E3660/L3660,2),0)</f>
        <v>75.5</v>
      </c>
      <c r="Q3660" s="10" t="s">
        <v>8312</v>
      </c>
      <c r="R3660" t="s">
        <v>8313</v>
      </c>
      <c r="S3660" s="15">
        <f t="shared" si="172"/>
        <v>41775.858564814815</v>
      </c>
      <c r="T3660" s="15">
        <f t="shared" si="173"/>
        <v>41822.165972222225</v>
      </c>
    </row>
    <row r="3661" spans="1:20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171"/>
        <v>102</v>
      </c>
      <c r="P3661">
        <f>IFERROR(ROUND(E3661/L3661,2),0)</f>
        <v>235.46</v>
      </c>
      <c r="Q3661" s="10" t="s">
        <v>8312</v>
      </c>
      <c r="R3661" t="s">
        <v>8313</v>
      </c>
      <c r="S3661" s="15">
        <f t="shared" si="172"/>
        <v>42055.277199074073</v>
      </c>
      <c r="T3661" s="15">
        <f t="shared" si="173"/>
        <v>42082.610416666663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171"/>
        <v>100</v>
      </c>
      <c r="P3662">
        <f>IFERROR(ROUND(E3662/L3662,2),0)</f>
        <v>11.36</v>
      </c>
      <c r="Q3662" s="10" t="s">
        <v>8312</v>
      </c>
      <c r="R3662" t="s">
        <v>8313</v>
      </c>
      <c r="S3662" s="15">
        <f t="shared" si="172"/>
        <v>41971.881076388891</v>
      </c>
      <c r="T3662" s="15">
        <f t="shared" si="173"/>
        <v>41996.881076388891</v>
      </c>
    </row>
    <row r="3663" spans="1:20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171"/>
        <v>111</v>
      </c>
      <c r="P3663">
        <f>IFERROR(ROUND(E3663/L3663,2),0)</f>
        <v>92.5</v>
      </c>
      <c r="Q3663" s="10" t="s">
        <v>8312</v>
      </c>
      <c r="R3663" t="s">
        <v>8313</v>
      </c>
      <c r="S3663" s="15">
        <f t="shared" si="172"/>
        <v>42447.896666666667</v>
      </c>
      <c r="T3663" s="15">
        <f t="shared" si="173"/>
        <v>42470.166666666672</v>
      </c>
    </row>
    <row r="3664" spans="1:20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171"/>
        <v>101</v>
      </c>
      <c r="P3664">
        <f>IFERROR(ROUND(E3664/L3664,2),0)</f>
        <v>202.85</v>
      </c>
      <c r="Q3664" s="10" t="s">
        <v>8312</v>
      </c>
      <c r="R3664" t="s">
        <v>8313</v>
      </c>
      <c r="S3664" s="15">
        <f t="shared" si="172"/>
        <v>42064.220069444447</v>
      </c>
      <c r="T3664" s="15">
        <f t="shared" si="173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171"/>
        <v>104</v>
      </c>
      <c r="P3665">
        <f>IFERROR(ROUND(E3665/L3665,2),0)</f>
        <v>26</v>
      </c>
      <c r="Q3665" s="10" t="s">
        <v>8312</v>
      </c>
      <c r="R3665" t="s">
        <v>8313</v>
      </c>
      <c r="S3665" s="15">
        <f t="shared" si="172"/>
        <v>42665.451736111107</v>
      </c>
      <c r="T3665" s="15">
        <f t="shared" si="173"/>
        <v>42725.493402777778</v>
      </c>
    </row>
    <row r="3666" spans="1:20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171"/>
        <v>109</v>
      </c>
      <c r="P3666">
        <f>IFERROR(ROUND(E3666/L3666,2),0)</f>
        <v>46.05</v>
      </c>
      <c r="Q3666" s="10" t="s">
        <v>8312</v>
      </c>
      <c r="R3666" t="s">
        <v>8313</v>
      </c>
      <c r="S3666" s="15">
        <f t="shared" si="172"/>
        <v>42523.248715277776</v>
      </c>
      <c r="T3666" s="15">
        <f t="shared" si="173"/>
        <v>42537.248715277776</v>
      </c>
    </row>
    <row r="3667" spans="1:20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171"/>
        <v>115</v>
      </c>
      <c r="P3667">
        <f>IFERROR(ROUND(E3667/L3667,2),0)</f>
        <v>51</v>
      </c>
      <c r="Q3667" s="10" t="s">
        <v>8312</v>
      </c>
      <c r="R3667" t="s">
        <v>8313</v>
      </c>
      <c r="S3667" s="15">
        <f t="shared" si="172"/>
        <v>42294.808124999996</v>
      </c>
      <c r="T3667" s="15">
        <f t="shared" si="173"/>
        <v>42305.829166666663</v>
      </c>
    </row>
    <row r="3668" spans="1:20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171"/>
        <v>100</v>
      </c>
      <c r="P3668">
        <f>IFERROR(ROUND(E3668/L3668,2),0)</f>
        <v>31.58</v>
      </c>
      <c r="Q3668" s="10" t="s">
        <v>8312</v>
      </c>
      <c r="R3668" t="s">
        <v>8313</v>
      </c>
      <c r="S3668" s="15">
        <f t="shared" si="172"/>
        <v>41822.90488425926</v>
      </c>
      <c r="T3668" s="15">
        <f t="shared" si="173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171"/>
        <v>103</v>
      </c>
      <c r="P3669">
        <f>IFERROR(ROUND(E3669/L3669,2),0)</f>
        <v>53.36</v>
      </c>
      <c r="Q3669" s="10" t="s">
        <v>8312</v>
      </c>
      <c r="R3669" t="s">
        <v>8313</v>
      </c>
      <c r="S3669" s="15">
        <f t="shared" si="172"/>
        <v>42173.970127314817</v>
      </c>
      <c r="T3669" s="15">
        <f t="shared" si="173"/>
        <v>42203.970127314817</v>
      </c>
    </row>
    <row r="3670" spans="1:20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171"/>
        <v>104</v>
      </c>
      <c r="P3670">
        <f>IFERROR(ROUND(E3670/L3670,2),0)</f>
        <v>36.96</v>
      </c>
      <c r="Q3670" s="10" t="s">
        <v>8312</v>
      </c>
      <c r="R3670" t="s">
        <v>8313</v>
      </c>
      <c r="S3670" s="15">
        <f t="shared" si="172"/>
        <v>42185.556157407409</v>
      </c>
      <c r="T3670" s="15">
        <f t="shared" si="173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171"/>
        <v>138</v>
      </c>
      <c r="P3671">
        <f>IFERROR(ROUND(E3671/L3671,2),0)</f>
        <v>81.290000000000006</v>
      </c>
      <c r="Q3671" s="10" t="s">
        <v>8312</v>
      </c>
      <c r="R3671" t="s">
        <v>8313</v>
      </c>
      <c r="S3671" s="15">
        <f t="shared" si="172"/>
        <v>42136.675196759257</v>
      </c>
      <c r="T3671" s="15">
        <f t="shared" si="173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171"/>
        <v>110</v>
      </c>
      <c r="P3672">
        <f>IFERROR(ROUND(E3672/L3672,2),0)</f>
        <v>20.079999999999998</v>
      </c>
      <c r="Q3672" s="10" t="s">
        <v>8312</v>
      </c>
      <c r="R3672" t="s">
        <v>8313</v>
      </c>
      <c r="S3672" s="15">
        <f t="shared" si="172"/>
        <v>42142.514016203699</v>
      </c>
      <c r="T3672" s="15">
        <f t="shared" si="173"/>
        <v>42155.958333333328</v>
      </c>
    </row>
    <row r="3673" spans="1:20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171"/>
        <v>101</v>
      </c>
      <c r="P3673">
        <f>IFERROR(ROUND(E3673/L3673,2),0)</f>
        <v>88.25</v>
      </c>
      <c r="Q3673" s="10" t="s">
        <v>8312</v>
      </c>
      <c r="R3673" t="s">
        <v>8313</v>
      </c>
      <c r="S3673" s="15">
        <f t="shared" si="172"/>
        <v>41820.62809027778</v>
      </c>
      <c r="T3673" s="15">
        <f t="shared" si="173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171"/>
        <v>102</v>
      </c>
      <c r="P3674">
        <f>IFERROR(ROUND(E3674/L3674,2),0)</f>
        <v>53.44</v>
      </c>
      <c r="Q3674" s="10" t="s">
        <v>8312</v>
      </c>
      <c r="R3674" t="s">
        <v>8313</v>
      </c>
      <c r="S3674" s="15">
        <f t="shared" si="172"/>
        <v>41878.946574074071</v>
      </c>
      <c r="T3674" s="15">
        <f t="shared" si="173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171"/>
        <v>114</v>
      </c>
      <c r="P3675">
        <f>IFERROR(ROUND(E3675/L3675,2),0)</f>
        <v>39.869999999999997</v>
      </c>
      <c r="Q3675" s="10" t="s">
        <v>8312</v>
      </c>
      <c r="R3675" t="s">
        <v>8313</v>
      </c>
      <c r="S3675" s="15">
        <f t="shared" si="172"/>
        <v>41914.295104166667</v>
      </c>
      <c r="T3675" s="15">
        <f t="shared" si="173"/>
        <v>41948.536111111112</v>
      </c>
    </row>
    <row r="3676" spans="1:20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171"/>
        <v>100</v>
      </c>
      <c r="P3676">
        <f>IFERROR(ROUND(E3676/L3676,2),0)</f>
        <v>145.16</v>
      </c>
      <c r="Q3676" s="10" t="s">
        <v>8312</v>
      </c>
      <c r="R3676" t="s">
        <v>8313</v>
      </c>
      <c r="S3676" s="15">
        <f t="shared" si="172"/>
        <v>42556.873020833329</v>
      </c>
      <c r="T3676" s="15">
        <f t="shared" si="173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171"/>
        <v>140</v>
      </c>
      <c r="P3677">
        <f>IFERROR(ROUND(E3677/L3677,2),0)</f>
        <v>23.33</v>
      </c>
      <c r="Q3677" s="10" t="s">
        <v>8312</v>
      </c>
      <c r="R3677" t="s">
        <v>8313</v>
      </c>
      <c r="S3677" s="15">
        <f t="shared" si="172"/>
        <v>42493.597013888888</v>
      </c>
      <c r="T3677" s="15">
        <f t="shared" si="173"/>
        <v>42505.958333333328</v>
      </c>
    </row>
    <row r="3678" spans="1:20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171"/>
        <v>129</v>
      </c>
      <c r="P3678">
        <f>IFERROR(ROUND(E3678/L3678,2),0)</f>
        <v>64.38</v>
      </c>
      <c r="Q3678" s="10" t="s">
        <v>8312</v>
      </c>
      <c r="R3678" t="s">
        <v>8313</v>
      </c>
      <c r="S3678" s="15">
        <f t="shared" si="172"/>
        <v>41876.815787037034</v>
      </c>
      <c r="T3678" s="15">
        <f t="shared" si="173"/>
        <v>41894.815787037034</v>
      </c>
    </row>
    <row r="3679" spans="1:20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171"/>
        <v>103</v>
      </c>
      <c r="P3679">
        <f>IFERROR(ROUND(E3679/L3679,2),0)</f>
        <v>62.05</v>
      </c>
      <c r="Q3679" s="10" t="s">
        <v>8312</v>
      </c>
      <c r="R3679" t="s">
        <v>8313</v>
      </c>
      <c r="S3679" s="15">
        <f t="shared" si="172"/>
        <v>41802.574282407404</v>
      </c>
      <c r="T3679" s="15">
        <f t="shared" si="173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171"/>
        <v>103</v>
      </c>
      <c r="P3680">
        <f>IFERROR(ROUND(E3680/L3680,2),0)</f>
        <v>66.13</v>
      </c>
      <c r="Q3680" s="10" t="s">
        <v>8312</v>
      </c>
      <c r="R3680" t="s">
        <v>8313</v>
      </c>
      <c r="S3680" s="15">
        <f t="shared" si="172"/>
        <v>42120.531226851846</v>
      </c>
      <c r="T3680" s="15">
        <f t="shared" si="173"/>
        <v>42155.531226851846</v>
      </c>
    </row>
    <row r="3681" spans="1:20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171"/>
        <v>110</v>
      </c>
      <c r="P3681">
        <f>IFERROR(ROUND(E3681/L3681,2),0)</f>
        <v>73.400000000000006</v>
      </c>
      <c r="Q3681" s="10" t="s">
        <v>8312</v>
      </c>
      <c r="R3681" t="s">
        <v>8313</v>
      </c>
      <c r="S3681" s="15">
        <f t="shared" si="172"/>
        <v>41786.761354166665</v>
      </c>
      <c r="T3681" s="15">
        <f t="shared" si="173"/>
        <v>41821.207638888889</v>
      </c>
    </row>
    <row r="3682" spans="1:20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171"/>
        <v>113</v>
      </c>
      <c r="P3682">
        <f>IFERROR(ROUND(E3682/L3682,2),0)</f>
        <v>99.5</v>
      </c>
      <c r="Q3682" s="10" t="s">
        <v>8312</v>
      </c>
      <c r="R3682" t="s">
        <v>8313</v>
      </c>
      <c r="S3682" s="15">
        <f t="shared" si="172"/>
        <v>42627.454097222217</v>
      </c>
      <c r="T3682" s="15">
        <f t="shared" si="173"/>
        <v>42648.454097222217</v>
      </c>
    </row>
    <row r="3683" spans="1:20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171"/>
        <v>112</v>
      </c>
      <c r="P3683">
        <f>IFERROR(ROUND(E3683/L3683,2),0)</f>
        <v>62.17</v>
      </c>
      <c r="Q3683" s="10" t="s">
        <v>8312</v>
      </c>
      <c r="R3683" t="s">
        <v>8313</v>
      </c>
      <c r="S3683" s="15">
        <f t="shared" si="172"/>
        <v>42374.651504629626</v>
      </c>
      <c r="T3683" s="15">
        <f t="shared" si="173"/>
        <v>42384.651504629626</v>
      </c>
    </row>
    <row r="3684" spans="1:20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171"/>
        <v>139</v>
      </c>
      <c r="P3684">
        <f>IFERROR(ROUND(E3684/L3684,2),0)</f>
        <v>62.33</v>
      </c>
      <c r="Q3684" s="10" t="s">
        <v>8312</v>
      </c>
      <c r="R3684" t="s">
        <v>8313</v>
      </c>
      <c r="S3684" s="15">
        <f t="shared" si="172"/>
        <v>41772.685393518521</v>
      </c>
      <c r="T3684" s="15">
        <f t="shared" si="173"/>
        <v>41806.290972222225</v>
      </c>
    </row>
    <row r="3685" spans="1:20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171"/>
        <v>111</v>
      </c>
      <c r="P3685">
        <f>IFERROR(ROUND(E3685/L3685,2),0)</f>
        <v>58.79</v>
      </c>
      <c r="Q3685" s="10" t="s">
        <v>8312</v>
      </c>
      <c r="R3685" t="s">
        <v>8313</v>
      </c>
      <c r="S3685" s="15">
        <f t="shared" si="172"/>
        <v>42633.116851851853</v>
      </c>
      <c r="T3685" s="15">
        <f t="shared" si="173"/>
        <v>42663.116851851853</v>
      </c>
    </row>
    <row r="3686" spans="1:20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171"/>
        <v>139</v>
      </c>
      <c r="P3686">
        <f>IFERROR(ROUND(E3686/L3686,2),0)</f>
        <v>45.35</v>
      </c>
      <c r="Q3686" s="10" t="s">
        <v>8312</v>
      </c>
      <c r="R3686" t="s">
        <v>8313</v>
      </c>
      <c r="S3686" s="15">
        <f t="shared" si="172"/>
        <v>42219.180393518516</v>
      </c>
      <c r="T3686" s="15">
        <f t="shared" si="173"/>
        <v>42249.180393518516</v>
      </c>
    </row>
    <row r="3687" spans="1:20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171"/>
        <v>106</v>
      </c>
      <c r="P3687">
        <f>IFERROR(ROUND(E3687/L3687,2),0)</f>
        <v>41.94</v>
      </c>
      <c r="Q3687" s="10" t="s">
        <v>8312</v>
      </c>
      <c r="R3687" t="s">
        <v>8313</v>
      </c>
      <c r="S3687" s="15">
        <f t="shared" si="172"/>
        <v>41753.593275462961</v>
      </c>
      <c r="T3687" s="15">
        <f t="shared" si="173"/>
        <v>41778.875</v>
      </c>
    </row>
    <row r="3688" spans="1:20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171"/>
        <v>101</v>
      </c>
      <c r="P3688">
        <f>IFERROR(ROUND(E3688/L3688,2),0)</f>
        <v>59.17</v>
      </c>
      <c r="Q3688" s="10" t="s">
        <v>8312</v>
      </c>
      <c r="R3688" t="s">
        <v>8313</v>
      </c>
      <c r="S3688" s="15">
        <f t="shared" si="172"/>
        <v>42230.662731481483</v>
      </c>
      <c r="T3688" s="15">
        <f t="shared" si="173"/>
        <v>42245.165972222225</v>
      </c>
    </row>
    <row r="3689" spans="1:20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171"/>
        <v>100</v>
      </c>
      <c r="P3689">
        <f>IFERROR(ROUND(E3689/L3689,2),0)</f>
        <v>200.49</v>
      </c>
      <c r="Q3689" s="10" t="s">
        <v>8312</v>
      </c>
      <c r="R3689" t="s">
        <v>8313</v>
      </c>
      <c r="S3689" s="15">
        <f t="shared" si="172"/>
        <v>41787.218229166669</v>
      </c>
      <c r="T3689" s="15">
        <f t="shared" si="173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171"/>
        <v>109</v>
      </c>
      <c r="P3690">
        <f>IFERROR(ROUND(E3690/L3690,2),0)</f>
        <v>83.97</v>
      </c>
      <c r="Q3690" s="10" t="s">
        <v>8312</v>
      </c>
      <c r="R3690" t="s">
        <v>8313</v>
      </c>
      <c r="S3690" s="15">
        <f t="shared" si="172"/>
        <v>41829.787083333329</v>
      </c>
      <c r="T3690" s="15">
        <f t="shared" si="173"/>
        <v>41859.787083333329</v>
      </c>
    </row>
    <row r="3691" spans="1:20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171"/>
        <v>118</v>
      </c>
      <c r="P3691">
        <f>IFERROR(ROUND(E3691/L3691,2),0)</f>
        <v>57.26</v>
      </c>
      <c r="Q3691" s="10" t="s">
        <v>8312</v>
      </c>
      <c r="R3691" t="s">
        <v>8313</v>
      </c>
      <c r="S3691" s="15">
        <f t="shared" si="172"/>
        <v>42147.826840277776</v>
      </c>
      <c r="T3691" s="15">
        <f t="shared" si="173"/>
        <v>42176.934027777781</v>
      </c>
    </row>
    <row r="3692" spans="1:20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171"/>
        <v>120</v>
      </c>
      <c r="P3692">
        <f>IFERROR(ROUND(E3692/L3692,2),0)</f>
        <v>58.06</v>
      </c>
      <c r="Q3692" s="10" t="s">
        <v>8312</v>
      </c>
      <c r="R3692" t="s">
        <v>8313</v>
      </c>
      <c r="S3692" s="15">
        <f t="shared" si="172"/>
        <v>41940.598182870373</v>
      </c>
      <c r="T3692" s="15">
        <f t="shared" si="173"/>
        <v>41970.639849537038</v>
      </c>
    </row>
    <row r="3693" spans="1:20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171"/>
        <v>128</v>
      </c>
      <c r="P3693">
        <f>IFERROR(ROUND(E3693/L3693,2),0)</f>
        <v>186.8</v>
      </c>
      <c r="Q3693" s="10" t="s">
        <v>8312</v>
      </c>
      <c r="R3693" t="s">
        <v>8313</v>
      </c>
      <c r="S3693" s="15">
        <f t="shared" si="172"/>
        <v>42020.700567129628</v>
      </c>
      <c r="T3693" s="15">
        <f t="shared" si="173"/>
        <v>42065.207638888889</v>
      </c>
    </row>
    <row r="3694" spans="1:20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171"/>
        <v>126</v>
      </c>
      <c r="P3694">
        <f>IFERROR(ROUND(E3694/L3694,2),0)</f>
        <v>74.12</v>
      </c>
      <c r="Q3694" s="10" t="s">
        <v>8312</v>
      </c>
      <c r="R3694" t="s">
        <v>8313</v>
      </c>
      <c r="S3694" s="15">
        <f t="shared" si="172"/>
        <v>41891.96503472222</v>
      </c>
      <c r="T3694" s="15">
        <f t="shared" si="173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171"/>
        <v>129</v>
      </c>
      <c r="P3695">
        <f>IFERROR(ROUND(E3695/L3695,2),0)</f>
        <v>30.71</v>
      </c>
      <c r="Q3695" s="10" t="s">
        <v>8312</v>
      </c>
      <c r="R3695" t="s">
        <v>8313</v>
      </c>
      <c r="S3695" s="15">
        <f t="shared" si="172"/>
        <v>42309.191307870366</v>
      </c>
      <c r="T3695" s="15">
        <f t="shared" si="173"/>
        <v>42338.9375</v>
      </c>
    </row>
    <row r="3696" spans="1:20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171"/>
        <v>107</v>
      </c>
      <c r="P3696">
        <f>IFERROR(ROUND(E3696/L3696,2),0)</f>
        <v>62.67</v>
      </c>
      <c r="Q3696" s="10" t="s">
        <v>8312</v>
      </c>
      <c r="R3696" t="s">
        <v>8313</v>
      </c>
      <c r="S3696" s="15">
        <f t="shared" si="172"/>
        <v>42490.133877314816</v>
      </c>
      <c r="T3696" s="15">
        <f t="shared" si="173"/>
        <v>42527.083333333328</v>
      </c>
    </row>
    <row r="3697" spans="1:20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171"/>
        <v>100</v>
      </c>
      <c r="P3697">
        <f>IFERROR(ROUND(E3697/L3697,2),0)</f>
        <v>121.36</v>
      </c>
      <c r="Q3697" s="10" t="s">
        <v>8312</v>
      </c>
      <c r="R3697" t="s">
        <v>8313</v>
      </c>
      <c r="S3697" s="15">
        <f t="shared" si="172"/>
        <v>41995.870486111111</v>
      </c>
      <c r="T3697" s="15">
        <f t="shared" si="173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171"/>
        <v>155</v>
      </c>
      <c r="P3698">
        <f>IFERROR(ROUND(E3698/L3698,2),0)</f>
        <v>39.74</v>
      </c>
      <c r="Q3698" s="10" t="s">
        <v>8312</v>
      </c>
      <c r="R3698" t="s">
        <v>8313</v>
      </c>
      <c r="S3698" s="15">
        <f t="shared" si="172"/>
        <v>41988.617083333331</v>
      </c>
      <c r="T3698" s="15">
        <f t="shared" si="173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171"/>
        <v>108</v>
      </c>
      <c r="P3699">
        <f>IFERROR(ROUND(E3699/L3699,2),0)</f>
        <v>72</v>
      </c>
      <c r="Q3699" s="10" t="s">
        <v>8312</v>
      </c>
      <c r="R3699" t="s">
        <v>8313</v>
      </c>
      <c r="S3699" s="15">
        <f t="shared" si="172"/>
        <v>42479.465833333335</v>
      </c>
      <c r="T3699" s="15">
        <f t="shared" si="173"/>
        <v>42500.465833333335</v>
      </c>
    </row>
    <row r="3700" spans="1:20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171"/>
        <v>111</v>
      </c>
      <c r="P3700">
        <f>IFERROR(ROUND(E3700/L3700,2),0)</f>
        <v>40.630000000000003</v>
      </c>
      <c r="Q3700" s="10" t="s">
        <v>8312</v>
      </c>
      <c r="R3700" t="s">
        <v>8313</v>
      </c>
      <c r="S3700" s="15">
        <f t="shared" si="172"/>
        <v>42401.806562500002</v>
      </c>
      <c r="T3700" s="15">
        <f t="shared" si="173"/>
        <v>42431.806562500002</v>
      </c>
    </row>
    <row r="3701" spans="1:20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171"/>
        <v>101</v>
      </c>
      <c r="P3701">
        <f>IFERROR(ROUND(E3701/L3701,2),0)</f>
        <v>63</v>
      </c>
      <c r="Q3701" s="10" t="s">
        <v>8312</v>
      </c>
      <c r="R3701" t="s">
        <v>8313</v>
      </c>
      <c r="S3701" s="15">
        <f t="shared" si="172"/>
        <v>41897.602037037039</v>
      </c>
      <c r="T3701" s="15">
        <f t="shared" si="173"/>
        <v>41927.602037037039</v>
      </c>
    </row>
    <row r="3702" spans="1:20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171"/>
        <v>121</v>
      </c>
      <c r="P3702">
        <f>IFERROR(ROUND(E3702/L3702,2),0)</f>
        <v>33.67</v>
      </c>
      <c r="Q3702" s="10" t="s">
        <v>8312</v>
      </c>
      <c r="R3702" t="s">
        <v>8313</v>
      </c>
      <c r="S3702" s="15">
        <f t="shared" si="172"/>
        <v>41882.585648148146</v>
      </c>
      <c r="T3702" s="15">
        <f t="shared" si="173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171"/>
        <v>100</v>
      </c>
      <c r="P3703">
        <f>IFERROR(ROUND(E3703/L3703,2),0)</f>
        <v>38.590000000000003</v>
      </c>
      <c r="Q3703" s="10" t="s">
        <v>8312</v>
      </c>
      <c r="R3703" t="s">
        <v>8313</v>
      </c>
      <c r="S3703" s="15">
        <f t="shared" si="172"/>
        <v>42129.541585648149</v>
      </c>
      <c r="T3703" s="15">
        <f t="shared" si="173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171"/>
        <v>109</v>
      </c>
      <c r="P3704">
        <f>IFERROR(ROUND(E3704/L3704,2),0)</f>
        <v>155.94999999999999</v>
      </c>
      <c r="Q3704" s="10" t="s">
        <v>8312</v>
      </c>
      <c r="R3704" t="s">
        <v>8313</v>
      </c>
      <c r="S3704" s="15">
        <f t="shared" si="172"/>
        <v>42524.53800925926</v>
      </c>
      <c r="T3704" s="15">
        <f t="shared" si="173"/>
        <v>42561.957638888889</v>
      </c>
    </row>
    <row r="3705" spans="1:20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171"/>
        <v>123</v>
      </c>
      <c r="P3705">
        <f>IFERROR(ROUND(E3705/L3705,2),0)</f>
        <v>43.2</v>
      </c>
      <c r="Q3705" s="10" t="s">
        <v>8312</v>
      </c>
      <c r="R3705" t="s">
        <v>8313</v>
      </c>
      <c r="S3705" s="15">
        <f t="shared" si="172"/>
        <v>42556.504490740743</v>
      </c>
      <c r="T3705" s="15">
        <f t="shared" si="173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171"/>
        <v>136</v>
      </c>
      <c r="P3706">
        <f>IFERROR(ROUND(E3706/L3706,2),0)</f>
        <v>15.15</v>
      </c>
      <c r="Q3706" s="10" t="s">
        <v>8312</v>
      </c>
      <c r="R3706" t="s">
        <v>8313</v>
      </c>
      <c r="S3706" s="15">
        <f t="shared" si="172"/>
        <v>42461.689745370371</v>
      </c>
      <c r="T3706" s="15">
        <f t="shared" si="173"/>
        <v>42521.689745370371</v>
      </c>
    </row>
    <row r="3707" spans="1:20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171"/>
        <v>103</v>
      </c>
      <c r="P3707">
        <f>IFERROR(ROUND(E3707/L3707,2),0)</f>
        <v>83.57</v>
      </c>
      <c r="Q3707" s="10" t="s">
        <v>8312</v>
      </c>
      <c r="R3707" t="s">
        <v>8313</v>
      </c>
      <c r="S3707" s="15">
        <f t="shared" si="172"/>
        <v>41792.542986111112</v>
      </c>
      <c r="T3707" s="15">
        <f t="shared" si="173"/>
        <v>41813.75</v>
      </c>
    </row>
    <row r="3708" spans="1:20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171"/>
        <v>121</v>
      </c>
      <c r="P3708">
        <f>IFERROR(ROUND(E3708/L3708,2),0)</f>
        <v>140</v>
      </c>
      <c r="Q3708" s="10" t="s">
        <v>8312</v>
      </c>
      <c r="R3708" t="s">
        <v>8313</v>
      </c>
      <c r="S3708" s="15">
        <f t="shared" si="172"/>
        <v>41879.913761574076</v>
      </c>
      <c r="T3708" s="15">
        <f t="shared" si="173"/>
        <v>41894.913761574076</v>
      </c>
    </row>
    <row r="3709" spans="1:20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171"/>
        <v>186</v>
      </c>
      <c r="P3709">
        <f>IFERROR(ROUND(E3709/L3709,2),0)</f>
        <v>80.87</v>
      </c>
      <c r="Q3709" s="10" t="s">
        <v>8312</v>
      </c>
      <c r="R3709" t="s">
        <v>8313</v>
      </c>
      <c r="S3709" s="15">
        <f t="shared" si="172"/>
        <v>42552.048356481479</v>
      </c>
      <c r="T3709" s="15">
        <f t="shared" si="173"/>
        <v>42573.226388888885</v>
      </c>
    </row>
    <row r="3710" spans="1:20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171"/>
        <v>300</v>
      </c>
      <c r="P3710">
        <f>IFERROR(ROUND(E3710/L3710,2),0)</f>
        <v>53.85</v>
      </c>
      <c r="Q3710" s="10" t="s">
        <v>8312</v>
      </c>
      <c r="R3710" t="s">
        <v>8313</v>
      </c>
      <c r="S3710" s="15">
        <f t="shared" si="172"/>
        <v>41810.142199074071</v>
      </c>
      <c r="T3710" s="15">
        <f t="shared" si="173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171"/>
        <v>108</v>
      </c>
      <c r="P3711">
        <f>IFERROR(ROUND(E3711/L3711,2),0)</f>
        <v>30.93</v>
      </c>
      <c r="Q3711" s="10" t="s">
        <v>8312</v>
      </c>
      <c r="R3711" t="s">
        <v>8313</v>
      </c>
      <c r="S3711" s="15">
        <f t="shared" si="172"/>
        <v>41785.707708333335</v>
      </c>
      <c r="T3711" s="15">
        <f t="shared" si="173"/>
        <v>41815.707708333335</v>
      </c>
    </row>
    <row r="3712" spans="1:20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171"/>
        <v>141</v>
      </c>
      <c r="P3712">
        <f>IFERROR(ROUND(E3712/L3712,2),0)</f>
        <v>67.959999999999994</v>
      </c>
      <c r="Q3712" s="10" t="s">
        <v>8312</v>
      </c>
      <c r="R3712" t="s">
        <v>8313</v>
      </c>
      <c r="S3712" s="15">
        <f t="shared" si="172"/>
        <v>42072.576249999998</v>
      </c>
      <c r="T3712" s="15">
        <f t="shared" si="173"/>
        <v>42097.576249999998</v>
      </c>
    </row>
    <row r="3713" spans="1:20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171"/>
        <v>114</v>
      </c>
      <c r="P3713">
        <f>IFERROR(ROUND(E3713/L3713,2),0)</f>
        <v>27.14</v>
      </c>
      <c r="Q3713" s="10" t="s">
        <v>8312</v>
      </c>
      <c r="R3713" t="s">
        <v>8313</v>
      </c>
      <c r="S3713" s="15">
        <f t="shared" si="172"/>
        <v>41779.724224537036</v>
      </c>
      <c r="T3713" s="15">
        <f t="shared" si="173"/>
        <v>41805.666666666664</v>
      </c>
    </row>
    <row r="3714" spans="1:20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171"/>
        <v>154</v>
      </c>
      <c r="P3714">
        <f>IFERROR(ROUND(E3714/L3714,2),0)</f>
        <v>110.87</v>
      </c>
      <c r="Q3714" s="10" t="s">
        <v>8312</v>
      </c>
      <c r="R3714" t="s">
        <v>8313</v>
      </c>
      <c r="S3714" s="15">
        <f t="shared" si="172"/>
        <v>42134.172071759262</v>
      </c>
      <c r="T3714" s="15">
        <f t="shared" si="173"/>
        <v>42155.290972222225</v>
      </c>
    </row>
    <row r="3715" spans="1:20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174">ROUND(E3715/D3715*100,0)</f>
        <v>102</v>
      </c>
      <c r="P3715">
        <f>IFERROR(ROUND(E3715/L3715,2),0)</f>
        <v>106.84</v>
      </c>
      <c r="Q3715" s="10" t="s">
        <v>8312</v>
      </c>
      <c r="R3715" t="s">
        <v>8313</v>
      </c>
      <c r="S3715" s="15">
        <f t="shared" ref="S3715:S3778" si="175">(((J3715/60)/60)/24)+DATE(1970,1,1)</f>
        <v>42505.738032407404</v>
      </c>
      <c r="T3715" s="15">
        <f t="shared" ref="T3715:T3778" si="176">(((I3715/60)/60)/24)+DATE(1970,1,1)</f>
        <v>42525.738032407404</v>
      </c>
    </row>
    <row r="3716" spans="1:20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174"/>
        <v>102</v>
      </c>
      <c r="P3716">
        <f>IFERROR(ROUND(E3716/L3716,2),0)</f>
        <v>105.52</v>
      </c>
      <c r="Q3716" s="10" t="s">
        <v>8312</v>
      </c>
      <c r="R3716" t="s">
        <v>8313</v>
      </c>
      <c r="S3716" s="15">
        <f t="shared" si="175"/>
        <v>42118.556331018524</v>
      </c>
      <c r="T3716" s="15">
        <f t="shared" si="176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174"/>
        <v>103</v>
      </c>
      <c r="P3717">
        <f>IFERROR(ROUND(E3717/L3717,2),0)</f>
        <v>132.96</v>
      </c>
      <c r="Q3717" s="10" t="s">
        <v>8312</v>
      </c>
      <c r="R3717" t="s">
        <v>8313</v>
      </c>
      <c r="S3717" s="15">
        <f t="shared" si="175"/>
        <v>42036.995590277773</v>
      </c>
      <c r="T3717" s="15">
        <f t="shared" si="176"/>
        <v>42094.536111111112</v>
      </c>
    </row>
    <row r="3718" spans="1:20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174"/>
        <v>156</v>
      </c>
      <c r="P3718">
        <f>IFERROR(ROUND(E3718/L3718,2),0)</f>
        <v>51.92</v>
      </c>
      <c r="Q3718" s="10" t="s">
        <v>8312</v>
      </c>
      <c r="R3718" t="s">
        <v>8313</v>
      </c>
      <c r="S3718" s="15">
        <f t="shared" si="175"/>
        <v>42360.887835648144</v>
      </c>
      <c r="T3718" s="15">
        <f t="shared" si="176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174"/>
        <v>101</v>
      </c>
      <c r="P3719">
        <f>IFERROR(ROUND(E3719/L3719,2),0)</f>
        <v>310</v>
      </c>
      <c r="Q3719" s="10" t="s">
        <v>8312</v>
      </c>
      <c r="R3719" t="s">
        <v>8313</v>
      </c>
      <c r="S3719" s="15">
        <f t="shared" si="175"/>
        <v>42102.866307870368</v>
      </c>
      <c r="T3719" s="15">
        <f t="shared" si="176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174"/>
        <v>239</v>
      </c>
      <c r="P3720">
        <f>IFERROR(ROUND(E3720/L3720,2),0)</f>
        <v>26.02</v>
      </c>
      <c r="Q3720" s="10" t="s">
        <v>8312</v>
      </c>
      <c r="R3720" t="s">
        <v>8313</v>
      </c>
      <c r="S3720" s="15">
        <f t="shared" si="175"/>
        <v>42032.716145833328</v>
      </c>
      <c r="T3720" s="15">
        <f t="shared" si="176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174"/>
        <v>210</v>
      </c>
      <c r="P3721">
        <f>IFERROR(ROUND(E3721/L3721,2),0)</f>
        <v>105</v>
      </c>
      <c r="Q3721" s="10" t="s">
        <v>8312</v>
      </c>
      <c r="R3721" t="s">
        <v>8313</v>
      </c>
      <c r="S3721" s="15">
        <f t="shared" si="175"/>
        <v>42147.729930555557</v>
      </c>
      <c r="T3721" s="15">
        <f t="shared" si="176"/>
        <v>42177.729930555557</v>
      </c>
    </row>
    <row r="3722" spans="1:20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174"/>
        <v>105</v>
      </c>
      <c r="P3722">
        <f>IFERROR(ROUND(E3722/L3722,2),0)</f>
        <v>86.23</v>
      </c>
      <c r="Q3722" s="10" t="s">
        <v>8312</v>
      </c>
      <c r="R3722" t="s">
        <v>8313</v>
      </c>
      <c r="S3722" s="15">
        <f t="shared" si="175"/>
        <v>42165.993125000001</v>
      </c>
      <c r="T3722" s="15">
        <f t="shared" si="176"/>
        <v>42187.993125000001</v>
      </c>
    </row>
    <row r="3723" spans="1:20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174"/>
        <v>101</v>
      </c>
      <c r="P3723">
        <f>IFERROR(ROUND(E3723/L3723,2),0)</f>
        <v>114.55</v>
      </c>
      <c r="Q3723" s="10" t="s">
        <v>8312</v>
      </c>
      <c r="R3723" t="s">
        <v>8313</v>
      </c>
      <c r="S3723" s="15">
        <f t="shared" si="175"/>
        <v>41927.936157407406</v>
      </c>
      <c r="T3723" s="15">
        <f t="shared" si="176"/>
        <v>41948.977824074071</v>
      </c>
    </row>
    <row r="3724" spans="1:20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174"/>
        <v>111</v>
      </c>
      <c r="P3724">
        <f>IFERROR(ROUND(E3724/L3724,2),0)</f>
        <v>47.66</v>
      </c>
      <c r="Q3724" s="10" t="s">
        <v>8312</v>
      </c>
      <c r="R3724" t="s">
        <v>8313</v>
      </c>
      <c r="S3724" s="15">
        <f t="shared" si="175"/>
        <v>42381.671840277777</v>
      </c>
      <c r="T3724" s="15">
        <f t="shared" si="176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174"/>
        <v>102</v>
      </c>
      <c r="P3725">
        <f>IFERROR(ROUND(E3725/L3725,2),0)</f>
        <v>72.89</v>
      </c>
      <c r="Q3725" s="10" t="s">
        <v>8312</v>
      </c>
      <c r="R3725" t="s">
        <v>8313</v>
      </c>
      <c r="S3725" s="15">
        <f t="shared" si="175"/>
        <v>41943.753032407411</v>
      </c>
      <c r="T3725" s="15">
        <f t="shared" si="176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174"/>
        <v>103</v>
      </c>
      <c r="P3726">
        <f>IFERROR(ROUND(E3726/L3726,2),0)</f>
        <v>49.55</v>
      </c>
      <c r="Q3726" s="10" t="s">
        <v>8312</v>
      </c>
      <c r="R3726" t="s">
        <v>8313</v>
      </c>
      <c r="S3726" s="15">
        <f t="shared" si="175"/>
        <v>42465.491435185191</v>
      </c>
      <c r="T3726" s="15">
        <f t="shared" si="176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174"/>
        <v>127</v>
      </c>
      <c r="P3727">
        <f>IFERROR(ROUND(E3727/L3727,2),0)</f>
        <v>25.4</v>
      </c>
      <c r="Q3727" s="10" t="s">
        <v>8312</v>
      </c>
      <c r="R3727" t="s">
        <v>8313</v>
      </c>
      <c r="S3727" s="15">
        <f t="shared" si="175"/>
        <v>42401.945219907408</v>
      </c>
      <c r="T3727" s="15">
        <f t="shared" si="176"/>
        <v>42418.895833333328</v>
      </c>
    </row>
    <row r="3728" spans="1:20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174"/>
        <v>339</v>
      </c>
      <c r="P3728">
        <f>IFERROR(ROUND(E3728/L3728,2),0)</f>
        <v>62.59</v>
      </c>
      <c r="Q3728" s="10" t="s">
        <v>8312</v>
      </c>
      <c r="R3728" t="s">
        <v>8313</v>
      </c>
      <c r="S3728" s="15">
        <f t="shared" si="175"/>
        <v>42462.140868055561</v>
      </c>
      <c r="T3728" s="15">
        <f t="shared" si="176"/>
        <v>42489.875</v>
      </c>
    </row>
    <row r="3729" spans="1:20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174"/>
        <v>101</v>
      </c>
      <c r="P3729">
        <f>IFERROR(ROUND(E3729/L3729,2),0)</f>
        <v>61.06</v>
      </c>
      <c r="Q3729" s="10" t="s">
        <v>8312</v>
      </c>
      <c r="R3729" t="s">
        <v>8313</v>
      </c>
      <c r="S3729" s="15">
        <f t="shared" si="175"/>
        <v>42632.348310185189</v>
      </c>
      <c r="T3729" s="15">
        <f t="shared" si="176"/>
        <v>42663.204861111109</v>
      </c>
    </row>
    <row r="3730" spans="1:20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174"/>
        <v>9</v>
      </c>
      <c r="P3730">
        <f>IFERROR(ROUND(E3730/L3730,2),0)</f>
        <v>60.06</v>
      </c>
      <c r="Q3730" s="10" t="s">
        <v>8312</v>
      </c>
      <c r="R3730" t="s">
        <v>8313</v>
      </c>
      <c r="S3730" s="15">
        <f t="shared" si="175"/>
        <v>42205.171018518522</v>
      </c>
      <c r="T3730" s="15">
        <f t="shared" si="176"/>
        <v>42235.171018518522</v>
      </c>
    </row>
    <row r="3731" spans="1:20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174"/>
        <v>7</v>
      </c>
      <c r="P3731">
        <f>IFERROR(ROUND(E3731/L3731,2),0)</f>
        <v>72.400000000000006</v>
      </c>
      <c r="Q3731" s="10" t="s">
        <v>8312</v>
      </c>
      <c r="R3731" t="s">
        <v>8313</v>
      </c>
      <c r="S3731" s="15">
        <f t="shared" si="175"/>
        <v>42041.205000000002</v>
      </c>
      <c r="T3731" s="15">
        <f t="shared" si="176"/>
        <v>42086.16333333333</v>
      </c>
    </row>
    <row r="3732" spans="1:20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174"/>
        <v>10</v>
      </c>
      <c r="P3732">
        <f>IFERROR(ROUND(E3732/L3732,2),0)</f>
        <v>100</v>
      </c>
      <c r="Q3732" s="10" t="s">
        <v>8312</v>
      </c>
      <c r="R3732" t="s">
        <v>8313</v>
      </c>
      <c r="S3732" s="15">
        <f t="shared" si="175"/>
        <v>42203.677766203706</v>
      </c>
      <c r="T3732" s="15">
        <f t="shared" si="176"/>
        <v>42233.677766203706</v>
      </c>
    </row>
    <row r="3733" spans="1:20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174"/>
        <v>11</v>
      </c>
      <c r="P3733">
        <f>IFERROR(ROUND(E3733/L3733,2),0)</f>
        <v>51.67</v>
      </c>
      <c r="Q3733" s="10" t="s">
        <v>8312</v>
      </c>
      <c r="R3733" t="s">
        <v>8313</v>
      </c>
      <c r="S3733" s="15">
        <f t="shared" si="175"/>
        <v>41983.752847222218</v>
      </c>
      <c r="T3733" s="15">
        <f t="shared" si="176"/>
        <v>42014.140972222223</v>
      </c>
    </row>
    <row r="3734" spans="1:20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174"/>
        <v>15</v>
      </c>
      <c r="P3734">
        <f>IFERROR(ROUND(E3734/L3734,2),0)</f>
        <v>32.75</v>
      </c>
      <c r="Q3734" s="10" t="s">
        <v>8312</v>
      </c>
      <c r="R3734" t="s">
        <v>8313</v>
      </c>
      <c r="S3734" s="15">
        <f t="shared" si="175"/>
        <v>41968.677465277782</v>
      </c>
      <c r="T3734" s="15">
        <f t="shared" si="176"/>
        <v>42028.5</v>
      </c>
    </row>
    <row r="3735" spans="1:20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174"/>
        <v>0</v>
      </c>
      <c r="P3735">
        <f>IFERROR(ROUND(E3735/L3735,2),0)</f>
        <v>0</v>
      </c>
      <c r="Q3735" s="10" t="s">
        <v>8312</v>
      </c>
      <c r="R3735" t="s">
        <v>8313</v>
      </c>
      <c r="S3735" s="15">
        <f t="shared" si="175"/>
        <v>42103.024398148147</v>
      </c>
      <c r="T3735" s="15">
        <f t="shared" si="176"/>
        <v>42112.9375</v>
      </c>
    </row>
    <row r="3736" spans="1:20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174"/>
        <v>28</v>
      </c>
      <c r="P3736">
        <f>IFERROR(ROUND(E3736/L3736,2),0)</f>
        <v>61</v>
      </c>
      <c r="Q3736" s="10" t="s">
        <v>8312</v>
      </c>
      <c r="R3736" t="s">
        <v>8313</v>
      </c>
      <c r="S3736" s="15">
        <f t="shared" si="175"/>
        <v>42089.901574074072</v>
      </c>
      <c r="T3736" s="15">
        <f t="shared" si="176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174"/>
        <v>13</v>
      </c>
      <c r="P3737">
        <f>IFERROR(ROUND(E3737/L3737,2),0)</f>
        <v>10</v>
      </c>
      <c r="Q3737" s="10" t="s">
        <v>8312</v>
      </c>
      <c r="R3737" t="s">
        <v>8313</v>
      </c>
      <c r="S3737" s="15">
        <f t="shared" si="175"/>
        <v>42122.693159722221</v>
      </c>
      <c r="T3737" s="15">
        <f t="shared" si="176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174"/>
        <v>1</v>
      </c>
      <c r="P3738">
        <f>IFERROR(ROUND(E3738/L3738,2),0)</f>
        <v>10</v>
      </c>
      <c r="Q3738" s="10" t="s">
        <v>8312</v>
      </c>
      <c r="R3738" t="s">
        <v>8313</v>
      </c>
      <c r="S3738" s="15">
        <f t="shared" si="175"/>
        <v>42048.711724537032</v>
      </c>
      <c r="T3738" s="15">
        <f t="shared" si="176"/>
        <v>42086.75</v>
      </c>
    </row>
    <row r="3739" spans="1:20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174"/>
        <v>21</v>
      </c>
      <c r="P3739">
        <f>IFERROR(ROUND(E3739/L3739,2),0)</f>
        <v>37.5</v>
      </c>
      <c r="Q3739" s="10" t="s">
        <v>8312</v>
      </c>
      <c r="R3739" t="s">
        <v>8313</v>
      </c>
      <c r="S3739" s="15">
        <f t="shared" si="175"/>
        <v>42297.691006944442</v>
      </c>
      <c r="T3739" s="15">
        <f t="shared" si="176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174"/>
        <v>18</v>
      </c>
      <c r="P3740">
        <f>IFERROR(ROUND(E3740/L3740,2),0)</f>
        <v>45</v>
      </c>
      <c r="Q3740" s="10" t="s">
        <v>8312</v>
      </c>
      <c r="R3740" t="s">
        <v>8313</v>
      </c>
      <c r="S3740" s="15">
        <f t="shared" si="175"/>
        <v>41813.938715277778</v>
      </c>
      <c r="T3740" s="15">
        <f t="shared" si="176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174"/>
        <v>20</v>
      </c>
      <c r="P3741">
        <f>IFERROR(ROUND(E3741/L3741,2),0)</f>
        <v>100.63</v>
      </c>
      <c r="Q3741" s="10" t="s">
        <v>8312</v>
      </c>
      <c r="R3741" t="s">
        <v>8313</v>
      </c>
      <c r="S3741" s="15">
        <f t="shared" si="175"/>
        <v>42548.449861111112</v>
      </c>
      <c r="T3741" s="15">
        <f t="shared" si="176"/>
        <v>42568.449861111112</v>
      </c>
    </row>
    <row r="3742" spans="1:20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174"/>
        <v>18</v>
      </c>
      <c r="P3742">
        <f>IFERROR(ROUND(E3742/L3742,2),0)</f>
        <v>25.57</v>
      </c>
      <c r="Q3742" s="10" t="s">
        <v>8312</v>
      </c>
      <c r="R3742" t="s">
        <v>8313</v>
      </c>
      <c r="S3742" s="15">
        <f t="shared" si="175"/>
        <v>41833.089756944442</v>
      </c>
      <c r="T3742" s="15">
        <f t="shared" si="176"/>
        <v>41863.079143518517</v>
      </c>
    </row>
    <row r="3743" spans="1:20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174"/>
        <v>0</v>
      </c>
      <c r="P3743">
        <f>IFERROR(ROUND(E3743/L3743,2),0)</f>
        <v>0</v>
      </c>
      <c r="Q3743" s="10" t="s">
        <v>8312</v>
      </c>
      <c r="R3743" t="s">
        <v>8313</v>
      </c>
      <c r="S3743" s="15">
        <f t="shared" si="175"/>
        <v>42325.920717592591</v>
      </c>
      <c r="T3743" s="15">
        <f t="shared" si="176"/>
        <v>42355.920717592591</v>
      </c>
    </row>
    <row r="3744" spans="1:20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174"/>
        <v>2</v>
      </c>
      <c r="P3744">
        <f>IFERROR(ROUND(E3744/L3744,2),0)</f>
        <v>25</v>
      </c>
      <c r="Q3744" s="10" t="s">
        <v>8312</v>
      </c>
      <c r="R3744" t="s">
        <v>8313</v>
      </c>
      <c r="S3744" s="15">
        <f t="shared" si="175"/>
        <v>41858.214629629627</v>
      </c>
      <c r="T3744" s="15">
        <f t="shared" si="176"/>
        <v>41888.214629629627</v>
      </c>
    </row>
    <row r="3745" spans="1:20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174"/>
        <v>0</v>
      </c>
      <c r="P3745">
        <f>IFERROR(ROUND(E3745/L3745,2),0)</f>
        <v>0</v>
      </c>
      <c r="Q3745" s="10" t="s">
        <v>8312</v>
      </c>
      <c r="R3745" t="s">
        <v>8313</v>
      </c>
      <c r="S3745" s="15">
        <f t="shared" si="175"/>
        <v>41793.710231481484</v>
      </c>
      <c r="T3745" s="15">
        <f t="shared" si="176"/>
        <v>41823.710231481484</v>
      </c>
    </row>
    <row r="3746" spans="1:20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174"/>
        <v>0</v>
      </c>
      <c r="P3746">
        <f>IFERROR(ROUND(E3746/L3746,2),0)</f>
        <v>0</v>
      </c>
      <c r="Q3746" s="10" t="s">
        <v>8312</v>
      </c>
      <c r="R3746" t="s">
        <v>8313</v>
      </c>
      <c r="S3746" s="15">
        <f t="shared" si="175"/>
        <v>41793.814259259263</v>
      </c>
      <c r="T3746" s="15">
        <f t="shared" si="176"/>
        <v>41825.165972222225</v>
      </c>
    </row>
    <row r="3747" spans="1:20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174"/>
        <v>10</v>
      </c>
      <c r="P3747">
        <f>IFERROR(ROUND(E3747/L3747,2),0)</f>
        <v>10</v>
      </c>
      <c r="Q3747" s="10" t="s">
        <v>8312</v>
      </c>
      <c r="R3747" t="s">
        <v>8313</v>
      </c>
      <c r="S3747" s="15">
        <f t="shared" si="175"/>
        <v>41831.697939814818</v>
      </c>
      <c r="T3747" s="15">
        <f t="shared" si="176"/>
        <v>41861.697939814818</v>
      </c>
    </row>
    <row r="3748" spans="1:20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174"/>
        <v>2</v>
      </c>
      <c r="P3748">
        <f>IFERROR(ROUND(E3748/L3748,2),0)</f>
        <v>202</v>
      </c>
      <c r="Q3748" s="10" t="s">
        <v>8312</v>
      </c>
      <c r="R3748" t="s">
        <v>8313</v>
      </c>
      <c r="S3748" s="15">
        <f t="shared" si="175"/>
        <v>42621.389340277776</v>
      </c>
      <c r="T3748" s="15">
        <f t="shared" si="176"/>
        <v>42651.389340277776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174"/>
        <v>1</v>
      </c>
      <c r="P3749">
        <f>IFERROR(ROUND(E3749/L3749,2),0)</f>
        <v>25</v>
      </c>
      <c r="Q3749" s="10" t="s">
        <v>8312</v>
      </c>
      <c r="R3749" t="s">
        <v>8313</v>
      </c>
      <c r="S3749" s="15">
        <f t="shared" si="175"/>
        <v>42164.299722222218</v>
      </c>
      <c r="T3749" s="15">
        <f t="shared" si="176"/>
        <v>42190.957638888889</v>
      </c>
    </row>
    <row r="3750" spans="1:20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174"/>
        <v>104</v>
      </c>
      <c r="P3750">
        <f>IFERROR(ROUND(E3750/L3750,2),0)</f>
        <v>99.54</v>
      </c>
      <c r="Q3750" s="10" t="s">
        <v>8312</v>
      </c>
      <c r="R3750" t="s">
        <v>8336</v>
      </c>
      <c r="S3750" s="15">
        <f t="shared" si="175"/>
        <v>42395.706435185188</v>
      </c>
      <c r="T3750" s="15">
        <f t="shared" si="176"/>
        <v>42416.249305555553</v>
      </c>
    </row>
    <row r="3751" spans="1:20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174"/>
        <v>105</v>
      </c>
      <c r="P3751">
        <f>IFERROR(ROUND(E3751/L3751,2),0)</f>
        <v>75</v>
      </c>
      <c r="Q3751" s="10" t="s">
        <v>8312</v>
      </c>
      <c r="R3751" t="s">
        <v>8336</v>
      </c>
      <c r="S3751" s="15">
        <f t="shared" si="175"/>
        <v>42458.127175925925</v>
      </c>
      <c r="T3751" s="15">
        <f t="shared" si="176"/>
        <v>42489.165972222225</v>
      </c>
    </row>
    <row r="3752" spans="1:20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174"/>
        <v>100</v>
      </c>
      <c r="P3752">
        <f>IFERROR(ROUND(E3752/L3752,2),0)</f>
        <v>215.25</v>
      </c>
      <c r="Q3752" s="10" t="s">
        <v>8312</v>
      </c>
      <c r="R3752" t="s">
        <v>8336</v>
      </c>
      <c r="S3752" s="15">
        <f t="shared" si="175"/>
        <v>42016.981574074074</v>
      </c>
      <c r="T3752" s="15">
        <f t="shared" si="176"/>
        <v>42045.332638888889</v>
      </c>
    </row>
    <row r="3753" spans="1:20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174"/>
        <v>133</v>
      </c>
      <c r="P3753">
        <f>IFERROR(ROUND(E3753/L3753,2),0)</f>
        <v>120.55</v>
      </c>
      <c r="Q3753" s="10" t="s">
        <v>8312</v>
      </c>
      <c r="R3753" t="s">
        <v>8336</v>
      </c>
      <c r="S3753" s="15">
        <f t="shared" si="175"/>
        <v>42403.035567129627</v>
      </c>
      <c r="T3753" s="15">
        <f t="shared" si="176"/>
        <v>42462.993900462956</v>
      </c>
    </row>
    <row r="3754" spans="1:20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174"/>
        <v>113</v>
      </c>
      <c r="P3754">
        <f>IFERROR(ROUND(E3754/L3754,2),0)</f>
        <v>37.67</v>
      </c>
      <c r="Q3754" s="10" t="s">
        <v>8312</v>
      </c>
      <c r="R3754" t="s">
        <v>8336</v>
      </c>
      <c r="S3754" s="15">
        <f t="shared" si="175"/>
        <v>42619.802488425921</v>
      </c>
      <c r="T3754" s="15">
        <f t="shared" si="176"/>
        <v>42659.875</v>
      </c>
    </row>
    <row r="3755" spans="1:20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174"/>
        <v>103</v>
      </c>
      <c r="P3755">
        <f>IFERROR(ROUND(E3755/L3755,2),0)</f>
        <v>172.23</v>
      </c>
      <c r="Q3755" s="10" t="s">
        <v>8312</v>
      </c>
      <c r="R3755" t="s">
        <v>8336</v>
      </c>
      <c r="S3755" s="15">
        <f t="shared" si="175"/>
        <v>42128.824074074073</v>
      </c>
      <c r="T3755" s="15">
        <f t="shared" si="176"/>
        <v>42158</v>
      </c>
    </row>
    <row r="3756" spans="1:20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174"/>
        <v>120</v>
      </c>
      <c r="P3756">
        <f>IFERROR(ROUND(E3756/L3756,2),0)</f>
        <v>111.11</v>
      </c>
      <c r="Q3756" s="10" t="s">
        <v>8312</v>
      </c>
      <c r="R3756" t="s">
        <v>8336</v>
      </c>
      <c r="S3756" s="15">
        <f t="shared" si="175"/>
        <v>41808.881215277775</v>
      </c>
      <c r="T3756" s="15">
        <f t="shared" si="176"/>
        <v>41846.207638888889</v>
      </c>
    </row>
    <row r="3757" spans="1:20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174"/>
        <v>130</v>
      </c>
      <c r="P3757">
        <f>IFERROR(ROUND(E3757/L3757,2),0)</f>
        <v>25.46</v>
      </c>
      <c r="Q3757" s="10" t="s">
        <v>8312</v>
      </c>
      <c r="R3757" t="s">
        <v>8336</v>
      </c>
      <c r="S3757" s="15">
        <f t="shared" si="175"/>
        <v>42445.866979166662</v>
      </c>
      <c r="T3757" s="15">
        <f t="shared" si="176"/>
        <v>42475.866979166662</v>
      </c>
    </row>
    <row r="3758" spans="1:20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174"/>
        <v>101</v>
      </c>
      <c r="P3758">
        <f>IFERROR(ROUND(E3758/L3758,2),0)</f>
        <v>267.64999999999998</v>
      </c>
      <c r="Q3758" s="10" t="s">
        <v>8312</v>
      </c>
      <c r="R3758" t="s">
        <v>8336</v>
      </c>
      <c r="S3758" s="15">
        <f t="shared" si="175"/>
        <v>41771.814791666664</v>
      </c>
      <c r="T3758" s="15">
        <f t="shared" si="176"/>
        <v>41801.814791666664</v>
      </c>
    </row>
    <row r="3759" spans="1:20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174"/>
        <v>109</v>
      </c>
      <c r="P3759">
        <f>IFERROR(ROUND(E3759/L3759,2),0)</f>
        <v>75.959999999999994</v>
      </c>
      <c r="Q3759" s="10" t="s">
        <v>8312</v>
      </c>
      <c r="R3759" t="s">
        <v>8336</v>
      </c>
      <c r="S3759" s="15">
        <f t="shared" si="175"/>
        <v>41954.850868055553</v>
      </c>
      <c r="T3759" s="15">
        <f t="shared" si="176"/>
        <v>41974.850868055553</v>
      </c>
    </row>
    <row r="3760" spans="1:20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174"/>
        <v>102</v>
      </c>
      <c r="P3760">
        <f>IFERROR(ROUND(E3760/L3760,2),0)</f>
        <v>59.04</v>
      </c>
      <c r="Q3760" s="10" t="s">
        <v>8312</v>
      </c>
      <c r="R3760" t="s">
        <v>8336</v>
      </c>
      <c r="S3760" s="15">
        <f t="shared" si="175"/>
        <v>41747.471504629626</v>
      </c>
      <c r="T3760" s="15">
        <f t="shared" si="176"/>
        <v>41778.208333333336</v>
      </c>
    </row>
    <row r="3761" spans="1:20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174"/>
        <v>110</v>
      </c>
      <c r="P3761">
        <f>IFERROR(ROUND(E3761/L3761,2),0)</f>
        <v>50.11</v>
      </c>
      <c r="Q3761" s="10" t="s">
        <v>8312</v>
      </c>
      <c r="R3761" t="s">
        <v>8336</v>
      </c>
      <c r="S3761" s="15">
        <f t="shared" si="175"/>
        <v>42182.108252314814</v>
      </c>
      <c r="T3761" s="15">
        <f t="shared" si="176"/>
        <v>42242.108252314814</v>
      </c>
    </row>
    <row r="3762" spans="1:20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174"/>
        <v>101</v>
      </c>
      <c r="P3762">
        <f>IFERROR(ROUND(E3762/L3762,2),0)</f>
        <v>55.5</v>
      </c>
      <c r="Q3762" s="10" t="s">
        <v>8312</v>
      </c>
      <c r="R3762" t="s">
        <v>8336</v>
      </c>
      <c r="S3762" s="15">
        <f t="shared" si="175"/>
        <v>41739.525300925925</v>
      </c>
      <c r="T3762" s="15">
        <f t="shared" si="176"/>
        <v>41764.525300925925</v>
      </c>
    </row>
    <row r="3763" spans="1:20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174"/>
        <v>100</v>
      </c>
      <c r="P3763">
        <f>IFERROR(ROUND(E3763/L3763,2),0)</f>
        <v>166.67</v>
      </c>
      <c r="Q3763" s="10" t="s">
        <v>8312</v>
      </c>
      <c r="R3763" t="s">
        <v>8336</v>
      </c>
      <c r="S3763" s="15">
        <f t="shared" si="175"/>
        <v>42173.466863425929</v>
      </c>
      <c r="T3763" s="15">
        <f t="shared" si="176"/>
        <v>42226.958333333328</v>
      </c>
    </row>
    <row r="3764" spans="1:20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174"/>
        <v>106</v>
      </c>
      <c r="P3764">
        <f>IFERROR(ROUND(E3764/L3764,2),0)</f>
        <v>47.43</v>
      </c>
      <c r="Q3764" s="10" t="s">
        <v>8312</v>
      </c>
      <c r="R3764" t="s">
        <v>8336</v>
      </c>
      <c r="S3764" s="15">
        <f t="shared" si="175"/>
        <v>42193.813530092593</v>
      </c>
      <c r="T3764" s="15">
        <f t="shared" si="176"/>
        <v>42218.813530092593</v>
      </c>
    </row>
    <row r="3765" spans="1:20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174"/>
        <v>100</v>
      </c>
      <c r="P3765">
        <f>IFERROR(ROUND(E3765/L3765,2),0)</f>
        <v>64.94</v>
      </c>
      <c r="Q3765" s="10" t="s">
        <v>8312</v>
      </c>
      <c r="R3765" t="s">
        <v>8336</v>
      </c>
      <c r="S3765" s="15">
        <f t="shared" si="175"/>
        <v>42065.750300925924</v>
      </c>
      <c r="T3765" s="15">
        <f t="shared" si="176"/>
        <v>42095.708634259259</v>
      </c>
    </row>
    <row r="3766" spans="1:20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174"/>
        <v>100</v>
      </c>
      <c r="P3766">
        <f>IFERROR(ROUND(E3766/L3766,2),0)</f>
        <v>55.56</v>
      </c>
      <c r="Q3766" s="10" t="s">
        <v>8312</v>
      </c>
      <c r="R3766" t="s">
        <v>8336</v>
      </c>
      <c r="S3766" s="15">
        <f t="shared" si="175"/>
        <v>42499.842962962968</v>
      </c>
      <c r="T3766" s="15">
        <f t="shared" si="176"/>
        <v>42519.024999999994</v>
      </c>
    </row>
    <row r="3767" spans="1:20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174"/>
        <v>113</v>
      </c>
      <c r="P3767">
        <f>IFERROR(ROUND(E3767/L3767,2),0)</f>
        <v>74.22</v>
      </c>
      <c r="Q3767" s="10" t="s">
        <v>8312</v>
      </c>
      <c r="R3767" t="s">
        <v>8336</v>
      </c>
      <c r="S3767" s="15">
        <f t="shared" si="175"/>
        <v>41820.776412037041</v>
      </c>
      <c r="T3767" s="15">
        <f t="shared" si="176"/>
        <v>41850.776412037041</v>
      </c>
    </row>
    <row r="3768" spans="1:20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174"/>
        <v>103</v>
      </c>
      <c r="P3768">
        <f>IFERROR(ROUND(E3768/L3768,2),0)</f>
        <v>106.93</v>
      </c>
      <c r="Q3768" s="10" t="s">
        <v>8312</v>
      </c>
      <c r="R3768" t="s">
        <v>8336</v>
      </c>
      <c r="S3768" s="15">
        <f t="shared" si="175"/>
        <v>41788.167187500003</v>
      </c>
      <c r="T3768" s="15">
        <f t="shared" si="176"/>
        <v>41823.167187500003</v>
      </c>
    </row>
    <row r="3769" spans="1:20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174"/>
        <v>117</v>
      </c>
      <c r="P3769">
        <f>IFERROR(ROUND(E3769/L3769,2),0)</f>
        <v>41.7</v>
      </c>
      <c r="Q3769" s="10" t="s">
        <v>8312</v>
      </c>
      <c r="R3769" t="s">
        <v>8336</v>
      </c>
      <c r="S3769" s="15">
        <f t="shared" si="175"/>
        <v>42050.019641203704</v>
      </c>
      <c r="T3769" s="15">
        <f t="shared" si="176"/>
        <v>42064.207638888889</v>
      </c>
    </row>
    <row r="3770" spans="1:20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174"/>
        <v>108</v>
      </c>
      <c r="P3770">
        <f>IFERROR(ROUND(E3770/L3770,2),0)</f>
        <v>74.239999999999995</v>
      </c>
      <c r="Q3770" s="10" t="s">
        <v>8312</v>
      </c>
      <c r="R3770" t="s">
        <v>8336</v>
      </c>
      <c r="S3770" s="15">
        <f t="shared" si="175"/>
        <v>41772.727893518517</v>
      </c>
      <c r="T3770" s="15">
        <f t="shared" si="176"/>
        <v>41802.727893518517</v>
      </c>
    </row>
    <row r="3771" spans="1:20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174"/>
        <v>100</v>
      </c>
      <c r="P3771">
        <f>IFERROR(ROUND(E3771/L3771,2),0)</f>
        <v>73.33</v>
      </c>
      <c r="Q3771" s="10" t="s">
        <v>8312</v>
      </c>
      <c r="R3771" t="s">
        <v>8336</v>
      </c>
      <c r="S3771" s="15">
        <f t="shared" si="175"/>
        <v>42445.598136574074</v>
      </c>
      <c r="T3771" s="15">
        <f t="shared" si="176"/>
        <v>42475.598136574074</v>
      </c>
    </row>
    <row r="3772" spans="1:20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174"/>
        <v>100</v>
      </c>
      <c r="P3772">
        <f>IFERROR(ROUND(E3772/L3772,2),0)</f>
        <v>100</v>
      </c>
      <c r="Q3772" s="10" t="s">
        <v>8312</v>
      </c>
      <c r="R3772" t="s">
        <v>8336</v>
      </c>
      <c r="S3772" s="15">
        <f t="shared" si="175"/>
        <v>42138.930671296301</v>
      </c>
      <c r="T3772" s="15">
        <f t="shared" si="176"/>
        <v>42168.930671296301</v>
      </c>
    </row>
    <row r="3773" spans="1:20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174"/>
        <v>146</v>
      </c>
      <c r="P3773">
        <f>IFERROR(ROUND(E3773/L3773,2),0)</f>
        <v>38.42</v>
      </c>
      <c r="Q3773" s="10" t="s">
        <v>8312</v>
      </c>
      <c r="R3773" t="s">
        <v>8336</v>
      </c>
      <c r="S3773" s="15">
        <f t="shared" si="175"/>
        <v>42493.857083333336</v>
      </c>
      <c r="T3773" s="15">
        <f t="shared" si="176"/>
        <v>42508</v>
      </c>
    </row>
    <row r="3774" spans="1:20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174"/>
        <v>110</v>
      </c>
      <c r="P3774">
        <f>IFERROR(ROUND(E3774/L3774,2),0)</f>
        <v>166.97</v>
      </c>
      <c r="Q3774" s="10" t="s">
        <v>8312</v>
      </c>
      <c r="R3774" t="s">
        <v>8336</v>
      </c>
      <c r="S3774" s="15">
        <f t="shared" si="175"/>
        <v>42682.616967592592</v>
      </c>
      <c r="T3774" s="15">
        <f t="shared" si="176"/>
        <v>42703.25</v>
      </c>
    </row>
    <row r="3775" spans="1:20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174"/>
        <v>108</v>
      </c>
      <c r="P3775">
        <f>IFERROR(ROUND(E3775/L3775,2),0)</f>
        <v>94.91</v>
      </c>
      <c r="Q3775" s="10" t="s">
        <v>8312</v>
      </c>
      <c r="R3775" t="s">
        <v>8336</v>
      </c>
      <c r="S3775" s="15">
        <f t="shared" si="175"/>
        <v>42656.005173611105</v>
      </c>
      <c r="T3775" s="15">
        <f t="shared" si="176"/>
        <v>42689.088888888888</v>
      </c>
    </row>
    <row r="3776" spans="1:20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174"/>
        <v>100</v>
      </c>
      <c r="P3776">
        <f>IFERROR(ROUND(E3776/L3776,2),0)</f>
        <v>100</v>
      </c>
      <c r="Q3776" s="10" t="s">
        <v>8312</v>
      </c>
      <c r="R3776" t="s">
        <v>8336</v>
      </c>
      <c r="S3776" s="15">
        <f t="shared" si="175"/>
        <v>42087.792303240742</v>
      </c>
      <c r="T3776" s="15">
        <f t="shared" si="176"/>
        <v>42103.792303240742</v>
      </c>
    </row>
    <row r="3777" spans="1:20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174"/>
        <v>100</v>
      </c>
      <c r="P3777">
        <f>IFERROR(ROUND(E3777/L3777,2),0)</f>
        <v>143.21</v>
      </c>
      <c r="Q3777" s="10" t="s">
        <v>8312</v>
      </c>
      <c r="R3777" t="s">
        <v>8336</v>
      </c>
      <c r="S3777" s="15">
        <f t="shared" si="175"/>
        <v>42075.942627314813</v>
      </c>
      <c r="T3777" s="15">
        <f t="shared" si="176"/>
        <v>42103.166666666672</v>
      </c>
    </row>
    <row r="3778" spans="1:20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174"/>
        <v>107</v>
      </c>
      <c r="P3778">
        <f>IFERROR(ROUND(E3778/L3778,2),0)</f>
        <v>90.82</v>
      </c>
      <c r="Q3778" s="10" t="s">
        <v>8312</v>
      </c>
      <c r="R3778" t="s">
        <v>8336</v>
      </c>
      <c r="S3778" s="15">
        <f t="shared" si="175"/>
        <v>41814.367800925924</v>
      </c>
      <c r="T3778" s="15">
        <f t="shared" si="176"/>
        <v>41852.041666666664</v>
      </c>
    </row>
    <row r="3779" spans="1:20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177">ROUND(E3779/D3779*100,0)</f>
        <v>143</v>
      </c>
      <c r="P3779">
        <f>IFERROR(ROUND(E3779/L3779,2),0)</f>
        <v>48.54</v>
      </c>
      <c r="Q3779" s="10" t="s">
        <v>8312</v>
      </c>
      <c r="R3779" t="s">
        <v>8336</v>
      </c>
      <c r="S3779" s="15">
        <f t="shared" ref="S3779:S3842" si="178">(((J3779/60)/60)/24)+DATE(1970,1,1)</f>
        <v>41887.111354166671</v>
      </c>
      <c r="T3779" s="15">
        <f t="shared" ref="T3779:T3842" si="179">(((I3779/60)/60)/24)+DATE(1970,1,1)</f>
        <v>41909.166666666664</v>
      </c>
    </row>
    <row r="3780" spans="1:20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177"/>
        <v>105</v>
      </c>
      <c r="P3780">
        <f>IFERROR(ROUND(E3780/L3780,2),0)</f>
        <v>70.03</v>
      </c>
      <c r="Q3780" s="10" t="s">
        <v>8312</v>
      </c>
      <c r="R3780" t="s">
        <v>8336</v>
      </c>
      <c r="S3780" s="15">
        <f t="shared" si="178"/>
        <v>41989.819212962961</v>
      </c>
      <c r="T3780" s="15">
        <f t="shared" si="179"/>
        <v>42049.819212962961</v>
      </c>
    </row>
    <row r="3781" spans="1:20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177"/>
        <v>104</v>
      </c>
      <c r="P3781">
        <f>IFERROR(ROUND(E3781/L3781,2),0)</f>
        <v>135.63</v>
      </c>
      <c r="Q3781" s="10" t="s">
        <v>8312</v>
      </c>
      <c r="R3781" t="s">
        <v>8336</v>
      </c>
      <c r="S3781" s="15">
        <f t="shared" si="178"/>
        <v>42425.735416666663</v>
      </c>
      <c r="T3781" s="15">
        <f t="shared" si="179"/>
        <v>42455.693750000006</v>
      </c>
    </row>
    <row r="3782" spans="1:20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177"/>
        <v>120</v>
      </c>
      <c r="P3782">
        <f>IFERROR(ROUND(E3782/L3782,2),0)</f>
        <v>100</v>
      </c>
      <c r="Q3782" s="10" t="s">
        <v>8312</v>
      </c>
      <c r="R3782" t="s">
        <v>8336</v>
      </c>
      <c r="S3782" s="15">
        <f t="shared" si="178"/>
        <v>42166.219733796301</v>
      </c>
      <c r="T3782" s="15">
        <f t="shared" si="179"/>
        <v>42198.837499999994</v>
      </c>
    </row>
    <row r="3783" spans="1:20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177"/>
        <v>110</v>
      </c>
      <c r="P3783">
        <f>IFERROR(ROUND(E3783/L3783,2),0)</f>
        <v>94.9</v>
      </c>
      <c r="Q3783" s="10" t="s">
        <v>8312</v>
      </c>
      <c r="R3783" t="s">
        <v>8336</v>
      </c>
      <c r="S3783" s="15">
        <f t="shared" si="178"/>
        <v>41865.882928240739</v>
      </c>
      <c r="T3783" s="15">
        <f t="shared" si="179"/>
        <v>41890.882928240739</v>
      </c>
    </row>
    <row r="3784" spans="1:20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177"/>
        <v>102</v>
      </c>
      <c r="P3784">
        <f>IFERROR(ROUND(E3784/L3784,2),0)</f>
        <v>75.37</v>
      </c>
      <c r="Q3784" s="10" t="s">
        <v>8312</v>
      </c>
      <c r="R3784" t="s">
        <v>8336</v>
      </c>
      <c r="S3784" s="15">
        <f t="shared" si="178"/>
        <v>42546.862233796302</v>
      </c>
      <c r="T3784" s="15">
        <f t="shared" si="179"/>
        <v>42575.958333333328</v>
      </c>
    </row>
    <row r="3785" spans="1:20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177"/>
        <v>129</v>
      </c>
      <c r="P3785">
        <f>IFERROR(ROUND(E3785/L3785,2),0)</f>
        <v>64.459999999999994</v>
      </c>
      <c r="Q3785" s="10" t="s">
        <v>8312</v>
      </c>
      <c r="R3785" t="s">
        <v>8336</v>
      </c>
      <c r="S3785" s="15">
        <f t="shared" si="178"/>
        <v>42420.140277777777</v>
      </c>
      <c r="T3785" s="15">
        <f t="shared" si="179"/>
        <v>42444.666666666672</v>
      </c>
    </row>
    <row r="3786" spans="1:20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177"/>
        <v>115</v>
      </c>
      <c r="P3786">
        <f>IFERROR(ROUND(E3786/L3786,2),0)</f>
        <v>115</v>
      </c>
      <c r="Q3786" s="10" t="s">
        <v>8312</v>
      </c>
      <c r="R3786" t="s">
        <v>8336</v>
      </c>
      <c r="S3786" s="15">
        <f t="shared" si="178"/>
        <v>42531.980694444443</v>
      </c>
      <c r="T3786" s="15">
        <f t="shared" si="179"/>
        <v>42561.980694444443</v>
      </c>
    </row>
    <row r="3787" spans="1:20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177"/>
        <v>151</v>
      </c>
      <c r="P3787">
        <f>IFERROR(ROUND(E3787/L3787,2),0)</f>
        <v>100.5</v>
      </c>
      <c r="Q3787" s="10" t="s">
        <v>8312</v>
      </c>
      <c r="R3787" t="s">
        <v>8336</v>
      </c>
      <c r="S3787" s="15">
        <f t="shared" si="178"/>
        <v>42548.63853009259</v>
      </c>
      <c r="T3787" s="15">
        <f t="shared" si="179"/>
        <v>42584.418749999997</v>
      </c>
    </row>
    <row r="3788" spans="1:20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177"/>
        <v>111</v>
      </c>
      <c r="P3788">
        <f>IFERROR(ROUND(E3788/L3788,2),0)</f>
        <v>93.77</v>
      </c>
      <c r="Q3788" s="10" t="s">
        <v>8312</v>
      </c>
      <c r="R3788" t="s">
        <v>8336</v>
      </c>
      <c r="S3788" s="15">
        <f t="shared" si="178"/>
        <v>42487.037905092591</v>
      </c>
      <c r="T3788" s="15">
        <f t="shared" si="179"/>
        <v>42517.037905092591</v>
      </c>
    </row>
    <row r="3789" spans="1:20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177"/>
        <v>100</v>
      </c>
      <c r="P3789">
        <f>IFERROR(ROUND(E3789/L3789,2),0)</f>
        <v>35.1</v>
      </c>
      <c r="Q3789" s="10" t="s">
        <v>8312</v>
      </c>
      <c r="R3789" t="s">
        <v>8336</v>
      </c>
      <c r="S3789" s="15">
        <f t="shared" si="178"/>
        <v>42167.534791666665</v>
      </c>
      <c r="T3789" s="15">
        <f t="shared" si="179"/>
        <v>42196.165972222225</v>
      </c>
    </row>
    <row r="3790" spans="1:20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177"/>
        <v>1</v>
      </c>
      <c r="P3790">
        <f>IFERROR(ROUND(E3790/L3790,2),0)</f>
        <v>500</v>
      </c>
      <c r="Q3790" s="10" t="s">
        <v>8312</v>
      </c>
      <c r="R3790" t="s">
        <v>8336</v>
      </c>
      <c r="S3790" s="15">
        <f t="shared" si="178"/>
        <v>42333.695821759262</v>
      </c>
      <c r="T3790" s="15">
        <f t="shared" si="179"/>
        <v>42361.679166666669</v>
      </c>
    </row>
    <row r="3791" spans="1:20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177"/>
        <v>3</v>
      </c>
      <c r="P3791">
        <f>IFERROR(ROUND(E3791/L3791,2),0)</f>
        <v>29</v>
      </c>
      <c r="Q3791" s="10" t="s">
        <v>8312</v>
      </c>
      <c r="R3791" t="s">
        <v>8336</v>
      </c>
      <c r="S3791" s="15">
        <f t="shared" si="178"/>
        <v>42138.798819444448</v>
      </c>
      <c r="T3791" s="15">
        <f t="shared" si="179"/>
        <v>42170.798819444448</v>
      </c>
    </row>
    <row r="3792" spans="1:20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177"/>
        <v>0</v>
      </c>
      <c r="P3792">
        <f>IFERROR(ROUND(E3792/L3792,2),0)</f>
        <v>0</v>
      </c>
      <c r="Q3792" s="10" t="s">
        <v>8312</v>
      </c>
      <c r="R3792" t="s">
        <v>8336</v>
      </c>
      <c r="S3792" s="15">
        <f t="shared" si="178"/>
        <v>42666.666932870372</v>
      </c>
      <c r="T3792" s="15">
        <f t="shared" si="179"/>
        <v>42696.708599537036</v>
      </c>
    </row>
    <row r="3793" spans="1:20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177"/>
        <v>0</v>
      </c>
      <c r="P3793">
        <f>IFERROR(ROUND(E3793/L3793,2),0)</f>
        <v>0</v>
      </c>
      <c r="Q3793" s="10" t="s">
        <v>8312</v>
      </c>
      <c r="R3793" t="s">
        <v>8336</v>
      </c>
      <c r="S3793" s="15">
        <f t="shared" si="178"/>
        <v>41766.692037037035</v>
      </c>
      <c r="T3793" s="15">
        <f t="shared" si="179"/>
        <v>41826.692037037035</v>
      </c>
    </row>
    <row r="3794" spans="1:20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177"/>
        <v>0</v>
      </c>
      <c r="P3794">
        <f>IFERROR(ROUND(E3794/L3794,2),0)</f>
        <v>17.5</v>
      </c>
      <c r="Q3794" s="10" t="s">
        <v>8312</v>
      </c>
      <c r="R3794" t="s">
        <v>8336</v>
      </c>
      <c r="S3794" s="15">
        <f t="shared" si="178"/>
        <v>42170.447013888886</v>
      </c>
      <c r="T3794" s="15">
        <f t="shared" si="179"/>
        <v>42200.447013888886</v>
      </c>
    </row>
    <row r="3795" spans="1:20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177"/>
        <v>60</v>
      </c>
      <c r="P3795">
        <f>IFERROR(ROUND(E3795/L3795,2),0)</f>
        <v>174</v>
      </c>
      <c r="Q3795" s="10" t="s">
        <v>8312</v>
      </c>
      <c r="R3795" t="s">
        <v>8336</v>
      </c>
      <c r="S3795" s="15">
        <f t="shared" si="178"/>
        <v>41968.938993055555</v>
      </c>
      <c r="T3795" s="15">
        <f t="shared" si="179"/>
        <v>41989.938993055555</v>
      </c>
    </row>
    <row r="3796" spans="1:20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177"/>
        <v>1</v>
      </c>
      <c r="P3796">
        <f>IFERROR(ROUND(E3796/L3796,2),0)</f>
        <v>50</v>
      </c>
      <c r="Q3796" s="10" t="s">
        <v>8312</v>
      </c>
      <c r="R3796" t="s">
        <v>8336</v>
      </c>
      <c r="S3796" s="15">
        <f t="shared" si="178"/>
        <v>42132.58048611111</v>
      </c>
      <c r="T3796" s="15">
        <f t="shared" si="179"/>
        <v>42162.58048611111</v>
      </c>
    </row>
    <row r="3797" spans="1:20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177"/>
        <v>2</v>
      </c>
      <c r="P3797">
        <f>IFERROR(ROUND(E3797/L3797,2),0)</f>
        <v>5</v>
      </c>
      <c r="Q3797" s="10" t="s">
        <v>8312</v>
      </c>
      <c r="R3797" t="s">
        <v>8336</v>
      </c>
      <c r="S3797" s="15">
        <f t="shared" si="178"/>
        <v>42201.436226851853</v>
      </c>
      <c r="T3797" s="15">
        <f t="shared" si="179"/>
        <v>42244.9375</v>
      </c>
    </row>
    <row r="3798" spans="1:20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177"/>
        <v>0</v>
      </c>
      <c r="P3798">
        <f>IFERROR(ROUND(E3798/L3798,2),0)</f>
        <v>1</v>
      </c>
      <c r="Q3798" s="10" t="s">
        <v>8312</v>
      </c>
      <c r="R3798" t="s">
        <v>8336</v>
      </c>
      <c r="S3798" s="15">
        <f t="shared" si="178"/>
        <v>42689.029583333337</v>
      </c>
      <c r="T3798" s="15">
        <f t="shared" si="179"/>
        <v>42749.029583333337</v>
      </c>
    </row>
    <row r="3799" spans="1:20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177"/>
        <v>90</v>
      </c>
      <c r="P3799">
        <f>IFERROR(ROUND(E3799/L3799,2),0)</f>
        <v>145.41</v>
      </c>
      <c r="Q3799" s="10" t="s">
        <v>8312</v>
      </c>
      <c r="R3799" t="s">
        <v>8336</v>
      </c>
      <c r="S3799" s="15">
        <f t="shared" si="178"/>
        <v>42084.881539351853</v>
      </c>
      <c r="T3799" s="15">
        <f t="shared" si="179"/>
        <v>42114.881539351853</v>
      </c>
    </row>
    <row r="3800" spans="1:20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177"/>
        <v>1</v>
      </c>
      <c r="P3800">
        <f>IFERROR(ROUND(E3800/L3800,2),0)</f>
        <v>205</v>
      </c>
      <c r="Q3800" s="10" t="s">
        <v>8312</v>
      </c>
      <c r="R3800" t="s">
        <v>8336</v>
      </c>
      <c r="S3800" s="15">
        <f t="shared" si="178"/>
        <v>41831.722777777781</v>
      </c>
      <c r="T3800" s="15">
        <f t="shared" si="179"/>
        <v>41861.722777777781</v>
      </c>
    </row>
    <row r="3801" spans="1:20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177"/>
        <v>4</v>
      </c>
      <c r="P3801">
        <f>IFERROR(ROUND(E3801/L3801,2),0)</f>
        <v>100.5</v>
      </c>
      <c r="Q3801" s="10" t="s">
        <v>8312</v>
      </c>
      <c r="R3801" t="s">
        <v>8336</v>
      </c>
      <c r="S3801" s="15">
        <f t="shared" si="178"/>
        <v>42410.93105324074</v>
      </c>
      <c r="T3801" s="15">
        <f t="shared" si="179"/>
        <v>42440.93105324074</v>
      </c>
    </row>
    <row r="3802" spans="1:20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177"/>
        <v>4</v>
      </c>
      <c r="P3802">
        <f>IFERROR(ROUND(E3802/L3802,2),0)</f>
        <v>55.06</v>
      </c>
      <c r="Q3802" s="10" t="s">
        <v>8312</v>
      </c>
      <c r="R3802" t="s">
        <v>8336</v>
      </c>
      <c r="S3802" s="15">
        <f t="shared" si="178"/>
        <v>41982.737071759257</v>
      </c>
      <c r="T3802" s="15">
        <f t="shared" si="179"/>
        <v>42015.207638888889</v>
      </c>
    </row>
    <row r="3803" spans="1:20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177"/>
        <v>9</v>
      </c>
      <c r="P3803">
        <f>IFERROR(ROUND(E3803/L3803,2),0)</f>
        <v>47.33</v>
      </c>
      <c r="Q3803" s="10" t="s">
        <v>8312</v>
      </c>
      <c r="R3803" t="s">
        <v>8336</v>
      </c>
      <c r="S3803" s="15">
        <f t="shared" si="178"/>
        <v>41975.676111111112</v>
      </c>
      <c r="T3803" s="15">
        <f t="shared" si="179"/>
        <v>42006.676111111112</v>
      </c>
    </row>
    <row r="3804" spans="1:20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177"/>
        <v>0</v>
      </c>
      <c r="P3804">
        <f>IFERROR(ROUND(E3804/L3804,2),0)</f>
        <v>0</v>
      </c>
      <c r="Q3804" s="10" t="s">
        <v>8312</v>
      </c>
      <c r="R3804" t="s">
        <v>8336</v>
      </c>
      <c r="S3804" s="15">
        <f t="shared" si="178"/>
        <v>42269.126226851848</v>
      </c>
      <c r="T3804" s="15">
        <f t="shared" si="179"/>
        <v>42299.126226851848</v>
      </c>
    </row>
    <row r="3805" spans="1:20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177"/>
        <v>20</v>
      </c>
      <c r="P3805">
        <f>IFERROR(ROUND(E3805/L3805,2),0)</f>
        <v>58.95</v>
      </c>
      <c r="Q3805" s="10" t="s">
        <v>8312</v>
      </c>
      <c r="R3805" t="s">
        <v>8336</v>
      </c>
      <c r="S3805" s="15">
        <f t="shared" si="178"/>
        <v>42403.971851851849</v>
      </c>
      <c r="T3805" s="15">
        <f t="shared" si="179"/>
        <v>42433.971851851849</v>
      </c>
    </row>
    <row r="3806" spans="1:20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177"/>
        <v>0</v>
      </c>
      <c r="P3806">
        <f>IFERROR(ROUND(E3806/L3806,2),0)</f>
        <v>0</v>
      </c>
      <c r="Q3806" s="10" t="s">
        <v>8312</v>
      </c>
      <c r="R3806" t="s">
        <v>8336</v>
      </c>
      <c r="S3806" s="15">
        <f t="shared" si="178"/>
        <v>42527.00953703704</v>
      </c>
      <c r="T3806" s="15">
        <f t="shared" si="179"/>
        <v>42582.291666666672</v>
      </c>
    </row>
    <row r="3807" spans="1:20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177"/>
        <v>0</v>
      </c>
      <c r="P3807">
        <f>IFERROR(ROUND(E3807/L3807,2),0)</f>
        <v>1.5</v>
      </c>
      <c r="Q3807" s="10" t="s">
        <v>8312</v>
      </c>
      <c r="R3807" t="s">
        <v>8336</v>
      </c>
      <c r="S3807" s="15">
        <f t="shared" si="178"/>
        <v>41849.887037037035</v>
      </c>
      <c r="T3807" s="15">
        <f t="shared" si="179"/>
        <v>41909.887037037035</v>
      </c>
    </row>
    <row r="3808" spans="1:20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177"/>
        <v>0</v>
      </c>
      <c r="P3808">
        <f>IFERROR(ROUND(E3808/L3808,2),0)</f>
        <v>5</v>
      </c>
      <c r="Q3808" s="10" t="s">
        <v>8312</v>
      </c>
      <c r="R3808" t="s">
        <v>8336</v>
      </c>
      <c r="S3808" s="15">
        <f t="shared" si="178"/>
        <v>41799.259039351848</v>
      </c>
      <c r="T3808" s="15">
        <f t="shared" si="179"/>
        <v>41819.259039351848</v>
      </c>
    </row>
    <row r="3809" spans="1:20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177"/>
        <v>30</v>
      </c>
      <c r="P3809">
        <f>IFERROR(ROUND(E3809/L3809,2),0)</f>
        <v>50.56</v>
      </c>
      <c r="Q3809" s="10" t="s">
        <v>8312</v>
      </c>
      <c r="R3809" t="s">
        <v>8336</v>
      </c>
      <c r="S3809" s="15">
        <f t="shared" si="178"/>
        <v>42090.909016203703</v>
      </c>
      <c r="T3809" s="15">
        <f t="shared" si="179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177"/>
        <v>100</v>
      </c>
      <c r="P3810">
        <f>IFERROR(ROUND(E3810/L3810,2),0)</f>
        <v>41.67</v>
      </c>
      <c r="Q3810" s="10" t="s">
        <v>8312</v>
      </c>
      <c r="R3810" t="s">
        <v>8313</v>
      </c>
      <c r="S3810" s="15">
        <f t="shared" si="178"/>
        <v>42059.453923611116</v>
      </c>
      <c r="T3810" s="15">
        <f t="shared" si="179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177"/>
        <v>101</v>
      </c>
      <c r="P3811">
        <f>IFERROR(ROUND(E3811/L3811,2),0)</f>
        <v>53.29</v>
      </c>
      <c r="Q3811" s="10" t="s">
        <v>8312</v>
      </c>
      <c r="R3811" t="s">
        <v>8313</v>
      </c>
      <c r="S3811" s="15">
        <f t="shared" si="178"/>
        <v>41800.526701388888</v>
      </c>
      <c r="T3811" s="15">
        <f t="shared" si="179"/>
        <v>41850.958333333336</v>
      </c>
    </row>
    <row r="3812" spans="1:20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177"/>
        <v>122</v>
      </c>
      <c r="P3812">
        <f>IFERROR(ROUND(E3812/L3812,2),0)</f>
        <v>70.23</v>
      </c>
      <c r="Q3812" s="10" t="s">
        <v>8312</v>
      </c>
      <c r="R3812" t="s">
        <v>8313</v>
      </c>
      <c r="S3812" s="15">
        <f t="shared" si="178"/>
        <v>42054.849050925928</v>
      </c>
      <c r="T3812" s="15">
        <f t="shared" si="179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177"/>
        <v>330</v>
      </c>
      <c r="P3813">
        <f>IFERROR(ROUND(E3813/L3813,2),0)</f>
        <v>43.42</v>
      </c>
      <c r="Q3813" s="10" t="s">
        <v>8312</v>
      </c>
      <c r="R3813" t="s">
        <v>8313</v>
      </c>
      <c r="S3813" s="15">
        <f t="shared" si="178"/>
        <v>42487.62700231481</v>
      </c>
      <c r="T3813" s="15">
        <f t="shared" si="179"/>
        <v>42521.458333333328</v>
      </c>
    </row>
    <row r="3814" spans="1:20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177"/>
        <v>110</v>
      </c>
      <c r="P3814">
        <f>IFERROR(ROUND(E3814/L3814,2),0)</f>
        <v>199.18</v>
      </c>
      <c r="Q3814" s="10" t="s">
        <v>8312</v>
      </c>
      <c r="R3814" t="s">
        <v>8313</v>
      </c>
      <c r="S3814" s="15">
        <f t="shared" si="178"/>
        <v>42109.751250000001</v>
      </c>
      <c r="T3814" s="15">
        <f t="shared" si="179"/>
        <v>42156.165972222225</v>
      </c>
    </row>
    <row r="3815" spans="1:20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177"/>
        <v>101</v>
      </c>
      <c r="P3815">
        <f>IFERROR(ROUND(E3815/L3815,2),0)</f>
        <v>78.52</v>
      </c>
      <c r="Q3815" s="10" t="s">
        <v>8312</v>
      </c>
      <c r="R3815" t="s">
        <v>8313</v>
      </c>
      <c r="S3815" s="15">
        <f t="shared" si="178"/>
        <v>42497.275706018518</v>
      </c>
      <c r="T3815" s="15">
        <f t="shared" si="179"/>
        <v>42535.904861111107</v>
      </c>
    </row>
    <row r="3816" spans="1:20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177"/>
        <v>140</v>
      </c>
      <c r="P3816">
        <f>IFERROR(ROUND(E3816/L3816,2),0)</f>
        <v>61.82</v>
      </c>
      <c r="Q3816" s="10" t="s">
        <v>8312</v>
      </c>
      <c r="R3816" t="s">
        <v>8313</v>
      </c>
      <c r="S3816" s="15">
        <f t="shared" si="178"/>
        <v>42058.904074074075</v>
      </c>
      <c r="T3816" s="15">
        <f t="shared" si="179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177"/>
        <v>100</v>
      </c>
      <c r="P3817">
        <f>IFERROR(ROUND(E3817/L3817,2),0)</f>
        <v>50</v>
      </c>
      <c r="Q3817" s="10" t="s">
        <v>8312</v>
      </c>
      <c r="R3817" t="s">
        <v>8313</v>
      </c>
      <c r="S3817" s="15">
        <f t="shared" si="178"/>
        <v>42207.259918981479</v>
      </c>
      <c r="T3817" s="15">
        <f t="shared" si="179"/>
        <v>42236.958333333328</v>
      </c>
    </row>
    <row r="3818" spans="1:20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177"/>
        <v>119</v>
      </c>
      <c r="P3818">
        <f>IFERROR(ROUND(E3818/L3818,2),0)</f>
        <v>48.34</v>
      </c>
      <c r="Q3818" s="10" t="s">
        <v>8312</v>
      </c>
      <c r="R3818" t="s">
        <v>8313</v>
      </c>
      <c r="S3818" s="15">
        <f t="shared" si="178"/>
        <v>41807.690081018518</v>
      </c>
      <c r="T3818" s="15">
        <f t="shared" si="179"/>
        <v>41837.690081018518</v>
      </c>
    </row>
    <row r="3819" spans="1:20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177"/>
        <v>107</v>
      </c>
      <c r="P3819">
        <f>IFERROR(ROUND(E3819/L3819,2),0)</f>
        <v>107.25</v>
      </c>
      <c r="Q3819" s="10" t="s">
        <v>8312</v>
      </c>
      <c r="R3819" t="s">
        <v>8313</v>
      </c>
      <c r="S3819" s="15">
        <f t="shared" si="178"/>
        <v>42284.69694444444</v>
      </c>
      <c r="T3819" s="15">
        <f t="shared" si="179"/>
        <v>42301.165972222225</v>
      </c>
    </row>
    <row r="3820" spans="1:20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177"/>
        <v>228</v>
      </c>
      <c r="P3820">
        <f>IFERROR(ROUND(E3820/L3820,2),0)</f>
        <v>57</v>
      </c>
      <c r="Q3820" s="10" t="s">
        <v>8312</v>
      </c>
      <c r="R3820" t="s">
        <v>8313</v>
      </c>
      <c r="S3820" s="15">
        <f t="shared" si="178"/>
        <v>42045.84238425926</v>
      </c>
      <c r="T3820" s="15">
        <f t="shared" si="179"/>
        <v>42075.800717592589</v>
      </c>
    </row>
    <row r="3821" spans="1:20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177"/>
        <v>106</v>
      </c>
      <c r="P3821">
        <f>IFERROR(ROUND(E3821/L3821,2),0)</f>
        <v>40.92</v>
      </c>
      <c r="Q3821" s="10" t="s">
        <v>8312</v>
      </c>
      <c r="R3821" t="s">
        <v>8313</v>
      </c>
      <c r="S3821" s="15">
        <f t="shared" si="178"/>
        <v>42184.209537037037</v>
      </c>
      <c r="T3821" s="15">
        <f t="shared" si="179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177"/>
        <v>143</v>
      </c>
      <c r="P3822">
        <f>IFERROR(ROUND(E3822/L3822,2),0)</f>
        <v>21.5</v>
      </c>
      <c r="Q3822" s="10" t="s">
        <v>8312</v>
      </c>
      <c r="R3822" t="s">
        <v>8313</v>
      </c>
      <c r="S3822" s="15">
        <f t="shared" si="178"/>
        <v>42160.651817129634</v>
      </c>
      <c r="T3822" s="15">
        <f t="shared" si="179"/>
        <v>42190.651817129634</v>
      </c>
    </row>
    <row r="3823" spans="1:20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177"/>
        <v>105</v>
      </c>
      <c r="P3823">
        <f>IFERROR(ROUND(E3823/L3823,2),0)</f>
        <v>79.540000000000006</v>
      </c>
      <c r="Q3823" s="10" t="s">
        <v>8312</v>
      </c>
      <c r="R3823" t="s">
        <v>8313</v>
      </c>
      <c r="S3823" s="15">
        <f t="shared" si="178"/>
        <v>42341.180636574078</v>
      </c>
      <c r="T3823" s="15">
        <f t="shared" si="179"/>
        <v>42373.180636574078</v>
      </c>
    </row>
    <row r="3824" spans="1:20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177"/>
        <v>110</v>
      </c>
      <c r="P3824">
        <f>IFERROR(ROUND(E3824/L3824,2),0)</f>
        <v>72.38</v>
      </c>
      <c r="Q3824" s="10" t="s">
        <v>8312</v>
      </c>
      <c r="R3824" t="s">
        <v>8313</v>
      </c>
      <c r="S3824" s="15">
        <f t="shared" si="178"/>
        <v>42329.838159722218</v>
      </c>
      <c r="T3824" s="15">
        <f t="shared" si="179"/>
        <v>42388.957638888889</v>
      </c>
    </row>
    <row r="3825" spans="1:20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177"/>
        <v>106</v>
      </c>
      <c r="P3825">
        <f>IFERROR(ROUND(E3825/L3825,2),0)</f>
        <v>64.63</v>
      </c>
      <c r="Q3825" s="10" t="s">
        <v>8312</v>
      </c>
      <c r="R3825" t="s">
        <v>8313</v>
      </c>
      <c r="S3825" s="15">
        <f t="shared" si="178"/>
        <v>42170.910231481481</v>
      </c>
      <c r="T3825" s="15">
        <f t="shared" si="179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177"/>
        <v>108</v>
      </c>
      <c r="P3826">
        <f>IFERROR(ROUND(E3826/L3826,2),0)</f>
        <v>38.57</v>
      </c>
      <c r="Q3826" s="10" t="s">
        <v>8312</v>
      </c>
      <c r="R3826" t="s">
        <v>8313</v>
      </c>
      <c r="S3826" s="15">
        <f t="shared" si="178"/>
        <v>42571.626192129625</v>
      </c>
      <c r="T3826" s="15">
        <f t="shared" si="179"/>
        <v>42583.570138888885</v>
      </c>
    </row>
    <row r="3827" spans="1:20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177"/>
        <v>105</v>
      </c>
      <c r="P3827">
        <f>IFERROR(ROUND(E3827/L3827,2),0)</f>
        <v>107.57</v>
      </c>
      <c r="Q3827" s="10" t="s">
        <v>8312</v>
      </c>
      <c r="R3827" t="s">
        <v>8313</v>
      </c>
      <c r="S3827" s="15">
        <f t="shared" si="178"/>
        <v>42151.069606481484</v>
      </c>
      <c r="T3827" s="15">
        <f t="shared" si="179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177"/>
        <v>119</v>
      </c>
      <c r="P3828">
        <f>IFERROR(ROUND(E3828/L3828,2),0)</f>
        <v>27.5</v>
      </c>
      <c r="Q3828" s="10" t="s">
        <v>8312</v>
      </c>
      <c r="R3828" t="s">
        <v>8313</v>
      </c>
      <c r="S3828" s="15">
        <f t="shared" si="178"/>
        <v>42101.423541666663</v>
      </c>
      <c r="T3828" s="15">
        <f t="shared" si="179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177"/>
        <v>153</v>
      </c>
      <c r="P3829">
        <f>IFERROR(ROUND(E3829/L3829,2),0)</f>
        <v>70.459999999999994</v>
      </c>
      <c r="Q3829" s="10" t="s">
        <v>8312</v>
      </c>
      <c r="R3829" t="s">
        <v>8313</v>
      </c>
      <c r="S3829" s="15">
        <f t="shared" si="178"/>
        <v>42034.928252314814</v>
      </c>
      <c r="T3829" s="15">
        <f t="shared" si="179"/>
        <v>42090</v>
      </c>
    </row>
    <row r="3830" spans="1:20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177"/>
        <v>100</v>
      </c>
      <c r="P3830">
        <f>IFERROR(ROUND(E3830/L3830,2),0)</f>
        <v>178.57</v>
      </c>
      <c r="Q3830" s="10" t="s">
        <v>8312</v>
      </c>
      <c r="R3830" t="s">
        <v>8313</v>
      </c>
      <c r="S3830" s="15">
        <f t="shared" si="178"/>
        <v>41944.527627314819</v>
      </c>
      <c r="T3830" s="15">
        <f t="shared" si="179"/>
        <v>42004.569293981483</v>
      </c>
    </row>
    <row r="3831" spans="1:20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177"/>
        <v>100</v>
      </c>
      <c r="P3831">
        <f>IFERROR(ROUND(E3831/L3831,2),0)</f>
        <v>62.63</v>
      </c>
      <c r="Q3831" s="10" t="s">
        <v>8312</v>
      </c>
      <c r="R3831" t="s">
        <v>8313</v>
      </c>
      <c r="S3831" s="15">
        <f t="shared" si="178"/>
        <v>42593.865405092598</v>
      </c>
      <c r="T3831" s="15">
        <f t="shared" si="179"/>
        <v>42613.865405092598</v>
      </c>
    </row>
    <row r="3832" spans="1:20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177"/>
        <v>225</v>
      </c>
      <c r="P3832">
        <f>IFERROR(ROUND(E3832/L3832,2),0)</f>
        <v>75</v>
      </c>
      <c r="Q3832" s="10" t="s">
        <v>8312</v>
      </c>
      <c r="R3832" t="s">
        <v>8313</v>
      </c>
      <c r="S3832" s="15">
        <f t="shared" si="178"/>
        <v>42503.740868055553</v>
      </c>
      <c r="T3832" s="15">
        <f t="shared" si="179"/>
        <v>42517.740868055553</v>
      </c>
    </row>
    <row r="3833" spans="1:20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177"/>
        <v>106</v>
      </c>
      <c r="P3833">
        <f>IFERROR(ROUND(E3833/L3833,2),0)</f>
        <v>58.9</v>
      </c>
      <c r="Q3833" s="10" t="s">
        <v>8312</v>
      </c>
      <c r="R3833" t="s">
        <v>8313</v>
      </c>
      <c r="S3833" s="15">
        <f t="shared" si="178"/>
        <v>41927.848900462966</v>
      </c>
      <c r="T3833" s="15">
        <f t="shared" si="179"/>
        <v>41948.890567129631</v>
      </c>
    </row>
    <row r="3834" spans="1:20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177"/>
        <v>105</v>
      </c>
      <c r="P3834">
        <f>IFERROR(ROUND(E3834/L3834,2),0)</f>
        <v>139.56</v>
      </c>
      <c r="Q3834" s="10" t="s">
        <v>8312</v>
      </c>
      <c r="R3834" t="s">
        <v>8313</v>
      </c>
      <c r="S3834" s="15">
        <f t="shared" si="178"/>
        <v>42375.114988425921</v>
      </c>
      <c r="T3834" s="15">
        <f t="shared" si="179"/>
        <v>42420.114988425921</v>
      </c>
    </row>
    <row r="3835" spans="1:20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177"/>
        <v>117</v>
      </c>
      <c r="P3835">
        <f>IFERROR(ROUND(E3835/L3835,2),0)</f>
        <v>70</v>
      </c>
      <c r="Q3835" s="10" t="s">
        <v>8312</v>
      </c>
      <c r="R3835" t="s">
        <v>8313</v>
      </c>
      <c r="S3835" s="15">
        <f t="shared" si="178"/>
        <v>41963.872361111105</v>
      </c>
      <c r="T3835" s="15">
        <f t="shared" si="179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177"/>
        <v>109</v>
      </c>
      <c r="P3836">
        <f>IFERROR(ROUND(E3836/L3836,2),0)</f>
        <v>57.39</v>
      </c>
      <c r="Q3836" s="10" t="s">
        <v>8312</v>
      </c>
      <c r="R3836" t="s">
        <v>8313</v>
      </c>
      <c r="S3836" s="15">
        <f t="shared" si="178"/>
        <v>42143.445219907408</v>
      </c>
      <c r="T3836" s="15">
        <f t="shared" si="179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177"/>
        <v>160</v>
      </c>
      <c r="P3837">
        <f>IFERROR(ROUND(E3837/L3837,2),0)</f>
        <v>40</v>
      </c>
      <c r="Q3837" s="10" t="s">
        <v>8312</v>
      </c>
      <c r="R3837" t="s">
        <v>8313</v>
      </c>
      <c r="S3837" s="15">
        <f t="shared" si="178"/>
        <v>42460.94222222222</v>
      </c>
      <c r="T3837" s="15">
        <f t="shared" si="179"/>
        <v>42481.94222222222</v>
      </c>
    </row>
    <row r="3838" spans="1:20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177"/>
        <v>113</v>
      </c>
      <c r="P3838">
        <f>IFERROR(ROUND(E3838/L3838,2),0)</f>
        <v>64.290000000000006</v>
      </c>
      <c r="Q3838" s="10" t="s">
        <v>8312</v>
      </c>
      <c r="R3838" t="s">
        <v>8313</v>
      </c>
      <c r="S3838" s="15">
        <f t="shared" si="178"/>
        <v>42553.926527777774</v>
      </c>
      <c r="T3838" s="15">
        <f t="shared" si="179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177"/>
        <v>102</v>
      </c>
      <c r="P3839">
        <f>IFERROR(ROUND(E3839/L3839,2),0)</f>
        <v>120.12</v>
      </c>
      <c r="Q3839" s="10" t="s">
        <v>8312</v>
      </c>
      <c r="R3839" t="s">
        <v>8313</v>
      </c>
      <c r="S3839" s="15">
        <f t="shared" si="178"/>
        <v>42152.765717592592</v>
      </c>
      <c r="T3839" s="15">
        <f t="shared" si="179"/>
        <v>42188.765717592592</v>
      </c>
    </row>
    <row r="3840" spans="1:20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177"/>
        <v>101</v>
      </c>
      <c r="P3840">
        <f>IFERROR(ROUND(E3840/L3840,2),0)</f>
        <v>1008.24</v>
      </c>
      <c r="Q3840" s="10" t="s">
        <v>8312</v>
      </c>
      <c r="R3840" t="s">
        <v>8313</v>
      </c>
      <c r="S3840" s="15">
        <f t="shared" si="178"/>
        <v>42116.710752314815</v>
      </c>
      <c r="T3840" s="15">
        <f t="shared" si="179"/>
        <v>42146.710752314815</v>
      </c>
    </row>
    <row r="3841" spans="1:20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177"/>
        <v>101</v>
      </c>
      <c r="P3841">
        <f>IFERROR(ROUND(E3841/L3841,2),0)</f>
        <v>63.28</v>
      </c>
      <c r="Q3841" s="10" t="s">
        <v>8312</v>
      </c>
      <c r="R3841" t="s">
        <v>8313</v>
      </c>
      <c r="S3841" s="15">
        <f t="shared" si="178"/>
        <v>42155.142638888887</v>
      </c>
      <c r="T3841" s="15">
        <f t="shared" si="179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177"/>
        <v>6500</v>
      </c>
      <c r="P3842">
        <f>IFERROR(ROUND(E3842/L3842,2),0)</f>
        <v>21.67</v>
      </c>
      <c r="Q3842" s="10" t="s">
        <v>8312</v>
      </c>
      <c r="R3842" t="s">
        <v>8313</v>
      </c>
      <c r="S3842" s="15">
        <f t="shared" si="178"/>
        <v>42432.701724537037</v>
      </c>
      <c r="T3842" s="15">
        <f t="shared" si="179"/>
        <v>42457.660057870366</v>
      </c>
    </row>
    <row r="3843" spans="1:20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180">ROUND(E3843/D3843*100,0)</f>
        <v>9</v>
      </c>
      <c r="P3843">
        <f>IFERROR(ROUND(E3843/L3843,2),0)</f>
        <v>25.65</v>
      </c>
      <c r="Q3843" s="10" t="s">
        <v>8312</v>
      </c>
      <c r="R3843" t="s">
        <v>8313</v>
      </c>
      <c r="S3843" s="15">
        <f t="shared" ref="S3843:S3906" si="181">(((J3843/60)/60)/24)+DATE(1970,1,1)</f>
        <v>41780.785729166666</v>
      </c>
      <c r="T3843" s="15">
        <f t="shared" ref="T3843:T3906" si="182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180"/>
        <v>22</v>
      </c>
      <c r="P3844">
        <f>IFERROR(ROUND(E3844/L3844,2),0)</f>
        <v>47.7</v>
      </c>
      <c r="Q3844" s="10" t="s">
        <v>8312</v>
      </c>
      <c r="R3844" t="s">
        <v>8313</v>
      </c>
      <c r="S3844" s="15">
        <f t="shared" si="181"/>
        <v>41740.493657407409</v>
      </c>
      <c r="T3844" s="15">
        <f t="shared" si="182"/>
        <v>41770.493657407409</v>
      </c>
    </row>
    <row r="3845" spans="1:20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180"/>
        <v>21</v>
      </c>
      <c r="P3845">
        <f>IFERROR(ROUND(E3845/L3845,2),0)</f>
        <v>56.05</v>
      </c>
      <c r="Q3845" s="10" t="s">
        <v>8312</v>
      </c>
      <c r="R3845" t="s">
        <v>8313</v>
      </c>
      <c r="S3845" s="15">
        <f t="shared" si="181"/>
        <v>41766.072500000002</v>
      </c>
      <c r="T3845" s="15">
        <f t="shared" si="182"/>
        <v>41791.072500000002</v>
      </c>
    </row>
    <row r="3846" spans="1:20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180"/>
        <v>41</v>
      </c>
      <c r="P3846">
        <f>IFERROR(ROUND(E3846/L3846,2),0)</f>
        <v>81.319999999999993</v>
      </c>
      <c r="Q3846" s="10" t="s">
        <v>8312</v>
      </c>
      <c r="R3846" t="s">
        <v>8313</v>
      </c>
      <c r="S3846" s="15">
        <f t="shared" si="181"/>
        <v>41766.617291666669</v>
      </c>
      <c r="T3846" s="15">
        <f t="shared" si="182"/>
        <v>41793.290972222225</v>
      </c>
    </row>
    <row r="3847" spans="1:20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180"/>
        <v>2</v>
      </c>
      <c r="P3847">
        <f>IFERROR(ROUND(E3847/L3847,2),0)</f>
        <v>70.17</v>
      </c>
      <c r="Q3847" s="10" t="s">
        <v>8312</v>
      </c>
      <c r="R3847" t="s">
        <v>8313</v>
      </c>
      <c r="S3847" s="15">
        <f t="shared" si="181"/>
        <v>42248.627013888887</v>
      </c>
      <c r="T3847" s="15">
        <f t="shared" si="182"/>
        <v>42278.627013888887</v>
      </c>
    </row>
    <row r="3848" spans="1:20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180"/>
        <v>3</v>
      </c>
      <c r="P3848">
        <f>IFERROR(ROUND(E3848/L3848,2),0)</f>
        <v>23.63</v>
      </c>
      <c r="Q3848" s="10" t="s">
        <v>8312</v>
      </c>
      <c r="R3848" t="s">
        <v>8313</v>
      </c>
      <c r="S3848" s="15">
        <f t="shared" si="181"/>
        <v>41885.221550925926</v>
      </c>
      <c r="T3848" s="15">
        <f t="shared" si="182"/>
        <v>41916.290972222225</v>
      </c>
    </row>
    <row r="3849" spans="1:20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180"/>
        <v>16</v>
      </c>
      <c r="P3849">
        <f>IFERROR(ROUND(E3849/L3849,2),0)</f>
        <v>188.56</v>
      </c>
      <c r="Q3849" s="10" t="s">
        <v>8312</v>
      </c>
      <c r="R3849" t="s">
        <v>8313</v>
      </c>
      <c r="S3849" s="15">
        <f t="shared" si="181"/>
        <v>42159.224432870367</v>
      </c>
      <c r="T3849" s="15">
        <f t="shared" si="182"/>
        <v>42204.224432870367</v>
      </c>
    </row>
    <row r="3850" spans="1:20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180"/>
        <v>16</v>
      </c>
      <c r="P3850">
        <f>IFERROR(ROUND(E3850/L3850,2),0)</f>
        <v>49.51</v>
      </c>
      <c r="Q3850" s="10" t="s">
        <v>8312</v>
      </c>
      <c r="R3850" t="s">
        <v>8313</v>
      </c>
      <c r="S3850" s="15">
        <f t="shared" si="181"/>
        <v>42265.817002314812</v>
      </c>
      <c r="T3850" s="15">
        <f t="shared" si="182"/>
        <v>42295.817002314812</v>
      </c>
    </row>
    <row r="3851" spans="1:20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180"/>
        <v>7</v>
      </c>
      <c r="P3851">
        <f>IFERROR(ROUND(E3851/L3851,2),0)</f>
        <v>75.459999999999994</v>
      </c>
      <c r="Q3851" s="10" t="s">
        <v>8312</v>
      </c>
      <c r="R3851" t="s">
        <v>8313</v>
      </c>
      <c r="S3851" s="15">
        <f t="shared" si="181"/>
        <v>42136.767175925925</v>
      </c>
      <c r="T3851" s="15">
        <f t="shared" si="182"/>
        <v>42166.767175925925</v>
      </c>
    </row>
    <row r="3852" spans="1:20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180"/>
        <v>4</v>
      </c>
      <c r="P3852">
        <f>IFERROR(ROUND(E3852/L3852,2),0)</f>
        <v>9.5</v>
      </c>
      <c r="Q3852" s="10" t="s">
        <v>8312</v>
      </c>
      <c r="R3852" t="s">
        <v>8313</v>
      </c>
      <c r="S3852" s="15">
        <f t="shared" si="181"/>
        <v>41975.124340277776</v>
      </c>
      <c r="T3852" s="15">
        <f t="shared" si="182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180"/>
        <v>34</v>
      </c>
      <c r="P3853">
        <f>IFERROR(ROUND(E3853/L3853,2),0)</f>
        <v>35.5</v>
      </c>
      <c r="Q3853" s="10" t="s">
        <v>8312</v>
      </c>
      <c r="R3853" t="s">
        <v>8313</v>
      </c>
      <c r="S3853" s="15">
        <f t="shared" si="181"/>
        <v>42172.439571759256</v>
      </c>
      <c r="T3853" s="15">
        <f t="shared" si="182"/>
        <v>42202.439571759256</v>
      </c>
    </row>
    <row r="3854" spans="1:20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180"/>
        <v>0</v>
      </c>
      <c r="P3854">
        <f>IFERROR(ROUND(E3854/L3854,2),0)</f>
        <v>10</v>
      </c>
      <c r="Q3854" s="10" t="s">
        <v>8312</v>
      </c>
      <c r="R3854" t="s">
        <v>8313</v>
      </c>
      <c r="S3854" s="15">
        <f t="shared" si="181"/>
        <v>42065.190694444449</v>
      </c>
      <c r="T3854" s="15">
        <f t="shared" si="182"/>
        <v>42090.149027777778</v>
      </c>
    </row>
    <row r="3855" spans="1:20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180"/>
        <v>0</v>
      </c>
      <c r="P3855">
        <f>IFERROR(ROUND(E3855/L3855,2),0)</f>
        <v>13</v>
      </c>
      <c r="Q3855" s="10" t="s">
        <v>8312</v>
      </c>
      <c r="R3855" t="s">
        <v>8313</v>
      </c>
      <c r="S3855" s="15">
        <f t="shared" si="181"/>
        <v>41848.84002314815</v>
      </c>
      <c r="T3855" s="15">
        <f t="shared" si="182"/>
        <v>41883.84002314815</v>
      </c>
    </row>
    <row r="3856" spans="1:20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180"/>
        <v>16</v>
      </c>
      <c r="P3856">
        <f>IFERROR(ROUND(E3856/L3856,2),0)</f>
        <v>89.4</v>
      </c>
      <c r="Q3856" s="10" t="s">
        <v>8312</v>
      </c>
      <c r="R3856" t="s">
        <v>8313</v>
      </c>
      <c r="S3856" s="15">
        <f t="shared" si="181"/>
        <v>42103.884930555556</v>
      </c>
      <c r="T3856" s="15">
        <f t="shared" si="182"/>
        <v>42133.884930555556</v>
      </c>
    </row>
    <row r="3857" spans="1:20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180"/>
        <v>3</v>
      </c>
      <c r="P3857">
        <f>IFERROR(ROUND(E3857/L3857,2),0)</f>
        <v>25</v>
      </c>
      <c r="Q3857" s="10" t="s">
        <v>8312</v>
      </c>
      <c r="R3857" t="s">
        <v>8313</v>
      </c>
      <c r="S3857" s="15">
        <f t="shared" si="181"/>
        <v>42059.970729166671</v>
      </c>
      <c r="T3857" s="15">
        <f t="shared" si="182"/>
        <v>42089.929062499999</v>
      </c>
    </row>
    <row r="3858" spans="1:20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180"/>
        <v>0</v>
      </c>
      <c r="P3858">
        <f>IFERROR(ROUND(E3858/L3858,2),0)</f>
        <v>1</v>
      </c>
      <c r="Q3858" s="10" t="s">
        <v>8312</v>
      </c>
      <c r="R3858" t="s">
        <v>8313</v>
      </c>
      <c r="S3858" s="15">
        <f t="shared" si="181"/>
        <v>42041.743090277778</v>
      </c>
      <c r="T3858" s="15">
        <f t="shared" si="182"/>
        <v>42071.701423611114</v>
      </c>
    </row>
    <row r="3859" spans="1:20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180"/>
        <v>5</v>
      </c>
      <c r="P3859">
        <f>IFERROR(ROUND(E3859/L3859,2),0)</f>
        <v>65</v>
      </c>
      <c r="Q3859" s="10" t="s">
        <v>8312</v>
      </c>
      <c r="R3859" t="s">
        <v>8313</v>
      </c>
      <c r="S3859" s="15">
        <f t="shared" si="181"/>
        <v>41829.73715277778</v>
      </c>
      <c r="T3859" s="15">
        <f t="shared" si="182"/>
        <v>41852.716666666667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180"/>
        <v>2</v>
      </c>
      <c r="P3860">
        <f>IFERROR(ROUND(E3860/L3860,2),0)</f>
        <v>10</v>
      </c>
      <c r="Q3860" s="10" t="s">
        <v>8312</v>
      </c>
      <c r="R3860" t="s">
        <v>8313</v>
      </c>
      <c r="S3860" s="15">
        <f t="shared" si="181"/>
        <v>42128.431064814817</v>
      </c>
      <c r="T3860" s="15">
        <f t="shared" si="182"/>
        <v>42146.875</v>
      </c>
    </row>
    <row r="3861" spans="1:20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180"/>
        <v>0</v>
      </c>
      <c r="P3861">
        <f>IFERROR(ROUND(E3861/L3861,2),0)</f>
        <v>1</v>
      </c>
      <c r="Q3861" s="10" t="s">
        <v>8312</v>
      </c>
      <c r="R3861" t="s">
        <v>8313</v>
      </c>
      <c r="S3861" s="15">
        <f t="shared" si="181"/>
        <v>41789.893599537041</v>
      </c>
      <c r="T3861" s="15">
        <f t="shared" si="182"/>
        <v>41815.875</v>
      </c>
    </row>
    <row r="3862" spans="1:20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180"/>
        <v>18</v>
      </c>
      <c r="P3862">
        <f>IFERROR(ROUND(E3862/L3862,2),0)</f>
        <v>81.540000000000006</v>
      </c>
      <c r="Q3862" s="10" t="s">
        <v>8312</v>
      </c>
      <c r="R3862" t="s">
        <v>8313</v>
      </c>
      <c r="S3862" s="15">
        <f t="shared" si="181"/>
        <v>41833.660995370366</v>
      </c>
      <c r="T3862" s="15">
        <f t="shared" si="182"/>
        <v>41863.660995370366</v>
      </c>
    </row>
    <row r="3863" spans="1:20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180"/>
        <v>5</v>
      </c>
      <c r="P3863">
        <f>IFERROR(ROUND(E3863/L3863,2),0)</f>
        <v>100</v>
      </c>
      <c r="Q3863" s="10" t="s">
        <v>8312</v>
      </c>
      <c r="R3863" t="s">
        <v>8313</v>
      </c>
      <c r="S3863" s="15">
        <f t="shared" si="181"/>
        <v>41914.590011574073</v>
      </c>
      <c r="T3863" s="15">
        <f t="shared" si="182"/>
        <v>41955.907638888893</v>
      </c>
    </row>
    <row r="3864" spans="1:20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180"/>
        <v>0</v>
      </c>
      <c r="P3864">
        <f>IFERROR(ROUND(E3864/L3864,2),0)</f>
        <v>1</v>
      </c>
      <c r="Q3864" s="10" t="s">
        <v>8312</v>
      </c>
      <c r="R3864" t="s">
        <v>8313</v>
      </c>
      <c r="S3864" s="15">
        <f t="shared" si="181"/>
        <v>42611.261064814811</v>
      </c>
      <c r="T3864" s="15">
        <f t="shared" si="182"/>
        <v>42625.707638888889</v>
      </c>
    </row>
    <row r="3865" spans="1:20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180"/>
        <v>0</v>
      </c>
      <c r="P3865">
        <f>IFERROR(ROUND(E3865/L3865,2),0)</f>
        <v>0</v>
      </c>
      <c r="Q3865" s="10" t="s">
        <v>8312</v>
      </c>
      <c r="R3865" t="s">
        <v>8313</v>
      </c>
      <c r="S3865" s="15">
        <f t="shared" si="181"/>
        <v>42253.633159722223</v>
      </c>
      <c r="T3865" s="15">
        <f t="shared" si="182"/>
        <v>42313.674826388888</v>
      </c>
    </row>
    <row r="3866" spans="1:20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180"/>
        <v>1</v>
      </c>
      <c r="P3866">
        <f>IFERROR(ROUND(E3866/L3866,2),0)</f>
        <v>20</v>
      </c>
      <c r="Q3866" s="10" t="s">
        <v>8312</v>
      </c>
      <c r="R3866" t="s">
        <v>8313</v>
      </c>
      <c r="S3866" s="15">
        <f t="shared" si="181"/>
        <v>42295.891828703709</v>
      </c>
      <c r="T3866" s="15">
        <f t="shared" si="182"/>
        <v>42325.933495370366</v>
      </c>
    </row>
    <row r="3867" spans="1:20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180"/>
        <v>27</v>
      </c>
      <c r="P3867">
        <f>IFERROR(ROUND(E3867/L3867,2),0)</f>
        <v>46.43</v>
      </c>
      <c r="Q3867" s="10" t="s">
        <v>8312</v>
      </c>
      <c r="R3867" t="s">
        <v>8313</v>
      </c>
      <c r="S3867" s="15">
        <f t="shared" si="181"/>
        <v>41841.651597222226</v>
      </c>
      <c r="T3867" s="15">
        <f t="shared" si="182"/>
        <v>41881.229166666664</v>
      </c>
    </row>
    <row r="3868" spans="1:20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180"/>
        <v>1</v>
      </c>
      <c r="P3868">
        <f>IFERROR(ROUND(E3868/L3868,2),0)</f>
        <v>5.5</v>
      </c>
      <c r="Q3868" s="10" t="s">
        <v>8312</v>
      </c>
      <c r="R3868" t="s">
        <v>8313</v>
      </c>
      <c r="S3868" s="15">
        <f t="shared" si="181"/>
        <v>42402.947002314817</v>
      </c>
      <c r="T3868" s="15">
        <f t="shared" si="182"/>
        <v>42452.145138888889</v>
      </c>
    </row>
    <row r="3869" spans="1:20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180"/>
        <v>13</v>
      </c>
      <c r="P3869">
        <f>IFERROR(ROUND(E3869/L3869,2),0)</f>
        <v>50.2</v>
      </c>
      <c r="Q3869" s="10" t="s">
        <v>8312</v>
      </c>
      <c r="R3869" t="s">
        <v>8313</v>
      </c>
      <c r="S3869" s="15">
        <f t="shared" si="181"/>
        <v>42509.814108796301</v>
      </c>
      <c r="T3869" s="15">
        <f t="shared" si="182"/>
        <v>42539.814108796301</v>
      </c>
    </row>
    <row r="3870" spans="1:20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180"/>
        <v>0</v>
      </c>
      <c r="P3870">
        <f>IFERROR(ROUND(E3870/L3870,2),0)</f>
        <v>10</v>
      </c>
      <c r="Q3870" s="10" t="s">
        <v>8312</v>
      </c>
      <c r="R3870" t="s">
        <v>8336</v>
      </c>
      <c r="S3870" s="15">
        <f t="shared" si="181"/>
        <v>41865.659780092588</v>
      </c>
      <c r="T3870" s="15">
        <f t="shared" si="182"/>
        <v>41890.659780092588</v>
      </c>
    </row>
    <row r="3871" spans="1:20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180"/>
        <v>3</v>
      </c>
      <c r="P3871">
        <f>IFERROR(ROUND(E3871/L3871,2),0)</f>
        <v>30.13</v>
      </c>
      <c r="Q3871" s="10" t="s">
        <v>8312</v>
      </c>
      <c r="R3871" t="s">
        <v>8336</v>
      </c>
      <c r="S3871" s="15">
        <f t="shared" si="181"/>
        <v>42047.724444444444</v>
      </c>
      <c r="T3871" s="15">
        <f t="shared" si="182"/>
        <v>42077.132638888885</v>
      </c>
    </row>
    <row r="3872" spans="1:20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180"/>
        <v>15</v>
      </c>
      <c r="P3872">
        <f>IFERROR(ROUND(E3872/L3872,2),0)</f>
        <v>150</v>
      </c>
      <c r="Q3872" s="10" t="s">
        <v>8312</v>
      </c>
      <c r="R3872" t="s">
        <v>8336</v>
      </c>
      <c r="S3872" s="15">
        <f t="shared" si="181"/>
        <v>41793.17219907407</v>
      </c>
      <c r="T3872" s="15">
        <f t="shared" si="182"/>
        <v>41823.17219907407</v>
      </c>
    </row>
    <row r="3873" spans="1:20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180"/>
        <v>3</v>
      </c>
      <c r="P3873">
        <f>IFERROR(ROUND(E3873/L3873,2),0)</f>
        <v>13.33</v>
      </c>
      <c r="Q3873" s="10" t="s">
        <v>8312</v>
      </c>
      <c r="R3873" t="s">
        <v>8336</v>
      </c>
      <c r="S3873" s="15">
        <f t="shared" si="181"/>
        <v>42763.780671296292</v>
      </c>
      <c r="T3873" s="15">
        <f t="shared" si="182"/>
        <v>42823.739004629635</v>
      </c>
    </row>
    <row r="3874" spans="1:20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180"/>
        <v>0</v>
      </c>
      <c r="P3874">
        <f>IFERROR(ROUND(E3874/L3874,2),0)</f>
        <v>0</v>
      </c>
      <c r="Q3874" s="10" t="s">
        <v>8312</v>
      </c>
      <c r="R3874" t="s">
        <v>8336</v>
      </c>
      <c r="S3874" s="15">
        <f t="shared" si="181"/>
        <v>42180.145787037036</v>
      </c>
      <c r="T3874" s="15">
        <f t="shared" si="182"/>
        <v>42230.145787037036</v>
      </c>
    </row>
    <row r="3875" spans="1:20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180"/>
        <v>0</v>
      </c>
      <c r="P3875">
        <f>IFERROR(ROUND(E3875/L3875,2),0)</f>
        <v>0</v>
      </c>
      <c r="Q3875" s="10" t="s">
        <v>8312</v>
      </c>
      <c r="R3875" t="s">
        <v>8336</v>
      </c>
      <c r="S3875" s="15">
        <f t="shared" si="181"/>
        <v>42255.696006944447</v>
      </c>
      <c r="T3875" s="15">
        <f t="shared" si="182"/>
        <v>42285.696006944447</v>
      </c>
    </row>
    <row r="3876" spans="1:20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180"/>
        <v>0</v>
      </c>
      <c r="P3876">
        <f>IFERROR(ROUND(E3876/L3876,2),0)</f>
        <v>0</v>
      </c>
      <c r="Q3876" s="10" t="s">
        <v>8312</v>
      </c>
      <c r="R3876" t="s">
        <v>8336</v>
      </c>
      <c r="S3876" s="15">
        <f t="shared" si="181"/>
        <v>42007.016458333332</v>
      </c>
      <c r="T3876" s="15">
        <f t="shared" si="182"/>
        <v>42028.041666666672</v>
      </c>
    </row>
    <row r="3877" spans="1:20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180"/>
        <v>0</v>
      </c>
      <c r="P3877">
        <f>IFERROR(ROUND(E3877/L3877,2),0)</f>
        <v>0</v>
      </c>
      <c r="Q3877" s="10" t="s">
        <v>8312</v>
      </c>
      <c r="R3877" t="s">
        <v>8336</v>
      </c>
      <c r="S3877" s="15">
        <f t="shared" si="181"/>
        <v>42615.346817129626</v>
      </c>
      <c r="T3877" s="15">
        <f t="shared" si="182"/>
        <v>42616.416666666672</v>
      </c>
    </row>
    <row r="3878" spans="1:20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180"/>
        <v>53</v>
      </c>
      <c r="P3878">
        <f>IFERROR(ROUND(E3878/L3878,2),0)</f>
        <v>44.76</v>
      </c>
      <c r="Q3878" s="10" t="s">
        <v>8312</v>
      </c>
      <c r="R3878" t="s">
        <v>8336</v>
      </c>
      <c r="S3878" s="15">
        <f t="shared" si="181"/>
        <v>42372.624166666668</v>
      </c>
      <c r="T3878" s="15">
        <f t="shared" si="182"/>
        <v>42402.624166666668</v>
      </c>
    </row>
    <row r="3879" spans="1:20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180"/>
        <v>5</v>
      </c>
      <c r="P3879">
        <f>IFERROR(ROUND(E3879/L3879,2),0)</f>
        <v>88.64</v>
      </c>
      <c r="Q3879" s="10" t="s">
        <v>8312</v>
      </c>
      <c r="R3879" t="s">
        <v>8336</v>
      </c>
      <c r="S3879" s="15">
        <f t="shared" si="181"/>
        <v>42682.67768518519</v>
      </c>
      <c r="T3879" s="15">
        <f t="shared" si="182"/>
        <v>42712.67768518519</v>
      </c>
    </row>
    <row r="3880" spans="1:20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180"/>
        <v>0</v>
      </c>
      <c r="P3880">
        <f>IFERROR(ROUND(E3880/L3880,2),0)</f>
        <v>10</v>
      </c>
      <c r="Q3880" s="10" t="s">
        <v>8312</v>
      </c>
      <c r="R3880" t="s">
        <v>8336</v>
      </c>
      <c r="S3880" s="15">
        <f t="shared" si="181"/>
        <v>42154.818819444445</v>
      </c>
      <c r="T3880" s="15">
        <f t="shared" si="182"/>
        <v>42185.165972222225</v>
      </c>
    </row>
    <row r="3881" spans="1:20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180"/>
        <v>0</v>
      </c>
      <c r="P3881">
        <f>IFERROR(ROUND(E3881/L3881,2),0)</f>
        <v>0</v>
      </c>
      <c r="Q3881" s="10" t="s">
        <v>8312</v>
      </c>
      <c r="R3881" t="s">
        <v>8336</v>
      </c>
      <c r="S3881" s="15">
        <f t="shared" si="181"/>
        <v>41999.861064814817</v>
      </c>
      <c r="T3881" s="15">
        <f t="shared" si="182"/>
        <v>42029.861064814817</v>
      </c>
    </row>
    <row r="3882" spans="1:20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180"/>
        <v>13</v>
      </c>
      <c r="P3882">
        <f>IFERROR(ROUND(E3882/L3882,2),0)</f>
        <v>57.65</v>
      </c>
      <c r="Q3882" s="10" t="s">
        <v>8312</v>
      </c>
      <c r="R3882" t="s">
        <v>8336</v>
      </c>
      <c r="S3882" s="15">
        <f t="shared" si="181"/>
        <v>41815.815046296295</v>
      </c>
      <c r="T3882" s="15">
        <f t="shared" si="182"/>
        <v>41850.958333333336</v>
      </c>
    </row>
    <row r="3883" spans="1:20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180"/>
        <v>5</v>
      </c>
      <c r="P3883">
        <f>IFERROR(ROUND(E3883/L3883,2),0)</f>
        <v>25</v>
      </c>
      <c r="Q3883" s="10" t="s">
        <v>8312</v>
      </c>
      <c r="R3883" t="s">
        <v>8336</v>
      </c>
      <c r="S3883" s="15">
        <f t="shared" si="181"/>
        <v>42756.018506944441</v>
      </c>
      <c r="T3883" s="15">
        <f t="shared" si="182"/>
        <v>42786.018506944441</v>
      </c>
    </row>
    <row r="3884" spans="1:20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180"/>
        <v>0</v>
      </c>
      <c r="P3884">
        <f>IFERROR(ROUND(E3884/L3884,2),0)</f>
        <v>0</v>
      </c>
      <c r="Q3884" s="10" t="s">
        <v>8312</v>
      </c>
      <c r="R3884" t="s">
        <v>8336</v>
      </c>
      <c r="S3884" s="15">
        <f t="shared" si="181"/>
        <v>42373.983449074076</v>
      </c>
      <c r="T3884" s="15">
        <f t="shared" si="182"/>
        <v>42400.960416666669</v>
      </c>
    </row>
    <row r="3885" spans="1:20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180"/>
        <v>0</v>
      </c>
      <c r="P3885">
        <f>IFERROR(ROUND(E3885/L3885,2),0)</f>
        <v>0</v>
      </c>
      <c r="Q3885" s="10" t="s">
        <v>8312</v>
      </c>
      <c r="R3885" t="s">
        <v>8336</v>
      </c>
      <c r="S3885" s="15">
        <f t="shared" si="181"/>
        <v>41854.602650462963</v>
      </c>
      <c r="T3885" s="15">
        <f t="shared" si="182"/>
        <v>41884.602650462963</v>
      </c>
    </row>
    <row r="3886" spans="1:20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180"/>
        <v>0</v>
      </c>
      <c r="P3886">
        <f>IFERROR(ROUND(E3886/L3886,2),0)</f>
        <v>0</v>
      </c>
      <c r="Q3886" s="10" t="s">
        <v>8312</v>
      </c>
      <c r="R3886" t="s">
        <v>8336</v>
      </c>
      <c r="S3886" s="15">
        <f t="shared" si="181"/>
        <v>42065.791574074072</v>
      </c>
      <c r="T3886" s="15">
        <f t="shared" si="182"/>
        <v>42090.749907407408</v>
      </c>
    </row>
    <row r="3887" spans="1:20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180"/>
        <v>0</v>
      </c>
      <c r="P3887">
        <f>IFERROR(ROUND(E3887/L3887,2),0)</f>
        <v>0</v>
      </c>
      <c r="Q3887" s="10" t="s">
        <v>8312</v>
      </c>
      <c r="R3887" t="s">
        <v>8336</v>
      </c>
      <c r="S3887" s="15">
        <f t="shared" si="181"/>
        <v>42469.951284722221</v>
      </c>
      <c r="T3887" s="15">
        <f t="shared" si="182"/>
        <v>42499.951284722221</v>
      </c>
    </row>
    <row r="3888" spans="1:20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180"/>
        <v>0</v>
      </c>
      <c r="P3888">
        <f>IFERROR(ROUND(E3888/L3888,2),0)</f>
        <v>0</v>
      </c>
      <c r="Q3888" s="10" t="s">
        <v>8312</v>
      </c>
      <c r="R3888" t="s">
        <v>8336</v>
      </c>
      <c r="S3888" s="15">
        <f t="shared" si="181"/>
        <v>41954.228032407409</v>
      </c>
      <c r="T3888" s="15">
        <f t="shared" si="182"/>
        <v>41984.228032407409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180"/>
        <v>2</v>
      </c>
      <c r="P3889">
        <f>IFERROR(ROUND(E3889/L3889,2),0)</f>
        <v>17.5</v>
      </c>
      <c r="Q3889" s="10" t="s">
        <v>8312</v>
      </c>
      <c r="R3889" t="s">
        <v>8336</v>
      </c>
      <c r="S3889" s="15">
        <f t="shared" si="181"/>
        <v>42079.857974537037</v>
      </c>
      <c r="T3889" s="15">
        <f t="shared" si="182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180"/>
        <v>27</v>
      </c>
      <c r="P3890">
        <f>IFERROR(ROUND(E3890/L3890,2),0)</f>
        <v>38.71</v>
      </c>
      <c r="Q3890" s="10" t="s">
        <v>8312</v>
      </c>
      <c r="R3890" t="s">
        <v>8313</v>
      </c>
      <c r="S3890" s="15">
        <f t="shared" si="181"/>
        <v>42762.545810185184</v>
      </c>
      <c r="T3890" s="15">
        <f t="shared" si="182"/>
        <v>42792.545810185184</v>
      </c>
    </row>
    <row r="3891" spans="1:20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180"/>
        <v>1</v>
      </c>
      <c r="P3891">
        <f>IFERROR(ROUND(E3891/L3891,2),0)</f>
        <v>13.11</v>
      </c>
      <c r="Q3891" s="10" t="s">
        <v>8312</v>
      </c>
      <c r="R3891" t="s">
        <v>8313</v>
      </c>
      <c r="S3891" s="15">
        <f t="shared" si="181"/>
        <v>41977.004976851851</v>
      </c>
      <c r="T3891" s="15">
        <f t="shared" si="182"/>
        <v>42008.976388888885</v>
      </c>
    </row>
    <row r="3892" spans="1:20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180"/>
        <v>17</v>
      </c>
      <c r="P3892">
        <f>IFERROR(ROUND(E3892/L3892,2),0)</f>
        <v>315.5</v>
      </c>
      <c r="Q3892" s="10" t="s">
        <v>8312</v>
      </c>
      <c r="R3892" t="s">
        <v>8313</v>
      </c>
      <c r="S3892" s="15">
        <f t="shared" si="181"/>
        <v>42171.758611111116</v>
      </c>
      <c r="T3892" s="15">
        <f t="shared" si="182"/>
        <v>42231.758611111116</v>
      </c>
    </row>
    <row r="3893" spans="1:20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180"/>
        <v>33</v>
      </c>
      <c r="P3893">
        <f>IFERROR(ROUND(E3893/L3893,2),0)</f>
        <v>37.14</v>
      </c>
      <c r="Q3893" s="10" t="s">
        <v>8312</v>
      </c>
      <c r="R3893" t="s">
        <v>8313</v>
      </c>
      <c r="S3893" s="15">
        <f t="shared" si="181"/>
        <v>42056.1324537037</v>
      </c>
      <c r="T3893" s="15">
        <f t="shared" si="182"/>
        <v>42086.207638888889</v>
      </c>
    </row>
    <row r="3894" spans="1:20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180"/>
        <v>0</v>
      </c>
      <c r="P3894">
        <f>IFERROR(ROUND(E3894/L3894,2),0)</f>
        <v>0</v>
      </c>
      <c r="Q3894" s="10" t="s">
        <v>8312</v>
      </c>
      <c r="R3894" t="s">
        <v>8313</v>
      </c>
      <c r="S3894" s="15">
        <f t="shared" si="181"/>
        <v>41867.652280092596</v>
      </c>
      <c r="T3894" s="15">
        <f t="shared" si="182"/>
        <v>41875.291666666664</v>
      </c>
    </row>
    <row r="3895" spans="1:20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180"/>
        <v>22</v>
      </c>
      <c r="P3895">
        <f>IFERROR(ROUND(E3895/L3895,2),0)</f>
        <v>128.27000000000001</v>
      </c>
      <c r="Q3895" s="10" t="s">
        <v>8312</v>
      </c>
      <c r="R3895" t="s">
        <v>8313</v>
      </c>
      <c r="S3895" s="15">
        <f t="shared" si="181"/>
        <v>41779.657870370371</v>
      </c>
      <c r="T3895" s="15">
        <f t="shared" si="182"/>
        <v>41821.25</v>
      </c>
    </row>
    <row r="3896" spans="1:20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180"/>
        <v>3</v>
      </c>
      <c r="P3896">
        <f>IFERROR(ROUND(E3896/L3896,2),0)</f>
        <v>47.27</v>
      </c>
      <c r="Q3896" s="10" t="s">
        <v>8312</v>
      </c>
      <c r="R3896" t="s">
        <v>8313</v>
      </c>
      <c r="S3896" s="15">
        <f t="shared" si="181"/>
        <v>42679.958472222221</v>
      </c>
      <c r="T3896" s="15">
        <f t="shared" si="182"/>
        <v>42710.207638888889</v>
      </c>
    </row>
    <row r="3897" spans="1:20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180"/>
        <v>5</v>
      </c>
      <c r="P3897">
        <f>IFERROR(ROUND(E3897/L3897,2),0)</f>
        <v>50</v>
      </c>
      <c r="Q3897" s="10" t="s">
        <v>8312</v>
      </c>
      <c r="R3897" t="s">
        <v>8313</v>
      </c>
      <c r="S3897" s="15">
        <f t="shared" si="181"/>
        <v>42032.250208333338</v>
      </c>
      <c r="T3897" s="15">
        <f t="shared" si="182"/>
        <v>42063.250208333338</v>
      </c>
    </row>
    <row r="3898" spans="1:20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180"/>
        <v>11</v>
      </c>
      <c r="P3898">
        <f>IFERROR(ROUND(E3898/L3898,2),0)</f>
        <v>42.5</v>
      </c>
      <c r="Q3898" s="10" t="s">
        <v>8312</v>
      </c>
      <c r="R3898" t="s">
        <v>8313</v>
      </c>
      <c r="S3898" s="15">
        <f t="shared" si="181"/>
        <v>41793.191875000004</v>
      </c>
      <c r="T3898" s="15">
        <f t="shared" si="182"/>
        <v>41807.191875000004</v>
      </c>
    </row>
    <row r="3899" spans="1:20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180"/>
        <v>18</v>
      </c>
      <c r="P3899">
        <f>IFERROR(ROUND(E3899/L3899,2),0)</f>
        <v>44</v>
      </c>
      <c r="Q3899" s="10" t="s">
        <v>8312</v>
      </c>
      <c r="R3899" t="s">
        <v>8313</v>
      </c>
      <c r="S3899" s="15">
        <f t="shared" si="181"/>
        <v>41982.87364583333</v>
      </c>
      <c r="T3899" s="15">
        <f t="shared" si="182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180"/>
        <v>33</v>
      </c>
      <c r="P3900">
        <f>IFERROR(ROUND(E3900/L3900,2),0)</f>
        <v>50.88</v>
      </c>
      <c r="Q3900" s="10" t="s">
        <v>8312</v>
      </c>
      <c r="R3900" t="s">
        <v>8313</v>
      </c>
      <c r="S3900" s="15">
        <f t="shared" si="181"/>
        <v>42193.482291666667</v>
      </c>
      <c r="T3900" s="15">
        <f t="shared" si="182"/>
        <v>42233.666666666672</v>
      </c>
    </row>
    <row r="3901" spans="1:20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180"/>
        <v>1</v>
      </c>
      <c r="P3901">
        <f>IFERROR(ROUND(E3901/L3901,2),0)</f>
        <v>62.5</v>
      </c>
      <c r="Q3901" s="10" t="s">
        <v>8312</v>
      </c>
      <c r="R3901" t="s">
        <v>8313</v>
      </c>
      <c r="S3901" s="15">
        <f t="shared" si="181"/>
        <v>41843.775011574071</v>
      </c>
      <c r="T3901" s="15">
        <f t="shared" si="182"/>
        <v>41863.775011574071</v>
      </c>
    </row>
    <row r="3902" spans="1:20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180"/>
        <v>5</v>
      </c>
      <c r="P3902">
        <f>IFERROR(ROUND(E3902/L3902,2),0)</f>
        <v>27</v>
      </c>
      <c r="Q3902" s="10" t="s">
        <v>8312</v>
      </c>
      <c r="R3902" t="s">
        <v>8313</v>
      </c>
      <c r="S3902" s="15">
        <f t="shared" si="181"/>
        <v>42136.092488425929</v>
      </c>
      <c r="T3902" s="15">
        <f t="shared" si="182"/>
        <v>42166.092488425929</v>
      </c>
    </row>
    <row r="3903" spans="1:20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180"/>
        <v>1</v>
      </c>
      <c r="P3903">
        <f>IFERROR(ROUND(E3903/L3903,2),0)</f>
        <v>25</v>
      </c>
      <c r="Q3903" s="10" t="s">
        <v>8312</v>
      </c>
      <c r="R3903" t="s">
        <v>8313</v>
      </c>
      <c r="S3903" s="15">
        <f t="shared" si="181"/>
        <v>42317.826377314821</v>
      </c>
      <c r="T3903" s="15">
        <f t="shared" si="182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180"/>
        <v>49</v>
      </c>
      <c r="P3904">
        <f>IFERROR(ROUND(E3904/L3904,2),0)</f>
        <v>47.26</v>
      </c>
      <c r="Q3904" s="10" t="s">
        <v>8312</v>
      </c>
      <c r="R3904" t="s">
        <v>8313</v>
      </c>
      <c r="S3904" s="15">
        <f t="shared" si="181"/>
        <v>42663.468078703707</v>
      </c>
      <c r="T3904" s="15">
        <f t="shared" si="182"/>
        <v>42688.509745370371</v>
      </c>
    </row>
    <row r="3905" spans="1:20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180"/>
        <v>0</v>
      </c>
      <c r="P3905">
        <f>IFERROR(ROUND(E3905/L3905,2),0)</f>
        <v>0</v>
      </c>
      <c r="Q3905" s="10" t="s">
        <v>8312</v>
      </c>
      <c r="R3905" t="s">
        <v>8313</v>
      </c>
      <c r="S3905" s="15">
        <f t="shared" si="181"/>
        <v>42186.01116898148</v>
      </c>
      <c r="T3905" s="15">
        <f t="shared" si="182"/>
        <v>42230.818055555559</v>
      </c>
    </row>
    <row r="3906" spans="1:20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180"/>
        <v>0</v>
      </c>
      <c r="P3906">
        <f>IFERROR(ROUND(E3906/L3906,2),0)</f>
        <v>1.5</v>
      </c>
      <c r="Q3906" s="10" t="s">
        <v>8312</v>
      </c>
      <c r="R3906" t="s">
        <v>8313</v>
      </c>
      <c r="S3906" s="15">
        <f t="shared" si="181"/>
        <v>42095.229166666672</v>
      </c>
      <c r="T3906" s="15">
        <f t="shared" si="182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183">ROUND(E3907/D3907*100,0)</f>
        <v>12</v>
      </c>
      <c r="P3907">
        <f>IFERROR(ROUND(E3907/L3907,2),0)</f>
        <v>24.71</v>
      </c>
      <c r="Q3907" s="10" t="s">
        <v>8312</v>
      </c>
      <c r="R3907" t="s">
        <v>8313</v>
      </c>
      <c r="S3907" s="15">
        <f t="shared" ref="S3907:S3970" si="184">(((J3907/60)/60)/24)+DATE(1970,1,1)</f>
        <v>42124.623877314814</v>
      </c>
      <c r="T3907" s="15">
        <f t="shared" ref="T3907:T3970" si="185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183"/>
        <v>67</v>
      </c>
      <c r="P3908">
        <f>IFERROR(ROUND(E3908/L3908,2),0)</f>
        <v>63.13</v>
      </c>
      <c r="Q3908" s="10" t="s">
        <v>8312</v>
      </c>
      <c r="R3908" t="s">
        <v>8313</v>
      </c>
      <c r="S3908" s="15">
        <f t="shared" si="184"/>
        <v>42143.917743055557</v>
      </c>
      <c r="T3908" s="15">
        <f t="shared" si="185"/>
        <v>42181.559027777781</v>
      </c>
    </row>
    <row r="3909" spans="1:20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183"/>
        <v>15</v>
      </c>
      <c r="P3909">
        <f>IFERROR(ROUND(E3909/L3909,2),0)</f>
        <v>38.25</v>
      </c>
      <c r="Q3909" s="10" t="s">
        <v>8312</v>
      </c>
      <c r="R3909" t="s">
        <v>8313</v>
      </c>
      <c r="S3909" s="15">
        <f t="shared" si="184"/>
        <v>41906.819513888891</v>
      </c>
      <c r="T3909" s="15">
        <f t="shared" si="185"/>
        <v>41938.838888888888</v>
      </c>
    </row>
    <row r="3910" spans="1:20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183"/>
        <v>9</v>
      </c>
      <c r="P3910">
        <f>IFERROR(ROUND(E3910/L3910,2),0)</f>
        <v>16.25</v>
      </c>
      <c r="Q3910" s="10" t="s">
        <v>8312</v>
      </c>
      <c r="R3910" t="s">
        <v>8313</v>
      </c>
      <c r="S3910" s="15">
        <f t="shared" si="184"/>
        <v>41834.135370370372</v>
      </c>
      <c r="T3910" s="15">
        <f t="shared" si="185"/>
        <v>41849.135370370372</v>
      </c>
    </row>
    <row r="3911" spans="1:20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183"/>
        <v>0</v>
      </c>
      <c r="P3911">
        <f>IFERROR(ROUND(E3911/L3911,2),0)</f>
        <v>33.75</v>
      </c>
      <c r="Q3911" s="10" t="s">
        <v>8312</v>
      </c>
      <c r="R3911" t="s">
        <v>8313</v>
      </c>
      <c r="S3911" s="15">
        <f t="shared" si="184"/>
        <v>41863.359282407408</v>
      </c>
      <c r="T3911" s="15">
        <f t="shared" si="185"/>
        <v>41893.359282407408</v>
      </c>
    </row>
    <row r="3912" spans="1:20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183"/>
        <v>3</v>
      </c>
      <c r="P3912">
        <f>IFERROR(ROUND(E3912/L3912,2),0)</f>
        <v>61.67</v>
      </c>
      <c r="Q3912" s="10" t="s">
        <v>8312</v>
      </c>
      <c r="R3912" t="s">
        <v>8313</v>
      </c>
      <c r="S3912" s="15">
        <f t="shared" si="184"/>
        <v>42224.756909722222</v>
      </c>
      <c r="T3912" s="15">
        <f t="shared" si="185"/>
        <v>42254.756909722222</v>
      </c>
    </row>
    <row r="3913" spans="1:20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183"/>
        <v>37</v>
      </c>
      <c r="P3913">
        <f>IFERROR(ROUND(E3913/L3913,2),0)</f>
        <v>83.14</v>
      </c>
      <c r="Q3913" s="10" t="s">
        <v>8312</v>
      </c>
      <c r="R3913" t="s">
        <v>8313</v>
      </c>
      <c r="S3913" s="15">
        <f t="shared" si="184"/>
        <v>41939.8122337963</v>
      </c>
      <c r="T3913" s="15">
        <f t="shared" si="185"/>
        <v>41969.853900462964</v>
      </c>
    </row>
    <row r="3914" spans="1:20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183"/>
        <v>0</v>
      </c>
      <c r="P3914">
        <f>IFERROR(ROUND(E3914/L3914,2),0)</f>
        <v>1</v>
      </c>
      <c r="Q3914" s="10" t="s">
        <v>8312</v>
      </c>
      <c r="R3914" t="s">
        <v>8313</v>
      </c>
      <c r="S3914" s="15">
        <f t="shared" si="184"/>
        <v>42059.270023148143</v>
      </c>
      <c r="T3914" s="15">
        <f t="shared" si="185"/>
        <v>42119.190972222219</v>
      </c>
    </row>
    <row r="3915" spans="1:20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183"/>
        <v>10</v>
      </c>
      <c r="P3915">
        <f>IFERROR(ROUND(E3915/L3915,2),0)</f>
        <v>142.86000000000001</v>
      </c>
      <c r="Q3915" s="10" t="s">
        <v>8312</v>
      </c>
      <c r="R3915" t="s">
        <v>8313</v>
      </c>
      <c r="S3915" s="15">
        <f t="shared" si="184"/>
        <v>42308.211215277777</v>
      </c>
      <c r="T3915" s="15">
        <f t="shared" si="185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183"/>
        <v>36</v>
      </c>
      <c r="P3916">
        <f>IFERROR(ROUND(E3916/L3916,2),0)</f>
        <v>33.67</v>
      </c>
      <c r="Q3916" s="10" t="s">
        <v>8312</v>
      </c>
      <c r="R3916" t="s">
        <v>8313</v>
      </c>
      <c r="S3916" s="15">
        <f t="shared" si="184"/>
        <v>42114.818935185183</v>
      </c>
      <c r="T3916" s="15">
        <f t="shared" si="185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183"/>
        <v>0</v>
      </c>
      <c r="P3917">
        <f>IFERROR(ROUND(E3917/L3917,2),0)</f>
        <v>5</v>
      </c>
      <c r="Q3917" s="10" t="s">
        <v>8312</v>
      </c>
      <c r="R3917" t="s">
        <v>8313</v>
      </c>
      <c r="S3917" s="15">
        <f t="shared" si="184"/>
        <v>42492.98505787037</v>
      </c>
      <c r="T3917" s="15">
        <f t="shared" si="185"/>
        <v>42522.98505787037</v>
      </c>
    </row>
    <row r="3918" spans="1:20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183"/>
        <v>0</v>
      </c>
      <c r="P3918">
        <f>IFERROR(ROUND(E3918/L3918,2),0)</f>
        <v>0</v>
      </c>
      <c r="Q3918" s="10" t="s">
        <v>8312</v>
      </c>
      <c r="R3918" t="s">
        <v>8313</v>
      </c>
      <c r="S3918" s="15">
        <f t="shared" si="184"/>
        <v>42494.471666666665</v>
      </c>
      <c r="T3918" s="15">
        <f t="shared" si="185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183"/>
        <v>0</v>
      </c>
      <c r="P3919">
        <f>IFERROR(ROUND(E3919/L3919,2),0)</f>
        <v>10</v>
      </c>
      <c r="Q3919" s="10" t="s">
        <v>8312</v>
      </c>
      <c r="R3919" t="s">
        <v>8313</v>
      </c>
      <c r="S3919" s="15">
        <f t="shared" si="184"/>
        <v>41863.527326388888</v>
      </c>
      <c r="T3919" s="15">
        <f t="shared" si="185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183"/>
        <v>0</v>
      </c>
      <c r="P3920">
        <f>IFERROR(ROUND(E3920/L3920,2),0)</f>
        <v>40</v>
      </c>
      <c r="Q3920" s="10" t="s">
        <v>8312</v>
      </c>
      <c r="R3920" t="s">
        <v>8313</v>
      </c>
      <c r="S3920" s="15">
        <f t="shared" si="184"/>
        <v>41843.664618055554</v>
      </c>
      <c r="T3920" s="15">
        <f t="shared" si="185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183"/>
        <v>2</v>
      </c>
      <c r="P3921">
        <f>IFERROR(ROUND(E3921/L3921,2),0)</f>
        <v>30</v>
      </c>
      <c r="Q3921" s="10" t="s">
        <v>8312</v>
      </c>
      <c r="R3921" t="s">
        <v>8313</v>
      </c>
      <c r="S3921" s="15">
        <f t="shared" si="184"/>
        <v>42358.684872685189</v>
      </c>
      <c r="T3921" s="15">
        <f t="shared" si="185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183"/>
        <v>5</v>
      </c>
      <c r="P3922">
        <f>IFERROR(ROUND(E3922/L3922,2),0)</f>
        <v>45</v>
      </c>
      <c r="Q3922" s="10" t="s">
        <v>8312</v>
      </c>
      <c r="R3922" t="s">
        <v>8313</v>
      </c>
      <c r="S3922" s="15">
        <f t="shared" si="184"/>
        <v>42657.38726851852</v>
      </c>
      <c r="T3922" s="15">
        <f t="shared" si="185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183"/>
        <v>0</v>
      </c>
      <c r="P3923">
        <f>IFERROR(ROUND(E3923/L3923,2),0)</f>
        <v>0</v>
      </c>
      <c r="Q3923" s="10" t="s">
        <v>8312</v>
      </c>
      <c r="R3923" t="s">
        <v>8313</v>
      </c>
      <c r="S3923" s="15">
        <f t="shared" si="184"/>
        <v>41926.542303240742</v>
      </c>
      <c r="T3923" s="15">
        <f t="shared" si="185"/>
        <v>41938.75</v>
      </c>
    </row>
    <row r="3924" spans="1:20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183"/>
        <v>8</v>
      </c>
      <c r="P3924">
        <f>IFERROR(ROUND(E3924/L3924,2),0)</f>
        <v>10.17</v>
      </c>
      <c r="Q3924" s="10" t="s">
        <v>8312</v>
      </c>
      <c r="R3924" t="s">
        <v>8313</v>
      </c>
      <c r="S3924" s="15">
        <f t="shared" si="184"/>
        <v>42020.768634259264</v>
      </c>
      <c r="T3924" s="15">
        <f t="shared" si="185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183"/>
        <v>12</v>
      </c>
      <c r="P3925">
        <f>IFERROR(ROUND(E3925/L3925,2),0)</f>
        <v>81.41</v>
      </c>
      <c r="Q3925" s="10" t="s">
        <v>8312</v>
      </c>
      <c r="R3925" t="s">
        <v>8313</v>
      </c>
      <c r="S3925" s="15">
        <f t="shared" si="184"/>
        <v>42075.979988425926</v>
      </c>
      <c r="T3925" s="15">
        <f t="shared" si="185"/>
        <v>42103.979988425926</v>
      </c>
    </row>
    <row r="3926" spans="1:20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183"/>
        <v>15</v>
      </c>
      <c r="P3926">
        <f>IFERROR(ROUND(E3926/L3926,2),0)</f>
        <v>57.25</v>
      </c>
      <c r="Q3926" s="10" t="s">
        <v>8312</v>
      </c>
      <c r="R3926" t="s">
        <v>8313</v>
      </c>
      <c r="S3926" s="15">
        <f t="shared" si="184"/>
        <v>41786.959745370368</v>
      </c>
      <c r="T3926" s="15">
        <f t="shared" si="185"/>
        <v>41816.959745370368</v>
      </c>
    </row>
    <row r="3927" spans="1:20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183"/>
        <v>10</v>
      </c>
      <c r="P3927">
        <f>IFERROR(ROUND(E3927/L3927,2),0)</f>
        <v>5</v>
      </c>
      <c r="Q3927" s="10" t="s">
        <v>8312</v>
      </c>
      <c r="R3927" t="s">
        <v>8313</v>
      </c>
      <c r="S3927" s="15">
        <f t="shared" si="184"/>
        <v>41820.870821759258</v>
      </c>
      <c r="T3927" s="15">
        <f t="shared" si="185"/>
        <v>41850.870821759258</v>
      </c>
    </row>
    <row r="3928" spans="1:20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183"/>
        <v>0</v>
      </c>
      <c r="P3928">
        <f>IFERROR(ROUND(E3928/L3928,2),0)</f>
        <v>15</v>
      </c>
      <c r="Q3928" s="10" t="s">
        <v>8312</v>
      </c>
      <c r="R3928" t="s">
        <v>8313</v>
      </c>
      <c r="S3928" s="15">
        <f t="shared" si="184"/>
        <v>41970.085046296299</v>
      </c>
      <c r="T3928" s="15">
        <f t="shared" si="185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183"/>
        <v>1</v>
      </c>
      <c r="P3929">
        <f>IFERROR(ROUND(E3929/L3929,2),0)</f>
        <v>12.5</v>
      </c>
      <c r="Q3929" s="10" t="s">
        <v>8312</v>
      </c>
      <c r="R3929" t="s">
        <v>8313</v>
      </c>
      <c r="S3929" s="15">
        <f t="shared" si="184"/>
        <v>41830.267407407409</v>
      </c>
      <c r="T3929" s="15">
        <f t="shared" si="185"/>
        <v>41860.267407407409</v>
      </c>
    </row>
    <row r="3930" spans="1:20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183"/>
        <v>13</v>
      </c>
      <c r="P3930">
        <f>IFERROR(ROUND(E3930/L3930,2),0)</f>
        <v>93</v>
      </c>
      <c r="Q3930" s="10" t="s">
        <v>8312</v>
      </c>
      <c r="R3930" t="s">
        <v>8313</v>
      </c>
      <c r="S3930" s="15">
        <f t="shared" si="184"/>
        <v>42265.683182870373</v>
      </c>
      <c r="T3930" s="15">
        <f t="shared" si="185"/>
        <v>42293.207638888889</v>
      </c>
    </row>
    <row r="3931" spans="1:20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183"/>
        <v>2</v>
      </c>
      <c r="P3931">
        <f>IFERROR(ROUND(E3931/L3931,2),0)</f>
        <v>32.36</v>
      </c>
      <c r="Q3931" s="10" t="s">
        <v>8312</v>
      </c>
      <c r="R3931" t="s">
        <v>8313</v>
      </c>
      <c r="S3931" s="15">
        <f t="shared" si="184"/>
        <v>42601.827141203699</v>
      </c>
      <c r="T3931" s="15">
        <f t="shared" si="185"/>
        <v>42631.827141203699</v>
      </c>
    </row>
    <row r="3932" spans="1:20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183"/>
        <v>0</v>
      </c>
      <c r="P3932">
        <f>IFERROR(ROUND(E3932/L3932,2),0)</f>
        <v>0</v>
      </c>
      <c r="Q3932" s="10" t="s">
        <v>8312</v>
      </c>
      <c r="R3932" t="s">
        <v>8313</v>
      </c>
      <c r="S3932" s="15">
        <f t="shared" si="184"/>
        <v>42433.338749999995</v>
      </c>
      <c r="T3932" s="15">
        <f t="shared" si="185"/>
        <v>42461.25</v>
      </c>
    </row>
    <row r="3933" spans="1:20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183"/>
        <v>0</v>
      </c>
      <c r="P3933">
        <f>IFERROR(ROUND(E3933/L3933,2),0)</f>
        <v>0</v>
      </c>
      <c r="Q3933" s="10" t="s">
        <v>8312</v>
      </c>
      <c r="R3933" t="s">
        <v>8313</v>
      </c>
      <c r="S3933" s="15">
        <f t="shared" si="184"/>
        <v>42228.151701388888</v>
      </c>
      <c r="T3933" s="15">
        <f t="shared" si="185"/>
        <v>42253.151701388888</v>
      </c>
    </row>
    <row r="3934" spans="1:20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183"/>
        <v>0</v>
      </c>
      <c r="P3934">
        <f>IFERROR(ROUND(E3934/L3934,2),0)</f>
        <v>1</v>
      </c>
      <c r="Q3934" s="10" t="s">
        <v>8312</v>
      </c>
      <c r="R3934" t="s">
        <v>8313</v>
      </c>
      <c r="S3934" s="15">
        <f t="shared" si="184"/>
        <v>42415.168564814812</v>
      </c>
      <c r="T3934" s="15">
        <f t="shared" si="185"/>
        <v>42445.126898148148</v>
      </c>
    </row>
    <row r="3935" spans="1:20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183"/>
        <v>16</v>
      </c>
      <c r="P3935">
        <f>IFERROR(ROUND(E3935/L3935,2),0)</f>
        <v>91.83</v>
      </c>
      <c r="Q3935" s="10" t="s">
        <v>8312</v>
      </c>
      <c r="R3935" t="s">
        <v>8313</v>
      </c>
      <c r="S3935" s="15">
        <f t="shared" si="184"/>
        <v>42538.968310185184</v>
      </c>
      <c r="T3935" s="15">
        <f t="shared" si="185"/>
        <v>42568.029861111107</v>
      </c>
    </row>
    <row r="3936" spans="1:20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183"/>
        <v>11</v>
      </c>
      <c r="P3936">
        <f>IFERROR(ROUND(E3936/L3936,2),0)</f>
        <v>45.83</v>
      </c>
      <c r="Q3936" s="10" t="s">
        <v>8312</v>
      </c>
      <c r="R3936" t="s">
        <v>8313</v>
      </c>
      <c r="S3936" s="15">
        <f t="shared" si="184"/>
        <v>42233.671747685185</v>
      </c>
      <c r="T3936" s="15">
        <f t="shared" si="185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183"/>
        <v>44</v>
      </c>
      <c r="P3937">
        <f>IFERROR(ROUND(E3937/L3937,2),0)</f>
        <v>57.17</v>
      </c>
      <c r="Q3937" s="10" t="s">
        <v>8312</v>
      </c>
      <c r="R3937" t="s">
        <v>8313</v>
      </c>
      <c r="S3937" s="15">
        <f t="shared" si="184"/>
        <v>42221.656782407401</v>
      </c>
      <c r="T3937" s="15">
        <f t="shared" si="185"/>
        <v>42281.656782407401</v>
      </c>
    </row>
    <row r="3938" spans="1:20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183"/>
        <v>0</v>
      </c>
      <c r="P3938">
        <f>IFERROR(ROUND(E3938/L3938,2),0)</f>
        <v>0</v>
      </c>
      <c r="Q3938" s="10" t="s">
        <v>8312</v>
      </c>
      <c r="R3938" t="s">
        <v>8313</v>
      </c>
      <c r="S3938" s="15">
        <f t="shared" si="184"/>
        <v>42675.262962962966</v>
      </c>
      <c r="T3938" s="15">
        <f t="shared" si="185"/>
        <v>42705.304629629631</v>
      </c>
    </row>
    <row r="3939" spans="1:20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183"/>
        <v>86</v>
      </c>
      <c r="P3939">
        <f>IFERROR(ROUND(E3939/L3939,2),0)</f>
        <v>248.5</v>
      </c>
      <c r="Q3939" s="10" t="s">
        <v>8312</v>
      </c>
      <c r="R3939" t="s">
        <v>8313</v>
      </c>
      <c r="S3939" s="15">
        <f t="shared" si="184"/>
        <v>42534.631481481483</v>
      </c>
      <c r="T3939" s="15">
        <f t="shared" si="185"/>
        <v>42562.631481481483</v>
      </c>
    </row>
    <row r="3940" spans="1:20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183"/>
        <v>12</v>
      </c>
      <c r="P3940">
        <f>IFERROR(ROUND(E3940/L3940,2),0)</f>
        <v>79.400000000000006</v>
      </c>
      <c r="Q3940" s="10" t="s">
        <v>8312</v>
      </c>
      <c r="R3940" t="s">
        <v>8313</v>
      </c>
      <c r="S3940" s="15">
        <f t="shared" si="184"/>
        <v>42151.905717592599</v>
      </c>
      <c r="T3940" s="15">
        <f t="shared" si="185"/>
        <v>42182.905717592599</v>
      </c>
    </row>
    <row r="3941" spans="1:20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183"/>
        <v>0</v>
      </c>
      <c r="P3941">
        <f>IFERROR(ROUND(E3941/L3941,2),0)</f>
        <v>5</v>
      </c>
      <c r="Q3941" s="10" t="s">
        <v>8312</v>
      </c>
      <c r="R3941" t="s">
        <v>8313</v>
      </c>
      <c r="S3941" s="15">
        <f t="shared" si="184"/>
        <v>41915.400219907409</v>
      </c>
      <c r="T3941" s="15">
        <f t="shared" si="185"/>
        <v>41919.1875</v>
      </c>
    </row>
    <row r="3942" spans="1:20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183"/>
        <v>0</v>
      </c>
      <c r="P3942">
        <f>IFERROR(ROUND(E3942/L3942,2),0)</f>
        <v>5.5</v>
      </c>
      <c r="Q3942" s="10" t="s">
        <v>8312</v>
      </c>
      <c r="R3942" t="s">
        <v>8313</v>
      </c>
      <c r="S3942" s="15">
        <f t="shared" si="184"/>
        <v>41961.492488425924</v>
      </c>
      <c r="T3942" s="15">
        <f t="shared" si="185"/>
        <v>42006.492488425924</v>
      </c>
    </row>
    <row r="3943" spans="1:20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183"/>
        <v>1</v>
      </c>
      <c r="P3943">
        <f>IFERROR(ROUND(E3943/L3943,2),0)</f>
        <v>25</v>
      </c>
      <c r="Q3943" s="10" t="s">
        <v>8312</v>
      </c>
      <c r="R3943" t="s">
        <v>8313</v>
      </c>
      <c r="S3943" s="15">
        <f t="shared" si="184"/>
        <v>41940.587233796294</v>
      </c>
      <c r="T3943" s="15">
        <f t="shared" si="185"/>
        <v>41968.041666666672</v>
      </c>
    </row>
    <row r="3944" spans="1:20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183"/>
        <v>0</v>
      </c>
      <c r="P3944">
        <f>IFERROR(ROUND(E3944/L3944,2),0)</f>
        <v>0</v>
      </c>
      <c r="Q3944" s="10" t="s">
        <v>8312</v>
      </c>
      <c r="R3944" t="s">
        <v>8313</v>
      </c>
      <c r="S3944" s="15">
        <f t="shared" si="184"/>
        <v>42111.904097222221</v>
      </c>
      <c r="T3944" s="15">
        <f t="shared" si="185"/>
        <v>42171.904097222221</v>
      </c>
    </row>
    <row r="3945" spans="1:20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183"/>
        <v>36</v>
      </c>
      <c r="P3945">
        <f>IFERROR(ROUND(E3945/L3945,2),0)</f>
        <v>137.08000000000001</v>
      </c>
      <c r="Q3945" s="10" t="s">
        <v>8312</v>
      </c>
      <c r="R3945" t="s">
        <v>8313</v>
      </c>
      <c r="S3945" s="15">
        <f t="shared" si="184"/>
        <v>42279.778564814813</v>
      </c>
      <c r="T3945" s="15">
        <f t="shared" si="185"/>
        <v>42310.701388888891</v>
      </c>
    </row>
    <row r="3946" spans="1:20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183"/>
        <v>0</v>
      </c>
      <c r="P3946">
        <f>IFERROR(ROUND(E3946/L3946,2),0)</f>
        <v>0</v>
      </c>
      <c r="Q3946" s="10" t="s">
        <v>8312</v>
      </c>
      <c r="R3946" t="s">
        <v>8313</v>
      </c>
      <c r="S3946" s="15">
        <f t="shared" si="184"/>
        <v>42213.662905092591</v>
      </c>
      <c r="T3946" s="15">
        <f t="shared" si="185"/>
        <v>42243.662905092591</v>
      </c>
    </row>
    <row r="3947" spans="1:20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183"/>
        <v>0</v>
      </c>
      <c r="P3947">
        <f>IFERROR(ROUND(E3947/L3947,2),0)</f>
        <v>5</v>
      </c>
      <c r="Q3947" s="10" t="s">
        <v>8312</v>
      </c>
      <c r="R3947" t="s">
        <v>8313</v>
      </c>
      <c r="S3947" s="15">
        <f t="shared" si="184"/>
        <v>42109.801712962959</v>
      </c>
      <c r="T3947" s="15">
        <f t="shared" si="185"/>
        <v>42139.801712962959</v>
      </c>
    </row>
    <row r="3948" spans="1:20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183"/>
        <v>3</v>
      </c>
      <c r="P3948">
        <f>IFERROR(ROUND(E3948/L3948,2),0)</f>
        <v>39</v>
      </c>
      <c r="Q3948" s="10" t="s">
        <v>8312</v>
      </c>
      <c r="R3948" t="s">
        <v>8313</v>
      </c>
      <c r="S3948" s="15">
        <f t="shared" si="184"/>
        <v>42031.833587962959</v>
      </c>
      <c r="T3948" s="15">
        <f t="shared" si="185"/>
        <v>42063.333333333328</v>
      </c>
    </row>
    <row r="3949" spans="1:20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183"/>
        <v>3</v>
      </c>
      <c r="P3949">
        <f>IFERROR(ROUND(E3949/L3949,2),0)</f>
        <v>50.5</v>
      </c>
      <c r="Q3949" s="10" t="s">
        <v>8312</v>
      </c>
      <c r="R3949" t="s">
        <v>8313</v>
      </c>
      <c r="S3949" s="15">
        <f t="shared" si="184"/>
        <v>42615.142870370371</v>
      </c>
      <c r="T3949" s="15">
        <f t="shared" si="185"/>
        <v>42645.142870370371</v>
      </c>
    </row>
    <row r="3950" spans="1:20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183"/>
        <v>0</v>
      </c>
      <c r="P3950">
        <f>IFERROR(ROUND(E3950/L3950,2),0)</f>
        <v>0</v>
      </c>
      <c r="Q3950" s="10" t="s">
        <v>8312</v>
      </c>
      <c r="R3950" t="s">
        <v>8313</v>
      </c>
      <c r="S3950" s="15">
        <f t="shared" si="184"/>
        <v>41829.325497685182</v>
      </c>
      <c r="T3950" s="15">
        <f t="shared" si="185"/>
        <v>41889.325497685182</v>
      </c>
    </row>
    <row r="3951" spans="1:20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183"/>
        <v>16</v>
      </c>
      <c r="P3951">
        <f>IFERROR(ROUND(E3951/L3951,2),0)</f>
        <v>49.28</v>
      </c>
      <c r="Q3951" s="10" t="s">
        <v>8312</v>
      </c>
      <c r="R3951" t="s">
        <v>8313</v>
      </c>
      <c r="S3951" s="15">
        <f t="shared" si="184"/>
        <v>42016.120613425926</v>
      </c>
      <c r="T3951" s="15">
        <f t="shared" si="185"/>
        <v>42046.120613425926</v>
      </c>
    </row>
    <row r="3952" spans="1:20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183"/>
        <v>1</v>
      </c>
      <c r="P3952">
        <f>IFERROR(ROUND(E3952/L3952,2),0)</f>
        <v>25</v>
      </c>
      <c r="Q3952" s="10" t="s">
        <v>8312</v>
      </c>
      <c r="R3952" t="s">
        <v>8313</v>
      </c>
      <c r="S3952" s="15">
        <f t="shared" si="184"/>
        <v>42439.702314814815</v>
      </c>
      <c r="T3952" s="15">
        <f t="shared" si="185"/>
        <v>42468.774305555555</v>
      </c>
    </row>
    <row r="3953" spans="1:20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183"/>
        <v>0</v>
      </c>
      <c r="P3953">
        <f>IFERROR(ROUND(E3953/L3953,2),0)</f>
        <v>1</v>
      </c>
      <c r="Q3953" s="10" t="s">
        <v>8312</v>
      </c>
      <c r="R3953" t="s">
        <v>8313</v>
      </c>
      <c r="S3953" s="15">
        <f t="shared" si="184"/>
        <v>42433.825717592597</v>
      </c>
      <c r="T3953" s="15">
        <f t="shared" si="185"/>
        <v>42493.784050925926</v>
      </c>
    </row>
    <row r="3954" spans="1:20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183"/>
        <v>0</v>
      </c>
      <c r="P3954">
        <f>IFERROR(ROUND(E3954/L3954,2),0)</f>
        <v>25</v>
      </c>
      <c r="Q3954" s="10" t="s">
        <v>8312</v>
      </c>
      <c r="R3954" t="s">
        <v>8313</v>
      </c>
      <c r="S3954" s="15">
        <f t="shared" si="184"/>
        <v>42243.790393518517</v>
      </c>
      <c r="T3954" s="15">
        <f t="shared" si="185"/>
        <v>42303.790393518517</v>
      </c>
    </row>
    <row r="3955" spans="1:20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183"/>
        <v>0</v>
      </c>
      <c r="P3955">
        <f>IFERROR(ROUND(E3955/L3955,2),0)</f>
        <v>0</v>
      </c>
      <c r="Q3955" s="10" t="s">
        <v>8312</v>
      </c>
      <c r="R3955" t="s">
        <v>8313</v>
      </c>
      <c r="S3955" s="15">
        <f t="shared" si="184"/>
        <v>42550.048449074078</v>
      </c>
      <c r="T3955" s="15">
        <f t="shared" si="185"/>
        <v>42580.978472222225</v>
      </c>
    </row>
    <row r="3956" spans="1:20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183"/>
        <v>0</v>
      </c>
      <c r="P3956">
        <f>IFERROR(ROUND(E3956/L3956,2),0)</f>
        <v>0</v>
      </c>
      <c r="Q3956" s="10" t="s">
        <v>8312</v>
      </c>
      <c r="R3956" t="s">
        <v>8313</v>
      </c>
      <c r="S3956" s="15">
        <f t="shared" si="184"/>
        <v>41774.651203703703</v>
      </c>
      <c r="T3956" s="15">
        <f t="shared" si="185"/>
        <v>41834.651203703703</v>
      </c>
    </row>
    <row r="3957" spans="1:20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183"/>
        <v>24</v>
      </c>
      <c r="P3957">
        <f>IFERROR(ROUND(E3957/L3957,2),0)</f>
        <v>53.13</v>
      </c>
      <c r="Q3957" s="10" t="s">
        <v>8312</v>
      </c>
      <c r="R3957" t="s">
        <v>8313</v>
      </c>
      <c r="S3957" s="15">
        <f t="shared" si="184"/>
        <v>42306.848854166667</v>
      </c>
      <c r="T3957" s="15">
        <f t="shared" si="185"/>
        <v>42336.890520833331</v>
      </c>
    </row>
    <row r="3958" spans="1:20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183"/>
        <v>0</v>
      </c>
      <c r="P3958">
        <f>IFERROR(ROUND(E3958/L3958,2),0)</f>
        <v>0</v>
      </c>
      <c r="Q3958" s="10" t="s">
        <v>8312</v>
      </c>
      <c r="R3958" t="s">
        <v>8313</v>
      </c>
      <c r="S3958" s="15">
        <f t="shared" si="184"/>
        <v>42457.932025462964</v>
      </c>
      <c r="T3958" s="15">
        <f t="shared" si="185"/>
        <v>42485.013888888891</v>
      </c>
    </row>
    <row r="3959" spans="1:20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183"/>
        <v>0</v>
      </c>
      <c r="P3959">
        <f>IFERROR(ROUND(E3959/L3959,2),0)</f>
        <v>7</v>
      </c>
      <c r="Q3959" s="10" t="s">
        <v>8312</v>
      </c>
      <c r="R3959" t="s">
        <v>8313</v>
      </c>
      <c r="S3959" s="15">
        <f t="shared" si="184"/>
        <v>42513.976319444439</v>
      </c>
      <c r="T3959" s="15">
        <f t="shared" si="185"/>
        <v>42559.976319444439</v>
      </c>
    </row>
    <row r="3960" spans="1:20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183"/>
        <v>32</v>
      </c>
      <c r="P3960">
        <f>IFERROR(ROUND(E3960/L3960,2),0)</f>
        <v>40.06</v>
      </c>
      <c r="Q3960" s="10" t="s">
        <v>8312</v>
      </c>
      <c r="R3960" t="s">
        <v>8313</v>
      </c>
      <c r="S3960" s="15">
        <f t="shared" si="184"/>
        <v>41816.950370370374</v>
      </c>
      <c r="T3960" s="15">
        <f t="shared" si="185"/>
        <v>41853.583333333336</v>
      </c>
    </row>
    <row r="3961" spans="1:20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183"/>
        <v>24</v>
      </c>
      <c r="P3961">
        <f>IFERROR(ROUND(E3961/L3961,2),0)</f>
        <v>24.33</v>
      </c>
      <c r="Q3961" s="10" t="s">
        <v>8312</v>
      </c>
      <c r="R3961" t="s">
        <v>8313</v>
      </c>
      <c r="S3961" s="15">
        <f t="shared" si="184"/>
        <v>41880.788842592592</v>
      </c>
      <c r="T3961" s="15">
        <f t="shared" si="185"/>
        <v>41910.788842592592</v>
      </c>
    </row>
    <row r="3962" spans="1:20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183"/>
        <v>2</v>
      </c>
      <c r="P3962">
        <f>IFERROR(ROUND(E3962/L3962,2),0)</f>
        <v>11.25</v>
      </c>
      <c r="Q3962" s="10" t="s">
        <v>8312</v>
      </c>
      <c r="R3962" t="s">
        <v>8313</v>
      </c>
      <c r="S3962" s="15">
        <f t="shared" si="184"/>
        <v>42342.845555555556</v>
      </c>
      <c r="T3962" s="15">
        <f t="shared" si="185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183"/>
        <v>0</v>
      </c>
      <c r="P3963">
        <f>IFERROR(ROUND(E3963/L3963,2),0)</f>
        <v>10.5</v>
      </c>
      <c r="Q3963" s="10" t="s">
        <v>8312</v>
      </c>
      <c r="R3963" t="s">
        <v>8313</v>
      </c>
      <c r="S3963" s="15">
        <f t="shared" si="184"/>
        <v>41745.891319444447</v>
      </c>
      <c r="T3963" s="15">
        <f t="shared" si="185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183"/>
        <v>3</v>
      </c>
      <c r="P3964">
        <f>IFERROR(ROUND(E3964/L3964,2),0)</f>
        <v>15</v>
      </c>
      <c r="Q3964" s="10" t="s">
        <v>8312</v>
      </c>
      <c r="R3964" t="s">
        <v>8313</v>
      </c>
      <c r="S3964" s="15">
        <f t="shared" si="184"/>
        <v>42311.621458333335</v>
      </c>
      <c r="T3964" s="15">
        <f t="shared" si="185"/>
        <v>42336.621458333335</v>
      </c>
    </row>
    <row r="3965" spans="1:20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183"/>
        <v>0</v>
      </c>
      <c r="P3965">
        <f>IFERROR(ROUND(E3965/L3965,2),0)</f>
        <v>0</v>
      </c>
      <c r="Q3965" s="10" t="s">
        <v>8312</v>
      </c>
      <c r="R3965" t="s">
        <v>8313</v>
      </c>
      <c r="S3965" s="15">
        <f t="shared" si="184"/>
        <v>42296.154131944444</v>
      </c>
      <c r="T3965" s="15">
        <f t="shared" si="185"/>
        <v>42326.195798611108</v>
      </c>
    </row>
    <row r="3966" spans="1:20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183"/>
        <v>6</v>
      </c>
      <c r="P3966">
        <f>IFERROR(ROUND(E3966/L3966,2),0)</f>
        <v>42</v>
      </c>
      <c r="Q3966" s="10" t="s">
        <v>8312</v>
      </c>
      <c r="R3966" t="s">
        <v>8313</v>
      </c>
      <c r="S3966" s="15">
        <f t="shared" si="184"/>
        <v>42053.722060185188</v>
      </c>
      <c r="T3966" s="15">
        <f t="shared" si="185"/>
        <v>42113.680393518516</v>
      </c>
    </row>
    <row r="3967" spans="1:20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183"/>
        <v>14</v>
      </c>
      <c r="P3967">
        <f>IFERROR(ROUND(E3967/L3967,2),0)</f>
        <v>71.25</v>
      </c>
      <c r="Q3967" s="10" t="s">
        <v>8312</v>
      </c>
      <c r="R3967" t="s">
        <v>8313</v>
      </c>
      <c r="S3967" s="15">
        <f t="shared" si="184"/>
        <v>42414.235879629632</v>
      </c>
      <c r="T3967" s="15">
        <f t="shared" si="185"/>
        <v>42474.194212962961</v>
      </c>
    </row>
    <row r="3968" spans="1:20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183"/>
        <v>1</v>
      </c>
      <c r="P3968">
        <f>IFERROR(ROUND(E3968/L3968,2),0)</f>
        <v>22.5</v>
      </c>
      <c r="Q3968" s="10" t="s">
        <v>8312</v>
      </c>
      <c r="R3968" t="s">
        <v>8313</v>
      </c>
      <c r="S3968" s="15">
        <f t="shared" si="184"/>
        <v>41801.711550925924</v>
      </c>
      <c r="T3968" s="15">
        <f t="shared" si="185"/>
        <v>41844.124305555553</v>
      </c>
    </row>
    <row r="3969" spans="1:20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183"/>
        <v>24</v>
      </c>
      <c r="P3969">
        <f>IFERROR(ROUND(E3969/L3969,2),0)</f>
        <v>41</v>
      </c>
      <c r="Q3969" s="10" t="s">
        <v>8312</v>
      </c>
      <c r="R3969" t="s">
        <v>8313</v>
      </c>
      <c r="S3969" s="15">
        <f t="shared" si="184"/>
        <v>42770.290590277778</v>
      </c>
      <c r="T3969" s="15">
        <f t="shared" si="185"/>
        <v>42800.290590277778</v>
      </c>
    </row>
    <row r="3970" spans="1:20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183"/>
        <v>11</v>
      </c>
      <c r="P3970">
        <f>IFERROR(ROUND(E3970/L3970,2),0)</f>
        <v>47.91</v>
      </c>
      <c r="Q3970" s="10" t="s">
        <v>8312</v>
      </c>
      <c r="R3970" t="s">
        <v>8313</v>
      </c>
      <c r="S3970" s="15">
        <f t="shared" si="184"/>
        <v>42452.815659722226</v>
      </c>
      <c r="T3970" s="15">
        <f t="shared" si="185"/>
        <v>42512.815659722226</v>
      </c>
    </row>
    <row r="3971" spans="1:20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186">ROUND(E3971/D3971*100,0)</f>
        <v>7</v>
      </c>
      <c r="P3971">
        <f>IFERROR(ROUND(E3971/L3971,2),0)</f>
        <v>35.17</v>
      </c>
      <c r="Q3971" s="10" t="s">
        <v>8312</v>
      </c>
      <c r="R3971" t="s">
        <v>8313</v>
      </c>
      <c r="S3971" s="15">
        <f t="shared" ref="S3971:S4034" si="187">(((J3971/60)/60)/24)+DATE(1970,1,1)</f>
        <v>42601.854699074072</v>
      </c>
      <c r="T3971" s="15">
        <f t="shared" ref="T3971:T4034" si="188">(((I3971/60)/60)/24)+DATE(1970,1,1)</f>
        <v>42611.163194444445</v>
      </c>
    </row>
    <row r="3972" spans="1:20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186"/>
        <v>0</v>
      </c>
      <c r="P3972">
        <f>IFERROR(ROUND(E3972/L3972,2),0)</f>
        <v>5.5</v>
      </c>
      <c r="Q3972" s="10" t="s">
        <v>8312</v>
      </c>
      <c r="R3972" t="s">
        <v>8313</v>
      </c>
      <c r="S3972" s="15">
        <f t="shared" si="187"/>
        <v>42447.863553240735</v>
      </c>
      <c r="T3972" s="15">
        <f t="shared" si="188"/>
        <v>42477.863553240735</v>
      </c>
    </row>
    <row r="3973" spans="1:20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186"/>
        <v>1</v>
      </c>
      <c r="P3973">
        <f>IFERROR(ROUND(E3973/L3973,2),0)</f>
        <v>22.67</v>
      </c>
      <c r="Q3973" s="10" t="s">
        <v>8312</v>
      </c>
      <c r="R3973" t="s">
        <v>8313</v>
      </c>
      <c r="S3973" s="15">
        <f t="shared" si="187"/>
        <v>41811.536180555559</v>
      </c>
      <c r="T3973" s="15">
        <f t="shared" si="188"/>
        <v>41841.536180555559</v>
      </c>
    </row>
    <row r="3974" spans="1:20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186"/>
        <v>21</v>
      </c>
      <c r="P3974">
        <f>IFERROR(ROUND(E3974/L3974,2),0)</f>
        <v>26.38</v>
      </c>
      <c r="Q3974" s="10" t="s">
        <v>8312</v>
      </c>
      <c r="R3974" t="s">
        <v>8313</v>
      </c>
      <c r="S3974" s="15">
        <f t="shared" si="187"/>
        <v>41981.067523148144</v>
      </c>
      <c r="T3974" s="15">
        <f t="shared" si="188"/>
        <v>42041.067523148144</v>
      </c>
    </row>
    <row r="3975" spans="1:20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186"/>
        <v>78</v>
      </c>
      <c r="P3975">
        <f>IFERROR(ROUND(E3975/L3975,2),0)</f>
        <v>105.54</v>
      </c>
      <c r="Q3975" s="10" t="s">
        <v>8312</v>
      </c>
      <c r="R3975" t="s">
        <v>8313</v>
      </c>
      <c r="S3975" s="15">
        <f t="shared" si="187"/>
        <v>42469.68414351852</v>
      </c>
      <c r="T3975" s="15">
        <f t="shared" si="188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186"/>
        <v>32</v>
      </c>
      <c r="P3976">
        <f>IFERROR(ROUND(E3976/L3976,2),0)</f>
        <v>29.09</v>
      </c>
      <c r="Q3976" s="10" t="s">
        <v>8312</v>
      </c>
      <c r="R3976" t="s">
        <v>8313</v>
      </c>
      <c r="S3976" s="15">
        <f t="shared" si="187"/>
        <v>42493.546851851846</v>
      </c>
      <c r="T3976" s="15">
        <f t="shared" si="188"/>
        <v>42523.546851851846</v>
      </c>
    </row>
    <row r="3977" spans="1:20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186"/>
        <v>0</v>
      </c>
      <c r="P3977">
        <f>IFERROR(ROUND(E3977/L3977,2),0)</f>
        <v>0</v>
      </c>
      <c r="Q3977" s="10" t="s">
        <v>8312</v>
      </c>
      <c r="R3977" t="s">
        <v>8313</v>
      </c>
      <c r="S3977" s="15">
        <f t="shared" si="187"/>
        <v>42534.866875</v>
      </c>
      <c r="T3977" s="15">
        <f t="shared" si="188"/>
        <v>42564.866875</v>
      </c>
    </row>
    <row r="3978" spans="1:20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186"/>
        <v>48</v>
      </c>
      <c r="P3978">
        <f>IFERROR(ROUND(E3978/L3978,2),0)</f>
        <v>62</v>
      </c>
      <c r="Q3978" s="10" t="s">
        <v>8312</v>
      </c>
      <c r="R3978" t="s">
        <v>8313</v>
      </c>
      <c r="S3978" s="15">
        <f t="shared" si="187"/>
        <v>41830.858344907407</v>
      </c>
      <c r="T3978" s="15">
        <f t="shared" si="188"/>
        <v>41852.291666666664</v>
      </c>
    </row>
    <row r="3979" spans="1:20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186"/>
        <v>1</v>
      </c>
      <c r="P3979">
        <f>IFERROR(ROUND(E3979/L3979,2),0)</f>
        <v>217.5</v>
      </c>
      <c r="Q3979" s="10" t="s">
        <v>8312</v>
      </c>
      <c r="R3979" t="s">
        <v>8313</v>
      </c>
      <c r="S3979" s="15">
        <f t="shared" si="187"/>
        <v>42543.788564814815</v>
      </c>
      <c r="T3979" s="15">
        <f t="shared" si="188"/>
        <v>42573.788564814815</v>
      </c>
    </row>
    <row r="3980" spans="1:20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186"/>
        <v>11</v>
      </c>
      <c r="P3980">
        <f>IFERROR(ROUND(E3980/L3980,2),0)</f>
        <v>26.75</v>
      </c>
      <c r="Q3980" s="10" t="s">
        <v>8312</v>
      </c>
      <c r="R3980" t="s">
        <v>8313</v>
      </c>
      <c r="S3980" s="15">
        <f t="shared" si="187"/>
        <v>41975.642974537041</v>
      </c>
      <c r="T3980" s="15">
        <f t="shared" si="188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186"/>
        <v>2</v>
      </c>
      <c r="P3981">
        <f>IFERROR(ROUND(E3981/L3981,2),0)</f>
        <v>18.329999999999998</v>
      </c>
      <c r="Q3981" s="10" t="s">
        <v>8312</v>
      </c>
      <c r="R3981" t="s">
        <v>8313</v>
      </c>
      <c r="S3981" s="15">
        <f t="shared" si="187"/>
        <v>42069.903437500005</v>
      </c>
      <c r="T3981" s="15">
        <f t="shared" si="188"/>
        <v>42092.833333333328</v>
      </c>
    </row>
    <row r="3982" spans="1:20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186"/>
        <v>18</v>
      </c>
      <c r="P3982">
        <f>IFERROR(ROUND(E3982/L3982,2),0)</f>
        <v>64.290000000000006</v>
      </c>
      <c r="Q3982" s="10" t="s">
        <v>8312</v>
      </c>
      <c r="R3982" t="s">
        <v>8313</v>
      </c>
      <c r="S3982" s="15">
        <f t="shared" si="187"/>
        <v>41795.598923611113</v>
      </c>
      <c r="T3982" s="15">
        <f t="shared" si="188"/>
        <v>41825.598923611113</v>
      </c>
    </row>
    <row r="3983" spans="1:20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186"/>
        <v>4</v>
      </c>
      <c r="P3983">
        <f>IFERROR(ROUND(E3983/L3983,2),0)</f>
        <v>175</v>
      </c>
      <c r="Q3983" s="10" t="s">
        <v>8312</v>
      </c>
      <c r="R3983" t="s">
        <v>8313</v>
      </c>
      <c r="S3983" s="15">
        <f t="shared" si="187"/>
        <v>42508.179965277777</v>
      </c>
      <c r="T3983" s="15">
        <f t="shared" si="188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186"/>
        <v>20</v>
      </c>
      <c r="P3984">
        <f>IFERROR(ROUND(E3984/L3984,2),0)</f>
        <v>34</v>
      </c>
      <c r="Q3984" s="10" t="s">
        <v>8312</v>
      </c>
      <c r="R3984" t="s">
        <v>8313</v>
      </c>
      <c r="S3984" s="15">
        <f t="shared" si="187"/>
        <v>42132.809953703705</v>
      </c>
      <c r="T3984" s="15">
        <f t="shared" si="188"/>
        <v>42192.809953703705</v>
      </c>
    </row>
    <row r="3985" spans="1:20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186"/>
        <v>35</v>
      </c>
      <c r="P3985">
        <f>IFERROR(ROUND(E3985/L3985,2),0)</f>
        <v>84.28</v>
      </c>
      <c r="Q3985" s="10" t="s">
        <v>8312</v>
      </c>
      <c r="R3985" t="s">
        <v>8313</v>
      </c>
      <c r="S3985" s="15">
        <f t="shared" si="187"/>
        <v>41747.86986111111</v>
      </c>
      <c r="T3985" s="15">
        <f t="shared" si="188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186"/>
        <v>6</v>
      </c>
      <c r="P3986">
        <f>IFERROR(ROUND(E3986/L3986,2),0)</f>
        <v>9.5</v>
      </c>
      <c r="Q3986" s="10" t="s">
        <v>8312</v>
      </c>
      <c r="R3986" t="s">
        <v>8313</v>
      </c>
      <c r="S3986" s="15">
        <f t="shared" si="187"/>
        <v>41920.963472222218</v>
      </c>
      <c r="T3986" s="15">
        <f t="shared" si="188"/>
        <v>41951</v>
      </c>
    </row>
    <row r="3987" spans="1:20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186"/>
        <v>32</v>
      </c>
      <c r="P3987">
        <f>IFERROR(ROUND(E3987/L3987,2),0)</f>
        <v>33.74</v>
      </c>
      <c r="Q3987" s="10" t="s">
        <v>8312</v>
      </c>
      <c r="R3987" t="s">
        <v>8313</v>
      </c>
      <c r="S3987" s="15">
        <f t="shared" si="187"/>
        <v>42399.707407407404</v>
      </c>
      <c r="T3987" s="15">
        <f t="shared" si="188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186"/>
        <v>10</v>
      </c>
      <c r="P3988">
        <f>IFERROR(ROUND(E3988/L3988,2),0)</f>
        <v>37.54</v>
      </c>
      <c r="Q3988" s="10" t="s">
        <v>8312</v>
      </c>
      <c r="R3988" t="s">
        <v>8313</v>
      </c>
      <c r="S3988" s="15">
        <f t="shared" si="187"/>
        <v>42467.548541666663</v>
      </c>
      <c r="T3988" s="15">
        <f t="shared" si="188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186"/>
        <v>38</v>
      </c>
      <c r="P3989">
        <f>IFERROR(ROUND(E3989/L3989,2),0)</f>
        <v>11.62</v>
      </c>
      <c r="Q3989" s="10" t="s">
        <v>8312</v>
      </c>
      <c r="R3989" t="s">
        <v>8313</v>
      </c>
      <c r="S3989" s="15">
        <f t="shared" si="187"/>
        <v>41765.92465277778</v>
      </c>
      <c r="T3989" s="15">
        <f t="shared" si="188"/>
        <v>41775.92465277778</v>
      </c>
    </row>
    <row r="3990" spans="1:20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186"/>
        <v>2</v>
      </c>
      <c r="P3990">
        <f>IFERROR(ROUND(E3990/L3990,2),0)</f>
        <v>8</v>
      </c>
      <c r="Q3990" s="10" t="s">
        <v>8312</v>
      </c>
      <c r="R3990" t="s">
        <v>8313</v>
      </c>
      <c r="S3990" s="15">
        <f t="shared" si="187"/>
        <v>42230.08116898148</v>
      </c>
      <c r="T3990" s="15">
        <f t="shared" si="188"/>
        <v>42245.08116898148</v>
      </c>
    </row>
    <row r="3991" spans="1:20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186"/>
        <v>0</v>
      </c>
      <c r="P3991">
        <f>IFERROR(ROUND(E3991/L3991,2),0)</f>
        <v>0</v>
      </c>
      <c r="Q3991" s="10" t="s">
        <v>8312</v>
      </c>
      <c r="R3991" t="s">
        <v>8313</v>
      </c>
      <c r="S3991" s="15">
        <f t="shared" si="187"/>
        <v>42286.749780092592</v>
      </c>
      <c r="T3991" s="15">
        <f t="shared" si="188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186"/>
        <v>4</v>
      </c>
      <c r="P3992">
        <f>IFERROR(ROUND(E3992/L3992,2),0)</f>
        <v>23</v>
      </c>
      <c r="Q3992" s="10" t="s">
        <v>8312</v>
      </c>
      <c r="R3992" t="s">
        <v>8313</v>
      </c>
      <c r="S3992" s="15">
        <f t="shared" si="187"/>
        <v>42401.672372685185</v>
      </c>
      <c r="T3992" s="15">
        <f t="shared" si="188"/>
        <v>42431.672372685185</v>
      </c>
    </row>
    <row r="3993" spans="1:20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186"/>
        <v>20</v>
      </c>
      <c r="P3993">
        <f>IFERROR(ROUND(E3993/L3993,2),0)</f>
        <v>100</v>
      </c>
      <c r="Q3993" s="10" t="s">
        <v>8312</v>
      </c>
      <c r="R3993" t="s">
        <v>8313</v>
      </c>
      <c r="S3993" s="15">
        <f t="shared" si="187"/>
        <v>42125.644467592589</v>
      </c>
      <c r="T3993" s="15">
        <f t="shared" si="188"/>
        <v>42155.644467592589</v>
      </c>
    </row>
    <row r="3994" spans="1:20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186"/>
        <v>5</v>
      </c>
      <c r="P3994">
        <f>IFERROR(ROUND(E3994/L3994,2),0)</f>
        <v>60.11</v>
      </c>
      <c r="Q3994" s="10" t="s">
        <v>8312</v>
      </c>
      <c r="R3994" t="s">
        <v>8313</v>
      </c>
      <c r="S3994" s="15">
        <f t="shared" si="187"/>
        <v>42289.94049768518</v>
      </c>
      <c r="T3994" s="15">
        <f t="shared" si="188"/>
        <v>42349.982164351852</v>
      </c>
    </row>
    <row r="3995" spans="1:20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186"/>
        <v>0</v>
      </c>
      <c r="P3995">
        <f>IFERROR(ROUND(E3995/L3995,2),0)</f>
        <v>3</v>
      </c>
      <c r="Q3995" s="10" t="s">
        <v>8312</v>
      </c>
      <c r="R3995" t="s">
        <v>8313</v>
      </c>
      <c r="S3995" s="15">
        <f t="shared" si="187"/>
        <v>42107.864722222221</v>
      </c>
      <c r="T3995" s="15">
        <f t="shared" si="188"/>
        <v>42137.864722222221</v>
      </c>
    </row>
    <row r="3996" spans="1:20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186"/>
        <v>0</v>
      </c>
      <c r="P3996">
        <f>IFERROR(ROUND(E3996/L3996,2),0)</f>
        <v>5</v>
      </c>
      <c r="Q3996" s="10" t="s">
        <v>8312</v>
      </c>
      <c r="R3996" t="s">
        <v>8313</v>
      </c>
      <c r="S3996" s="15">
        <f t="shared" si="187"/>
        <v>41809.389930555553</v>
      </c>
      <c r="T3996" s="15">
        <f t="shared" si="188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186"/>
        <v>35</v>
      </c>
      <c r="P3997">
        <f>IFERROR(ROUND(E3997/L3997,2),0)</f>
        <v>17.5</v>
      </c>
      <c r="Q3997" s="10" t="s">
        <v>8312</v>
      </c>
      <c r="R3997" t="s">
        <v>8313</v>
      </c>
      <c r="S3997" s="15">
        <f t="shared" si="187"/>
        <v>42019.683761574073</v>
      </c>
      <c r="T3997" s="15">
        <f t="shared" si="188"/>
        <v>42049.477083333331</v>
      </c>
    </row>
    <row r="3998" spans="1:20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186"/>
        <v>17</v>
      </c>
      <c r="P3998">
        <f>IFERROR(ROUND(E3998/L3998,2),0)</f>
        <v>29.24</v>
      </c>
      <c r="Q3998" s="10" t="s">
        <v>8312</v>
      </c>
      <c r="R3998" t="s">
        <v>8313</v>
      </c>
      <c r="S3998" s="15">
        <f t="shared" si="187"/>
        <v>41950.26694444444</v>
      </c>
      <c r="T3998" s="15">
        <f t="shared" si="188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186"/>
        <v>0</v>
      </c>
      <c r="P3999">
        <f>IFERROR(ROUND(E3999/L3999,2),0)</f>
        <v>0</v>
      </c>
      <c r="Q3999" s="10" t="s">
        <v>8312</v>
      </c>
      <c r="R3999" t="s">
        <v>8313</v>
      </c>
      <c r="S3999" s="15">
        <f t="shared" si="187"/>
        <v>42069.391446759255</v>
      </c>
      <c r="T3999" s="15">
        <f t="shared" si="188"/>
        <v>42099.349780092598</v>
      </c>
    </row>
    <row r="4000" spans="1:20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186"/>
        <v>57</v>
      </c>
      <c r="P4000">
        <f>IFERROR(ROUND(E4000/L4000,2),0)</f>
        <v>59.58</v>
      </c>
      <c r="Q4000" s="10" t="s">
        <v>8312</v>
      </c>
      <c r="R4000" t="s">
        <v>8313</v>
      </c>
      <c r="S4000" s="15">
        <f t="shared" si="187"/>
        <v>42061.963263888887</v>
      </c>
      <c r="T4000" s="15">
        <f t="shared" si="188"/>
        <v>42091.921597222223</v>
      </c>
    </row>
    <row r="4001" spans="1:20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186"/>
        <v>17</v>
      </c>
      <c r="P4001">
        <f>IFERROR(ROUND(E4001/L4001,2),0)</f>
        <v>82.57</v>
      </c>
      <c r="Q4001" s="10" t="s">
        <v>8312</v>
      </c>
      <c r="R4001" t="s">
        <v>8313</v>
      </c>
      <c r="S4001" s="15">
        <f t="shared" si="187"/>
        <v>41842.828680555554</v>
      </c>
      <c r="T4001" s="15">
        <f t="shared" si="188"/>
        <v>41882.827650462961</v>
      </c>
    </row>
    <row r="4002" spans="1:20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186"/>
        <v>0</v>
      </c>
      <c r="P4002">
        <f>IFERROR(ROUND(E4002/L4002,2),0)</f>
        <v>10</v>
      </c>
      <c r="Q4002" s="10" t="s">
        <v>8312</v>
      </c>
      <c r="R4002" t="s">
        <v>8313</v>
      </c>
      <c r="S4002" s="15">
        <f t="shared" si="187"/>
        <v>42437.64534722222</v>
      </c>
      <c r="T4002" s="15">
        <f t="shared" si="188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186"/>
        <v>38</v>
      </c>
      <c r="P4003">
        <f>IFERROR(ROUND(E4003/L4003,2),0)</f>
        <v>32.36</v>
      </c>
      <c r="Q4003" s="10" t="s">
        <v>8312</v>
      </c>
      <c r="R4003" t="s">
        <v>8313</v>
      </c>
      <c r="S4003" s="15">
        <f t="shared" si="187"/>
        <v>42775.964212962965</v>
      </c>
      <c r="T4003" s="15">
        <f t="shared" si="188"/>
        <v>42795.791666666672</v>
      </c>
    </row>
    <row r="4004" spans="1:20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186"/>
        <v>2</v>
      </c>
      <c r="P4004">
        <f>IFERROR(ROUND(E4004/L4004,2),0)</f>
        <v>5.75</v>
      </c>
      <c r="Q4004" s="10" t="s">
        <v>8312</v>
      </c>
      <c r="R4004" t="s">
        <v>8313</v>
      </c>
      <c r="S4004" s="15">
        <f t="shared" si="187"/>
        <v>41879.043530092589</v>
      </c>
      <c r="T4004" s="15">
        <f t="shared" si="188"/>
        <v>41909.043530092589</v>
      </c>
    </row>
    <row r="4005" spans="1:20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186"/>
        <v>10</v>
      </c>
      <c r="P4005">
        <f>IFERROR(ROUND(E4005/L4005,2),0)</f>
        <v>100.5</v>
      </c>
      <c r="Q4005" s="10" t="s">
        <v>8312</v>
      </c>
      <c r="R4005" t="s">
        <v>8313</v>
      </c>
      <c r="S4005" s="15">
        <f t="shared" si="187"/>
        <v>42020.587349537032</v>
      </c>
      <c r="T4005" s="15">
        <f t="shared" si="188"/>
        <v>42050.587349537032</v>
      </c>
    </row>
    <row r="4006" spans="1:20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186"/>
        <v>0</v>
      </c>
      <c r="P4006">
        <f>IFERROR(ROUND(E4006/L4006,2),0)</f>
        <v>1</v>
      </c>
      <c r="Q4006" s="10" t="s">
        <v>8312</v>
      </c>
      <c r="R4006" t="s">
        <v>8313</v>
      </c>
      <c r="S4006" s="15">
        <f t="shared" si="187"/>
        <v>41890.16269675926</v>
      </c>
      <c r="T4006" s="15">
        <f t="shared" si="188"/>
        <v>41920.16269675926</v>
      </c>
    </row>
    <row r="4007" spans="1:20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186"/>
        <v>1</v>
      </c>
      <c r="P4007">
        <f>IFERROR(ROUND(E4007/L4007,2),0)</f>
        <v>20</v>
      </c>
      <c r="Q4007" s="10" t="s">
        <v>8312</v>
      </c>
      <c r="R4007" t="s">
        <v>8313</v>
      </c>
      <c r="S4007" s="15">
        <f t="shared" si="187"/>
        <v>41872.807696759257</v>
      </c>
      <c r="T4007" s="15">
        <f t="shared" si="188"/>
        <v>41932.807696759257</v>
      </c>
    </row>
    <row r="4008" spans="1:20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186"/>
        <v>0</v>
      </c>
      <c r="P4008">
        <f>IFERROR(ROUND(E4008/L4008,2),0)</f>
        <v>2</v>
      </c>
      <c r="Q4008" s="10" t="s">
        <v>8312</v>
      </c>
      <c r="R4008" t="s">
        <v>8313</v>
      </c>
      <c r="S4008" s="15">
        <f t="shared" si="187"/>
        <v>42391.772997685184</v>
      </c>
      <c r="T4008" s="15">
        <f t="shared" si="188"/>
        <v>42416.772997685184</v>
      </c>
    </row>
    <row r="4009" spans="1:20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186"/>
        <v>0</v>
      </c>
      <c r="P4009">
        <f>IFERROR(ROUND(E4009/L4009,2),0)</f>
        <v>5</v>
      </c>
      <c r="Q4009" s="10" t="s">
        <v>8312</v>
      </c>
      <c r="R4009" t="s">
        <v>8313</v>
      </c>
      <c r="S4009" s="15">
        <f t="shared" si="187"/>
        <v>41848.772928240738</v>
      </c>
      <c r="T4009" s="15">
        <f t="shared" si="188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186"/>
        <v>6</v>
      </c>
      <c r="P4010">
        <f>IFERROR(ROUND(E4010/L4010,2),0)</f>
        <v>15</v>
      </c>
      <c r="Q4010" s="10" t="s">
        <v>8312</v>
      </c>
      <c r="R4010" t="s">
        <v>8313</v>
      </c>
      <c r="S4010" s="15">
        <f t="shared" si="187"/>
        <v>42177.964201388888</v>
      </c>
      <c r="T4010" s="15">
        <f t="shared" si="188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186"/>
        <v>4</v>
      </c>
      <c r="P4011">
        <f>IFERROR(ROUND(E4011/L4011,2),0)</f>
        <v>25</v>
      </c>
      <c r="Q4011" s="10" t="s">
        <v>8312</v>
      </c>
      <c r="R4011" t="s">
        <v>8313</v>
      </c>
      <c r="S4011" s="15">
        <f t="shared" si="187"/>
        <v>41851.700925925928</v>
      </c>
      <c r="T4011" s="15">
        <f t="shared" si="188"/>
        <v>41891.700925925928</v>
      </c>
    </row>
    <row r="4012" spans="1:20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186"/>
        <v>24</v>
      </c>
      <c r="P4012">
        <f>IFERROR(ROUND(E4012/L4012,2),0)</f>
        <v>45.84</v>
      </c>
      <c r="Q4012" s="10" t="s">
        <v>8312</v>
      </c>
      <c r="R4012" t="s">
        <v>8313</v>
      </c>
      <c r="S4012" s="15">
        <f t="shared" si="187"/>
        <v>41921.770439814813</v>
      </c>
      <c r="T4012" s="15">
        <f t="shared" si="188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186"/>
        <v>8</v>
      </c>
      <c r="P4013">
        <f>IFERROR(ROUND(E4013/L4013,2),0)</f>
        <v>4.75</v>
      </c>
      <c r="Q4013" s="10" t="s">
        <v>8312</v>
      </c>
      <c r="R4013" t="s">
        <v>8313</v>
      </c>
      <c r="S4013" s="15">
        <f t="shared" si="187"/>
        <v>42002.54488425926</v>
      </c>
      <c r="T4013" s="15">
        <f t="shared" si="188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186"/>
        <v>0</v>
      </c>
      <c r="P4014">
        <f>IFERROR(ROUND(E4014/L4014,2),0)</f>
        <v>0</v>
      </c>
      <c r="Q4014" s="10" t="s">
        <v>8312</v>
      </c>
      <c r="R4014" t="s">
        <v>8313</v>
      </c>
      <c r="S4014" s="15">
        <f t="shared" si="187"/>
        <v>42096.544548611113</v>
      </c>
      <c r="T4014" s="15">
        <f t="shared" si="188"/>
        <v>42126.544548611113</v>
      </c>
    </row>
    <row r="4015" spans="1:20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186"/>
        <v>1</v>
      </c>
      <c r="P4015">
        <f>IFERROR(ROUND(E4015/L4015,2),0)</f>
        <v>13</v>
      </c>
      <c r="Q4015" s="10" t="s">
        <v>8312</v>
      </c>
      <c r="R4015" t="s">
        <v>8313</v>
      </c>
      <c r="S4015" s="15">
        <f t="shared" si="187"/>
        <v>42021.301192129627</v>
      </c>
      <c r="T4015" s="15">
        <f t="shared" si="188"/>
        <v>42051.301192129627</v>
      </c>
    </row>
    <row r="4016" spans="1:20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186"/>
        <v>0</v>
      </c>
      <c r="P4016">
        <f>IFERROR(ROUND(E4016/L4016,2),0)</f>
        <v>0</v>
      </c>
      <c r="Q4016" s="10" t="s">
        <v>8312</v>
      </c>
      <c r="R4016" t="s">
        <v>8313</v>
      </c>
      <c r="S4016" s="15">
        <f t="shared" si="187"/>
        <v>42419.246168981481</v>
      </c>
      <c r="T4016" s="15">
        <f t="shared" si="188"/>
        <v>42434.246168981481</v>
      </c>
    </row>
    <row r="4017" spans="1:20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186"/>
        <v>0</v>
      </c>
      <c r="P4017">
        <f>IFERROR(ROUND(E4017/L4017,2),0)</f>
        <v>1</v>
      </c>
      <c r="Q4017" s="10" t="s">
        <v>8312</v>
      </c>
      <c r="R4017" t="s">
        <v>8313</v>
      </c>
      <c r="S4017" s="15">
        <f t="shared" si="187"/>
        <v>42174.780821759254</v>
      </c>
      <c r="T4017" s="15">
        <f t="shared" si="188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186"/>
        <v>14</v>
      </c>
      <c r="P4018">
        <f>IFERROR(ROUND(E4018/L4018,2),0)</f>
        <v>10</v>
      </c>
      <c r="Q4018" s="10" t="s">
        <v>8312</v>
      </c>
      <c r="R4018" t="s">
        <v>8313</v>
      </c>
      <c r="S4018" s="15">
        <f t="shared" si="187"/>
        <v>41869.872685185182</v>
      </c>
      <c r="T4018" s="15">
        <f t="shared" si="188"/>
        <v>41899.872685185182</v>
      </c>
    </row>
    <row r="4019" spans="1:20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186"/>
        <v>1</v>
      </c>
      <c r="P4019">
        <f>IFERROR(ROUND(E4019/L4019,2),0)</f>
        <v>52.5</v>
      </c>
      <c r="Q4019" s="10" t="s">
        <v>8312</v>
      </c>
      <c r="R4019" t="s">
        <v>8313</v>
      </c>
      <c r="S4019" s="15">
        <f t="shared" si="187"/>
        <v>41856.672152777777</v>
      </c>
      <c r="T4019" s="15">
        <f t="shared" si="188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186"/>
        <v>9</v>
      </c>
      <c r="P4020">
        <f>IFERROR(ROUND(E4020/L4020,2),0)</f>
        <v>32.5</v>
      </c>
      <c r="Q4020" s="10" t="s">
        <v>8312</v>
      </c>
      <c r="R4020" t="s">
        <v>8313</v>
      </c>
      <c r="S4020" s="15">
        <f t="shared" si="187"/>
        <v>42620.91097222222</v>
      </c>
      <c r="T4020" s="15">
        <f t="shared" si="188"/>
        <v>42650.91097222222</v>
      </c>
    </row>
    <row r="4021" spans="1:20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186"/>
        <v>1</v>
      </c>
      <c r="P4021">
        <f>IFERROR(ROUND(E4021/L4021,2),0)</f>
        <v>7.25</v>
      </c>
      <c r="Q4021" s="10" t="s">
        <v>8312</v>
      </c>
      <c r="R4021" t="s">
        <v>8313</v>
      </c>
      <c r="S4021" s="15">
        <f t="shared" si="187"/>
        <v>42417.675879629634</v>
      </c>
      <c r="T4021" s="15">
        <f t="shared" si="188"/>
        <v>42475.686111111107</v>
      </c>
    </row>
    <row r="4022" spans="1:20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186"/>
        <v>17</v>
      </c>
      <c r="P4022">
        <f>IFERROR(ROUND(E4022/L4022,2),0)</f>
        <v>33.33</v>
      </c>
      <c r="Q4022" s="10" t="s">
        <v>8312</v>
      </c>
      <c r="R4022" t="s">
        <v>8313</v>
      </c>
      <c r="S4022" s="15">
        <f t="shared" si="187"/>
        <v>42057.190960648149</v>
      </c>
      <c r="T4022" s="15">
        <f t="shared" si="188"/>
        <v>42087.149293981478</v>
      </c>
    </row>
    <row r="4023" spans="1:20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186"/>
        <v>1</v>
      </c>
      <c r="P4023">
        <f>IFERROR(ROUND(E4023/L4023,2),0)</f>
        <v>62.5</v>
      </c>
      <c r="Q4023" s="10" t="s">
        <v>8312</v>
      </c>
      <c r="R4023" t="s">
        <v>8313</v>
      </c>
      <c r="S4023" s="15">
        <f t="shared" si="187"/>
        <v>41878.911550925928</v>
      </c>
      <c r="T4023" s="15">
        <f t="shared" si="188"/>
        <v>41938.911550925928</v>
      </c>
    </row>
    <row r="4024" spans="1:20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186"/>
        <v>70</v>
      </c>
      <c r="P4024">
        <f>IFERROR(ROUND(E4024/L4024,2),0)</f>
        <v>63.56</v>
      </c>
      <c r="Q4024" s="10" t="s">
        <v>8312</v>
      </c>
      <c r="R4024" t="s">
        <v>8313</v>
      </c>
      <c r="S4024" s="15">
        <f t="shared" si="187"/>
        <v>41990.584108796291</v>
      </c>
      <c r="T4024" s="15">
        <f t="shared" si="188"/>
        <v>42036.120833333334</v>
      </c>
    </row>
    <row r="4025" spans="1:20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186"/>
        <v>0</v>
      </c>
      <c r="P4025">
        <f>IFERROR(ROUND(E4025/L4025,2),0)</f>
        <v>0</v>
      </c>
      <c r="Q4025" s="10" t="s">
        <v>8312</v>
      </c>
      <c r="R4025" t="s">
        <v>8313</v>
      </c>
      <c r="S4025" s="15">
        <f t="shared" si="187"/>
        <v>42408.999571759254</v>
      </c>
      <c r="T4025" s="15">
        <f t="shared" si="188"/>
        <v>42453.957905092597</v>
      </c>
    </row>
    <row r="4026" spans="1:20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186"/>
        <v>1</v>
      </c>
      <c r="P4026">
        <f>IFERROR(ROUND(E4026/L4026,2),0)</f>
        <v>10</v>
      </c>
      <c r="Q4026" s="10" t="s">
        <v>8312</v>
      </c>
      <c r="R4026" t="s">
        <v>8313</v>
      </c>
      <c r="S4026" s="15">
        <f t="shared" si="187"/>
        <v>42217.670104166667</v>
      </c>
      <c r="T4026" s="15">
        <f t="shared" si="188"/>
        <v>42247.670104166667</v>
      </c>
    </row>
    <row r="4027" spans="1:20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186"/>
        <v>5</v>
      </c>
      <c r="P4027">
        <f>IFERROR(ROUND(E4027/L4027,2),0)</f>
        <v>62.5</v>
      </c>
      <c r="Q4027" s="10" t="s">
        <v>8312</v>
      </c>
      <c r="R4027" t="s">
        <v>8313</v>
      </c>
      <c r="S4027" s="15">
        <f t="shared" si="187"/>
        <v>42151.237685185188</v>
      </c>
      <c r="T4027" s="15">
        <f t="shared" si="188"/>
        <v>42211.237685185188</v>
      </c>
    </row>
    <row r="4028" spans="1:20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186"/>
        <v>0</v>
      </c>
      <c r="P4028">
        <f>IFERROR(ROUND(E4028/L4028,2),0)</f>
        <v>0</v>
      </c>
      <c r="Q4028" s="10" t="s">
        <v>8312</v>
      </c>
      <c r="R4028" t="s">
        <v>8313</v>
      </c>
      <c r="S4028" s="15">
        <f t="shared" si="187"/>
        <v>42282.655543981484</v>
      </c>
      <c r="T4028" s="15">
        <f t="shared" si="188"/>
        <v>42342.697210648148</v>
      </c>
    </row>
    <row r="4029" spans="1:20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186"/>
        <v>7</v>
      </c>
      <c r="P4029">
        <f>IFERROR(ROUND(E4029/L4029,2),0)</f>
        <v>30.71</v>
      </c>
      <c r="Q4029" s="10" t="s">
        <v>8312</v>
      </c>
      <c r="R4029" t="s">
        <v>8313</v>
      </c>
      <c r="S4029" s="15">
        <f t="shared" si="187"/>
        <v>42768.97084490741</v>
      </c>
      <c r="T4029" s="15">
        <f t="shared" si="188"/>
        <v>42789.041666666672</v>
      </c>
    </row>
    <row r="4030" spans="1:20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186"/>
        <v>28</v>
      </c>
      <c r="P4030">
        <f>IFERROR(ROUND(E4030/L4030,2),0)</f>
        <v>51</v>
      </c>
      <c r="Q4030" s="10" t="s">
        <v>8312</v>
      </c>
      <c r="R4030" t="s">
        <v>8313</v>
      </c>
      <c r="S4030" s="15">
        <f t="shared" si="187"/>
        <v>41765.938657407409</v>
      </c>
      <c r="T4030" s="15">
        <f t="shared" si="188"/>
        <v>41795.938657407409</v>
      </c>
    </row>
    <row r="4031" spans="1:20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186"/>
        <v>0</v>
      </c>
      <c r="P4031">
        <f>IFERROR(ROUND(E4031/L4031,2),0)</f>
        <v>0</v>
      </c>
      <c r="Q4031" s="10" t="s">
        <v>8312</v>
      </c>
      <c r="R4031" t="s">
        <v>8313</v>
      </c>
      <c r="S4031" s="15">
        <f t="shared" si="187"/>
        <v>42322.025115740747</v>
      </c>
      <c r="T4031" s="15">
        <f t="shared" si="188"/>
        <v>42352.025115740747</v>
      </c>
    </row>
    <row r="4032" spans="1:20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186"/>
        <v>16</v>
      </c>
      <c r="P4032">
        <f>IFERROR(ROUND(E4032/L4032,2),0)</f>
        <v>66.67</v>
      </c>
      <c r="Q4032" s="10" t="s">
        <v>8312</v>
      </c>
      <c r="R4032" t="s">
        <v>8313</v>
      </c>
      <c r="S4032" s="15">
        <f t="shared" si="187"/>
        <v>42374.655081018514</v>
      </c>
      <c r="T4032" s="15">
        <f t="shared" si="188"/>
        <v>42403.784027777772</v>
      </c>
    </row>
    <row r="4033" spans="1:20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186"/>
        <v>0</v>
      </c>
      <c r="P4033">
        <f>IFERROR(ROUND(E4033/L4033,2),0)</f>
        <v>0</v>
      </c>
      <c r="Q4033" s="10" t="s">
        <v>8312</v>
      </c>
      <c r="R4033" t="s">
        <v>8313</v>
      </c>
      <c r="S4033" s="15">
        <f t="shared" si="187"/>
        <v>41941.585231481484</v>
      </c>
      <c r="T4033" s="15">
        <f t="shared" si="188"/>
        <v>41991.626898148148</v>
      </c>
    </row>
    <row r="4034" spans="1:20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186"/>
        <v>7</v>
      </c>
      <c r="P4034">
        <f>IFERROR(ROUND(E4034/L4034,2),0)</f>
        <v>59</v>
      </c>
      <c r="Q4034" s="10" t="s">
        <v>8312</v>
      </c>
      <c r="R4034" t="s">
        <v>8313</v>
      </c>
      <c r="S4034" s="15">
        <f t="shared" si="187"/>
        <v>42293.809212962966</v>
      </c>
      <c r="T4034" s="15">
        <f t="shared" si="188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189">ROUND(E4035/D4035*100,0)</f>
        <v>26</v>
      </c>
      <c r="P4035">
        <f>IFERROR(ROUND(E4035/L4035,2),0)</f>
        <v>65.34</v>
      </c>
      <c r="Q4035" s="10" t="s">
        <v>8312</v>
      </c>
      <c r="R4035" t="s">
        <v>8313</v>
      </c>
      <c r="S4035" s="15">
        <f t="shared" ref="S4035:S4098" si="190">(((J4035/60)/60)/24)+DATE(1970,1,1)</f>
        <v>42614.268796296295</v>
      </c>
      <c r="T4035" s="15">
        <f t="shared" ref="T4035:T4098" si="191">(((I4035/60)/60)/24)+DATE(1970,1,1)</f>
        <v>42645.375</v>
      </c>
    </row>
    <row r="4036" spans="1:20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189"/>
        <v>1</v>
      </c>
      <c r="P4036">
        <f>IFERROR(ROUND(E4036/L4036,2),0)</f>
        <v>100</v>
      </c>
      <c r="Q4036" s="10" t="s">
        <v>8312</v>
      </c>
      <c r="R4036" t="s">
        <v>8313</v>
      </c>
      <c r="S4036" s="15">
        <f t="shared" si="190"/>
        <v>42067.947337962964</v>
      </c>
      <c r="T4036" s="15">
        <f t="shared" si="191"/>
        <v>42097.905671296292</v>
      </c>
    </row>
    <row r="4037" spans="1:20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189"/>
        <v>37</v>
      </c>
      <c r="P4037">
        <f>IFERROR(ROUND(E4037/L4037,2),0)</f>
        <v>147.4</v>
      </c>
      <c r="Q4037" s="10" t="s">
        <v>8312</v>
      </c>
      <c r="R4037" t="s">
        <v>8313</v>
      </c>
      <c r="S4037" s="15">
        <f t="shared" si="190"/>
        <v>41903.882951388885</v>
      </c>
      <c r="T4037" s="15">
        <f t="shared" si="191"/>
        <v>41933.882951388885</v>
      </c>
    </row>
    <row r="4038" spans="1:20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189"/>
        <v>47</v>
      </c>
      <c r="P4038">
        <f>IFERROR(ROUND(E4038/L4038,2),0)</f>
        <v>166.06</v>
      </c>
      <c r="Q4038" s="10" t="s">
        <v>8312</v>
      </c>
      <c r="R4038" t="s">
        <v>8313</v>
      </c>
      <c r="S4038" s="15">
        <f t="shared" si="190"/>
        <v>41804.937083333331</v>
      </c>
      <c r="T4038" s="15">
        <f t="shared" si="191"/>
        <v>41821.9375</v>
      </c>
    </row>
    <row r="4039" spans="1:20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189"/>
        <v>11</v>
      </c>
      <c r="P4039">
        <f>IFERROR(ROUND(E4039/L4039,2),0)</f>
        <v>40</v>
      </c>
      <c r="Q4039" s="10" t="s">
        <v>8312</v>
      </c>
      <c r="R4039" t="s">
        <v>8313</v>
      </c>
      <c r="S4039" s="15">
        <f t="shared" si="190"/>
        <v>42497.070775462969</v>
      </c>
      <c r="T4039" s="15">
        <f t="shared" si="191"/>
        <v>42514.600694444445</v>
      </c>
    </row>
    <row r="4040" spans="1:20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189"/>
        <v>12</v>
      </c>
      <c r="P4040">
        <f>IFERROR(ROUND(E4040/L4040,2),0)</f>
        <v>75.25</v>
      </c>
      <c r="Q4040" s="10" t="s">
        <v>8312</v>
      </c>
      <c r="R4040" t="s">
        <v>8313</v>
      </c>
      <c r="S4040" s="15">
        <f t="shared" si="190"/>
        <v>41869.798726851855</v>
      </c>
      <c r="T4040" s="15">
        <f t="shared" si="191"/>
        <v>41929.798726851855</v>
      </c>
    </row>
    <row r="4041" spans="1:20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189"/>
        <v>60</v>
      </c>
      <c r="P4041">
        <f>IFERROR(ROUND(E4041/L4041,2),0)</f>
        <v>60</v>
      </c>
      <c r="Q4041" s="10" t="s">
        <v>8312</v>
      </c>
      <c r="R4041" t="s">
        <v>8313</v>
      </c>
      <c r="S4041" s="15">
        <f t="shared" si="190"/>
        <v>42305.670914351853</v>
      </c>
      <c r="T4041" s="15">
        <f t="shared" si="191"/>
        <v>42339.249305555553</v>
      </c>
    </row>
    <row r="4042" spans="1:20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189"/>
        <v>31</v>
      </c>
      <c r="P4042">
        <f>IFERROR(ROUND(E4042/L4042,2),0)</f>
        <v>1250</v>
      </c>
      <c r="Q4042" s="10" t="s">
        <v>8312</v>
      </c>
      <c r="R4042" t="s">
        <v>8313</v>
      </c>
      <c r="S4042" s="15">
        <f t="shared" si="190"/>
        <v>42144.231527777782</v>
      </c>
      <c r="T4042" s="15">
        <f t="shared" si="191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189"/>
        <v>0</v>
      </c>
      <c r="P4043">
        <f>IFERROR(ROUND(E4043/L4043,2),0)</f>
        <v>10.5</v>
      </c>
      <c r="Q4043" s="10" t="s">
        <v>8312</v>
      </c>
      <c r="R4043" t="s">
        <v>8313</v>
      </c>
      <c r="S4043" s="15">
        <f t="shared" si="190"/>
        <v>42559.474004629628</v>
      </c>
      <c r="T4043" s="15">
        <f t="shared" si="191"/>
        <v>42619.474004629628</v>
      </c>
    </row>
    <row r="4044" spans="1:20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189"/>
        <v>0</v>
      </c>
      <c r="P4044">
        <f>IFERROR(ROUND(E4044/L4044,2),0)</f>
        <v>7</v>
      </c>
      <c r="Q4044" s="10" t="s">
        <v>8312</v>
      </c>
      <c r="R4044" t="s">
        <v>8313</v>
      </c>
      <c r="S4044" s="15">
        <f t="shared" si="190"/>
        <v>41995.084074074075</v>
      </c>
      <c r="T4044" s="15">
        <f t="shared" si="191"/>
        <v>42024.802777777775</v>
      </c>
    </row>
    <row r="4045" spans="1:20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189"/>
        <v>0</v>
      </c>
      <c r="P4045">
        <f>IFERROR(ROUND(E4045/L4045,2),0)</f>
        <v>0</v>
      </c>
      <c r="Q4045" s="10" t="s">
        <v>8312</v>
      </c>
      <c r="R4045" t="s">
        <v>8313</v>
      </c>
      <c r="S4045" s="15">
        <f t="shared" si="190"/>
        <v>41948.957465277781</v>
      </c>
      <c r="T4045" s="15">
        <f t="shared" si="191"/>
        <v>41963.957465277781</v>
      </c>
    </row>
    <row r="4046" spans="1:20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189"/>
        <v>38</v>
      </c>
      <c r="P4046">
        <f>IFERROR(ROUND(E4046/L4046,2),0)</f>
        <v>56.25</v>
      </c>
      <c r="Q4046" s="10" t="s">
        <v>8312</v>
      </c>
      <c r="R4046" t="s">
        <v>8313</v>
      </c>
      <c r="S4046" s="15">
        <f t="shared" si="190"/>
        <v>42074.219699074078</v>
      </c>
      <c r="T4046" s="15">
        <f t="shared" si="191"/>
        <v>42104.208333333328</v>
      </c>
    </row>
    <row r="4047" spans="1:20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189"/>
        <v>0</v>
      </c>
      <c r="P4047">
        <f>IFERROR(ROUND(E4047/L4047,2),0)</f>
        <v>1</v>
      </c>
      <c r="Q4047" s="10" t="s">
        <v>8312</v>
      </c>
      <c r="R4047" t="s">
        <v>8313</v>
      </c>
      <c r="S4047" s="15">
        <f t="shared" si="190"/>
        <v>41842.201261574075</v>
      </c>
      <c r="T4047" s="15">
        <f t="shared" si="191"/>
        <v>41872.201261574075</v>
      </c>
    </row>
    <row r="4048" spans="1:20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189"/>
        <v>8</v>
      </c>
      <c r="P4048">
        <f>IFERROR(ROUND(E4048/L4048,2),0)</f>
        <v>38.33</v>
      </c>
      <c r="Q4048" s="10" t="s">
        <v>8312</v>
      </c>
      <c r="R4048" t="s">
        <v>8313</v>
      </c>
      <c r="S4048" s="15">
        <f t="shared" si="190"/>
        <v>41904.650578703702</v>
      </c>
      <c r="T4048" s="15">
        <f t="shared" si="191"/>
        <v>41934.650578703702</v>
      </c>
    </row>
    <row r="4049" spans="1:20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189"/>
        <v>2</v>
      </c>
      <c r="P4049">
        <f>IFERROR(ROUND(E4049/L4049,2),0)</f>
        <v>27.5</v>
      </c>
      <c r="Q4049" s="10" t="s">
        <v>8312</v>
      </c>
      <c r="R4049" t="s">
        <v>8313</v>
      </c>
      <c r="S4049" s="15">
        <f t="shared" si="190"/>
        <v>41991.022488425922</v>
      </c>
      <c r="T4049" s="15">
        <f t="shared" si="191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189"/>
        <v>18</v>
      </c>
      <c r="P4050">
        <f>IFERROR(ROUND(E4050/L4050,2),0)</f>
        <v>32.979999999999997</v>
      </c>
      <c r="Q4050" s="10" t="s">
        <v>8312</v>
      </c>
      <c r="R4050" t="s">
        <v>8313</v>
      </c>
      <c r="S4050" s="15">
        <f t="shared" si="190"/>
        <v>42436.509108796294</v>
      </c>
      <c r="T4050" s="15">
        <f t="shared" si="191"/>
        <v>42471.467442129629</v>
      </c>
    </row>
    <row r="4051" spans="1:20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189"/>
        <v>0</v>
      </c>
      <c r="P4051">
        <f>IFERROR(ROUND(E4051/L4051,2),0)</f>
        <v>16</v>
      </c>
      <c r="Q4051" s="10" t="s">
        <v>8312</v>
      </c>
      <c r="R4051" t="s">
        <v>8313</v>
      </c>
      <c r="S4051" s="15">
        <f t="shared" si="190"/>
        <v>42169.958506944444</v>
      </c>
      <c r="T4051" s="15">
        <f t="shared" si="191"/>
        <v>42199.958506944444</v>
      </c>
    </row>
    <row r="4052" spans="1:20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189"/>
        <v>0</v>
      </c>
      <c r="P4052">
        <f>IFERROR(ROUND(E4052/L4052,2),0)</f>
        <v>1</v>
      </c>
      <c r="Q4052" s="10" t="s">
        <v>8312</v>
      </c>
      <c r="R4052" t="s">
        <v>8313</v>
      </c>
      <c r="S4052" s="15">
        <f t="shared" si="190"/>
        <v>41905.636469907404</v>
      </c>
      <c r="T4052" s="15">
        <f t="shared" si="191"/>
        <v>41935.636469907404</v>
      </c>
    </row>
    <row r="4053" spans="1:20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189"/>
        <v>0</v>
      </c>
      <c r="P4053">
        <f>IFERROR(ROUND(E4053/L4053,2),0)</f>
        <v>0</v>
      </c>
      <c r="Q4053" s="10" t="s">
        <v>8312</v>
      </c>
      <c r="R4053" t="s">
        <v>8313</v>
      </c>
      <c r="S4053" s="15">
        <f t="shared" si="190"/>
        <v>41761.810150462967</v>
      </c>
      <c r="T4053" s="15">
        <f t="shared" si="191"/>
        <v>41768.286805555559</v>
      </c>
    </row>
    <row r="4054" spans="1:20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189"/>
        <v>38</v>
      </c>
      <c r="P4054">
        <f>IFERROR(ROUND(E4054/L4054,2),0)</f>
        <v>86.62</v>
      </c>
      <c r="Q4054" s="10" t="s">
        <v>8312</v>
      </c>
      <c r="R4054" t="s">
        <v>8313</v>
      </c>
      <c r="S4054" s="15">
        <f t="shared" si="190"/>
        <v>41865.878657407404</v>
      </c>
      <c r="T4054" s="15">
        <f t="shared" si="191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189"/>
        <v>22</v>
      </c>
      <c r="P4055">
        <f>IFERROR(ROUND(E4055/L4055,2),0)</f>
        <v>55</v>
      </c>
      <c r="Q4055" s="10" t="s">
        <v>8312</v>
      </c>
      <c r="R4055" t="s">
        <v>8313</v>
      </c>
      <c r="S4055" s="15">
        <f t="shared" si="190"/>
        <v>41928.690138888887</v>
      </c>
      <c r="T4055" s="15">
        <f t="shared" si="191"/>
        <v>41958.833333333328</v>
      </c>
    </row>
    <row r="4056" spans="1:20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189"/>
        <v>0</v>
      </c>
      <c r="P4056">
        <f>IFERROR(ROUND(E4056/L4056,2),0)</f>
        <v>0</v>
      </c>
      <c r="Q4056" s="10" t="s">
        <v>8312</v>
      </c>
      <c r="R4056" t="s">
        <v>8313</v>
      </c>
      <c r="S4056" s="15">
        <f t="shared" si="190"/>
        <v>42613.841261574074</v>
      </c>
      <c r="T4056" s="15">
        <f t="shared" si="191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189"/>
        <v>18</v>
      </c>
      <c r="P4057">
        <f>IFERROR(ROUND(E4057/L4057,2),0)</f>
        <v>41.95</v>
      </c>
      <c r="Q4057" s="10" t="s">
        <v>8312</v>
      </c>
      <c r="R4057" t="s">
        <v>8313</v>
      </c>
      <c r="S4057" s="15">
        <f t="shared" si="190"/>
        <v>41779.648506944446</v>
      </c>
      <c r="T4057" s="15">
        <f t="shared" si="191"/>
        <v>41809.648506944446</v>
      </c>
    </row>
    <row r="4058" spans="1:20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189"/>
        <v>53</v>
      </c>
      <c r="P4058">
        <f>IFERROR(ROUND(E4058/L4058,2),0)</f>
        <v>88.33</v>
      </c>
      <c r="Q4058" s="10" t="s">
        <v>8312</v>
      </c>
      <c r="R4058" t="s">
        <v>8313</v>
      </c>
      <c r="S4058" s="15">
        <f t="shared" si="190"/>
        <v>42534.933321759265</v>
      </c>
      <c r="T4058" s="15">
        <f t="shared" si="191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189"/>
        <v>22</v>
      </c>
      <c r="P4059">
        <f>IFERROR(ROUND(E4059/L4059,2),0)</f>
        <v>129.16999999999999</v>
      </c>
      <c r="Q4059" s="10" t="s">
        <v>8312</v>
      </c>
      <c r="R4059" t="s">
        <v>8313</v>
      </c>
      <c r="S4059" s="15">
        <f t="shared" si="190"/>
        <v>42310.968518518523</v>
      </c>
      <c r="T4059" s="15">
        <f t="shared" si="191"/>
        <v>42333.958333333328</v>
      </c>
    </row>
    <row r="4060" spans="1:20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189"/>
        <v>3</v>
      </c>
      <c r="P4060">
        <f>IFERROR(ROUND(E4060/L4060,2),0)</f>
        <v>23.75</v>
      </c>
      <c r="Q4060" s="10" t="s">
        <v>8312</v>
      </c>
      <c r="R4060" t="s">
        <v>8313</v>
      </c>
      <c r="S4060" s="15">
        <f t="shared" si="190"/>
        <v>42446.060694444444</v>
      </c>
      <c r="T4060" s="15">
        <f t="shared" si="191"/>
        <v>42461.165972222225</v>
      </c>
    </row>
    <row r="4061" spans="1:20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189"/>
        <v>3</v>
      </c>
      <c r="P4061">
        <f>IFERROR(ROUND(E4061/L4061,2),0)</f>
        <v>35.71</v>
      </c>
      <c r="Q4061" s="10" t="s">
        <v>8312</v>
      </c>
      <c r="R4061" t="s">
        <v>8313</v>
      </c>
      <c r="S4061" s="15">
        <f t="shared" si="190"/>
        <v>41866.640648148146</v>
      </c>
      <c r="T4061" s="15">
        <f t="shared" si="191"/>
        <v>41898.125</v>
      </c>
    </row>
    <row r="4062" spans="1:20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189"/>
        <v>3</v>
      </c>
      <c r="P4062">
        <f>IFERROR(ROUND(E4062/L4062,2),0)</f>
        <v>57</v>
      </c>
      <c r="Q4062" s="10" t="s">
        <v>8312</v>
      </c>
      <c r="R4062" t="s">
        <v>8313</v>
      </c>
      <c r="S4062" s="15">
        <f t="shared" si="190"/>
        <v>41779.695092592592</v>
      </c>
      <c r="T4062" s="15">
        <f t="shared" si="191"/>
        <v>41813.666666666664</v>
      </c>
    </row>
    <row r="4063" spans="1:20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189"/>
        <v>0</v>
      </c>
      <c r="P4063">
        <f>IFERROR(ROUND(E4063/L4063,2),0)</f>
        <v>0</v>
      </c>
      <c r="Q4063" s="10" t="s">
        <v>8312</v>
      </c>
      <c r="R4063" t="s">
        <v>8313</v>
      </c>
      <c r="S4063" s="15">
        <f t="shared" si="190"/>
        <v>42421.141469907408</v>
      </c>
      <c r="T4063" s="15">
        <f t="shared" si="191"/>
        <v>42481.099803240737</v>
      </c>
    </row>
    <row r="4064" spans="1:20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189"/>
        <v>2</v>
      </c>
      <c r="P4064">
        <f>IFERROR(ROUND(E4064/L4064,2),0)</f>
        <v>163.33000000000001</v>
      </c>
      <c r="Q4064" s="10" t="s">
        <v>8312</v>
      </c>
      <c r="R4064" t="s">
        <v>8313</v>
      </c>
      <c r="S4064" s="15">
        <f t="shared" si="190"/>
        <v>42523.739212962959</v>
      </c>
      <c r="T4064" s="15">
        <f t="shared" si="191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189"/>
        <v>1</v>
      </c>
      <c r="P4065">
        <f>IFERROR(ROUND(E4065/L4065,2),0)</f>
        <v>15</v>
      </c>
      <c r="Q4065" s="10" t="s">
        <v>8312</v>
      </c>
      <c r="R4065" t="s">
        <v>8313</v>
      </c>
      <c r="S4065" s="15">
        <f t="shared" si="190"/>
        <v>41787.681527777779</v>
      </c>
      <c r="T4065" s="15">
        <f t="shared" si="191"/>
        <v>41817.681527777779</v>
      </c>
    </row>
    <row r="4066" spans="1:20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189"/>
        <v>19</v>
      </c>
      <c r="P4066">
        <f>IFERROR(ROUND(E4066/L4066,2),0)</f>
        <v>64.17</v>
      </c>
      <c r="Q4066" s="10" t="s">
        <v>8312</v>
      </c>
      <c r="R4066" t="s">
        <v>8313</v>
      </c>
      <c r="S4066" s="15">
        <f t="shared" si="190"/>
        <v>42093.588263888887</v>
      </c>
      <c r="T4066" s="15">
        <f t="shared" si="191"/>
        <v>42123.588263888887</v>
      </c>
    </row>
    <row r="4067" spans="1:20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189"/>
        <v>1</v>
      </c>
      <c r="P4067">
        <f>IFERROR(ROUND(E4067/L4067,2),0)</f>
        <v>6.75</v>
      </c>
      <c r="Q4067" s="10" t="s">
        <v>8312</v>
      </c>
      <c r="R4067" t="s">
        <v>8313</v>
      </c>
      <c r="S4067" s="15">
        <f t="shared" si="190"/>
        <v>41833.951516203706</v>
      </c>
      <c r="T4067" s="15">
        <f t="shared" si="191"/>
        <v>41863.951516203706</v>
      </c>
    </row>
    <row r="4068" spans="1:20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189"/>
        <v>0</v>
      </c>
      <c r="P4068">
        <f>IFERROR(ROUND(E4068/L4068,2),0)</f>
        <v>25</v>
      </c>
      <c r="Q4068" s="10" t="s">
        <v>8312</v>
      </c>
      <c r="R4068" t="s">
        <v>8313</v>
      </c>
      <c r="S4068" s="15">
        <f t="shared" si="190"/>
        <v>42479.039212962962</v>
      </c>
      <c r="T4068" s="15">
        <f t="shared" si="191"/>
        <v>42509.039212962962</v>
      </c>
    </row>
    <row r="4069" spans="1:20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189"/>
        <v>61</v>
      </c>
      <c r="P4069">
        <f>IFERROR(ROUND(E4069/L4069,2),0)</f>
        <v>179.12</v>
      </c>
      <c r="Q4069" s="10" t="s">
        <v>8312</v>
      </c>
      <c r="R4069" t="s">
        <v>8313</v>
      </c>
      <c r="S4069" s="15">
        <f t="shared" si="190"/>
        <v>42235.117476851854</v>
      </c>
      <c r="T4069" s="15">
        <f t="shared" si="191"/>
        <v>42275.117476851854</v>
      </c>
    </row>
    <row r="4070" spans="1:20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189"/>
        <v>1</v>
      </c>
      <c r="P4070">
        <f>IFERROR(ROUND(E4070/L4070,2),0)</f>
        <v>34.950000000000003</v>
      </c>
      <c r="Q4070" s="10" t="s">
        <v>8312</v>
      </c>
      <c r="R4070" t="s">
        <v>8313</v>
      </c>
      <c r="S4070" s="15">
        <f t="shared" si="190"/>
        <v>42718.963599537034</v>
      </c>
      <c r="T4070" s="15">
        <f t="shared" si="191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189"/>
        <v>34</v>
      </c>
      <c r="P4071">
        <f>IFERROR(ROUND(E4071/L4071,2),0)</f>
        <v>33.08</v>
      </c>
      <c r="Q4071" s="10" t="s">
        <v>8312</v>
      </c>
      <c r="R4071" t="s">
        <v>8313</v>
      </c>
      <c r="S4071" s="15">
        <f t="shared" si="190"/>
        <v>42022.661527777775</v>
      </c>
      <c r="T4071" s="15">
        <f t="shared" si="191"/>
        <v>42063.5</v>
      </c>
    </row>
    <row r="4072" spans="1:20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189"/>
        <v>17</v>
      </c>
      <c r="P4072">
        <f>IFERROR(ROUND(E4072/L4072,2),0)</f>
        <v>27.5</v>
      </c>
      <c r="Q4072" s="10" t="s">
        <v>8312</v>
      </c>
      <c r="R4072" t="s">
        <v>8313</v>
      </c>
      <c r="S4072" s="15">
        <f t="shared" si="190"/>
        <v>42031.666898148149</v>
      </c>
      <c r="T4072" s="15">
        <f t="shared" si="191"/>
        <v>42064.125</v>
      </c>
    </row>
    <row r="4073" spans="1:20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189"/>
        <v>0</v>
      </c>
      <c r="P4073">
        <f>IFERROR(ROUND(E4073/L4073,2),0)</f>
        <v>0</v>
      </c>
      <c r="Q4073" s="10" t="s">
        <v>8312</v>
      </c>
      <c r="R4073" t="s">
        <v>8313</v>
      </c>
      <c r="S4073" s="15">
        <f t="shared" si="190"/>
        <v>42700.804756944446</v>
      </c>
      <c r="T4073" s="15">
        <f t="shared" si="191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189"/>
        <v>0</v>
      </c>
      <c r="P4074">
        <f>IFERROR(ROUND(E4074/L4074,2),0)</f>
        <v>2</v>
      </c>
      <c r="Q4074" s="10" t="s">
        <v>8312</v>
      </c>
      <c r="R4074" t="s">
        <v>8313</v>
      </c>
      <c r="S4074" s="15">
        <f t="shared" si="190"/>
        <v>41812.77443287037</v>
      </c>
      <c r="T4074" s="15">
        <f t="shared" si="191"/>
        <v>41872.77443287037</v>
      </c>
    </row>
    <row r="4075" spans="1:20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189"/>
        <v>1</v>
      </c>
      <c r="P4075">
        <f>IFERROR(ROUND(E4075/L4075,2),0)</f>
        <v>18.5</v>
      </c>
      <c r="Q4075" s="10" t="s">
        <v>8312</v>
      </c>
      <c r="R4075" t="s">
        <v>8313</v>
      </c>
      <c r="S4075" s="15">
        <f t="shared" si="190"/>
        <v>42078.34520833334</v>
      </c>
      <c r="T4075" s="15">
        <f t="shared" si="191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189"/>
        <v>27</v>
      </c>
      <c r="P4076">
        <f>IFERROR(ROUND(E4076/L4076,2),0)</f>
        <v>35</v>
      </c>
      <c r="Q4076" s="10" t="s">
        <v>8312</v>
      </c>
      <c r="R4076" t="s">
        <v>8313</v>
      </c>
      <c r="S4076" s="15">
        <f t="shared" si="190"/>
        <v>42283.552951388891</v>
      </c>
      <c r="T4076" s="15">
        <f t="shared" si="191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189"/>
        <v>29</v>
      </c>
      <c r="P4077">
        <f>IFERROR(ROUND(E4077/L4077,2),0)</f>
        <v>44.31</v>
      </c>
      <c r="Q4077" s="10" t="s">
        <v>8312</v>
      </c>
      <c r="R4077" t="s">
        <v>8313</v>
      </c>
      <c r="S4077" s="15">
        <f t="shared" si="190"/>
        <v>41779.045937499999</v>
      </c>
      <c r="T4077" s="15">
        <f t="shared" si="191"/>
        <v>41820.727777777778</v>
      </c>
    </row>
    <row r="4078" spans="1:20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189"/>
        <v>0</v>
      </c>
      <c r="P4078">
        <f>IFERROR(ROUND(E4078/L4078,2),0)</f>
        <v>0</v>
      </c>
      <c r="Q4078" s="10" t="s">
        <v>8312</v>
      </c>
      <c r="R4078" t="s">
        <v>8313</v>
      </c>
      <c r="S4078" s="15">
        <f t="shared" si="190"/>
        <v>41905.795706018522</v>
      </c>
      <c r="T4078" s="15">
        <f t="shared" si="191"/>
        <v>41933.82708333333</v>
      </c>
    </row>
    <row r="4079" spans="1:20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189"/>
        <v>9</v>
      </c>
      <c r="P4079">
        <f>IFERROR(ROUND(E4079/L4079,2),0)</f>
        <v>222.5</v>
      </c>
      <c r="Q4079" s="10" t="s">
        <v>8312</v>
      </c>
      <c r="R4079" t="s">
        <v>8313</v>
      </c>
      <c r="S4079" s="15">
        <f t="shared" si="190"/>
        <v>42695.7105787037</v>
      </c>
      <c r="T4079" s="15">
        <f t="shared" si="191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189"/>
        <v>0</v>
      </c>
      <c r="P4080">
        <f>IFERROR(ROUND(E4080/L4080,2),0)</f>
        <v>0</v>
      </c>
      <c r="Q4080" s="10" t="s">
        <v>8312</v>
      </c>
      <c r="R4080" t="s">
        <v>8313</v>
      </c>
      <c r="S4080" s="15">
        <f t="shared" si="190"/>
        <v>42732.787523148145</v>
      </c>
      <c r="T4080" s="15">
        <f t="shared" si="191"/>
        <v>42762.787523148145</v>
      </c>
    </row>
    <row r="4081" spans="1:20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189"/>
        <v>0</v>
      </c>
      <c r="P4081">
        <f>IFERROR(ROUND(E4081/L4081,2),0)</f>
        <v>5</v>
      </c>
      <c r="Q4081" s="10" t="s">
        <v>8312</v>
      </c>
      <c r="R4081" t="s">
        <v>8313</v>
      </c>
      <c r="S4081" s="15">
        <f t="shared" si="190"/>
        <v>42510.938900462963</v>
      </c>
      <c r="T4081" s="15">
        <f t="shared" si="191"/>
        <v>42540.938900462963</v>
      </c>
    </row>
    <row r="4082" spans="1:20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189"/>
        <v>0</v>
      </c>
      <c r="P4082">
        <f>IFERROR(ROUND(E4082/L4082,2),0)</f>
        <v>0</v>
      </c>
      <c r="Q4082" s="10" t="s">
        <v>8312</v>
      </c>
      <c r="R4082" t="s">
        <v>8313</v>
      </c>
      <c r="S4082" s="15">
        <f t="shared" si="190"/>
        <v>42511.698101851856</v>
      </c>
      <c r="T4082" s="15">
        <f t="shared" si="191"/>
        <v>42535.787500000006</v>
      </c>
    </row>
    <row r="4083" spans="1:20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189"/>
        <v>16</v>
      </c>
      <c r="P4083">
        <f>IFERROR(ROUND(E4083/L4083,2),0)</f>
        <v>29.17</v>
      </c>
      <c r="Q4083" s="10" t="s">
        <v>8312</v>
      </c>
      <c r="R4083" t="s">
        <v>8313</v>
      </c>
      <c r="S4083" s="15">
        <f t="shared" si="190"/>
        <v>42041.581307870365</v>
      </c>
      <c r="T4083" s="15">
        <f t="shared" si="191"/>
        <v>42071.539641203708</v>
      </c>
    </row>
    <row r="4084" spans="1:20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189"/>
        <v>2</v>
      </c>
      <c r="P4084">
        <f>IFERROR(ROUND(E4084/L4084,2),0)</f>
        <v>1.5</v>
      </c>
      <c r="Q4084" s="10" t="s">
        <v>8312</v>
      </c>
      <c r="R4084" t="s">
        <v>8313</v>
      </c>
      <c r="S4084" s="15">
        <f t="shared" si="190"/>
        <v>42307.189270833333</v>
      </c>
      <c r="T4084" s="15">
        <f t="shared" si="191"/>
        <v>42322.958333333328</v>
      </c>
    </row>
    <row r="4085" spans="1:20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189"/>
        <v>22</v>
      </c>
      <c r="P4085">
        <f>IFERROR(ROUND(E4085/L4085,2),0)</f>
        <v>126.5</v>
      </c>
      <c r="Q4085" s="10" t="s">
        <v>8312</v>
      </c>
      <c r="R4085" t="s">
        <v>8313</v>
      </c>
      <c r="S4085" s="15">
        <f t="shared" si="190"/>
        <v>42353.761759259258</v>
      </c>
      <c r="T4085" s="15">
        <f t="shared" si="191"/>
        <v>42383.761759259258</v>
      </c>
    </row>
    <row r="4086" spans="1:20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189"/>
        <v>0</v>
      </c>
      <c r="P4086">
        <f>IFERROR(ROUND(E4086/L4086,2),0)</f>
        <v>10</v>
      </c>
      <c r="Q4086" s="10" t="s">
        <v>8312</v>
      </c>
      <c r="R4086" t="s">
        <v>8313</v>
      </c>
      <c r="S4086" s="15">
        <f t="shared" si="190"/>
        <v>42622.436412037037</v>
      </c>
      <c r="T4086" s="15">
        <f t="shared" si="191"/>
        <v>42652.436412037037</v>
      </c>
    </row>
    <row r="4087" spans="1:20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189"/>
        <v>0</v>
      </c>
      <c r="P4087">
        <f>IFERROR(ROUND(E4087/L4087,2),0)</f>
        <v>10</v>
      </c>
      <c r="Q4087" s="10" t="s">
        <v>8312</v>
      </c>
      <c r="R4087" t="s">
        <v>8313</v>
      </c>
      <c r="S4087" s="15">
        <f t="shared" si="190"/>
        <v>42058.603877314818</v>
      </c>
      <c r="T4087" s="15">
        <f t="shared" si="191"/>
        <v>42087.165972222225</v>
      </c>
    </row>
    <row r="4088" spans="1:20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189"/>
        <v>5</v>
      </c>
      <c r="P4088">
        <f>IFERROR(ROUND(E4088/L4088,2),0)</f>
        <v>9.4</v>
      </c>
      <c r="Q4088" s="10" t="s">
        <v>8312</v>
      </c>
      <c r="R4088" t="s">
        <v>8313</v>
      </c>
      <c r="S4088" s="15">
        <f t="shared" si="190"/>
        <v>42304.940960648149</v>
      </c>
      <c r="T4088" s="15">
        <f t="shared" si="191"/>
        <v>42329.166666666672</v>
      </c>
    </row>
    <row r="4089" spans="1:20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189"/>
        <v>0</v>
      </c>
      <c r="P4089">
        <f>IFERROR(ROUND(E4089/L4089,2),0)</f>
        <v>0</v>
      </c>
      <c r="Q4089" s="10" t="s">
        <v>8312</v>
      </c>
      <c r="R4089" t="s">
        <v>8313</v>
      </c>
      <c r="S4089" s="15">
        <f t="shared" si="190"/>
        <v>42538.742893518516</v>
      </c>
      <c r="T4089" s="15">
        <f t="shared" si="191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189"/>
        <v>11</v>
      </c>
      <c r="P4090">
        <f>IFERROR(ROUND(E4090/L4090,2),0)</f>
        <v>72</v>
      </c>
      <c r="Q4090" s="10" t="s">
        <v>8312</v>
      </c>
      <c r="R4090" t="s">
        <v>8313</v>
      </c>
      <c r="S4090" s="15">
        <f t="shared" si="190"/>
        <v>41990.612546296295</v>
      </c>
      <c r="T4090" s="15">
        <f t="shared" si="191"/>
        <v>42020.434722222228</v>
      </c>
    </row>
    <row r="4091" spans="1:20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189"/>
        <v>5</v>
      </c>
      <c r="P4091">
        <f>IFERROR(ROUND(E4091/L4091,2),0)</f>
        <v>30</v>
      </c>
      <c r="Q4091" s="10" t="s">
        <v>8312</v>
      </c>
      <c r="R4091" t="s">
        <v>8313</v>
      </c>
      <c r="S4091" s="15">
        <f t="shared" si="190"/>
        <v>42122.732499999998</v>
      </c>
      <c r="T4091" s="15">
        <f t="shared" si="191"/>
        <v>42155.732638888891</v>
      </c>
    </row>
    <row r="4092" spans="1:20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189"/>
        <v>3</v>
      </c>
      <c r="P4092">
        <f>IFERROR(ROUND(E4092/L4092,2),0)</f>
        <v>10.67</v>
      </c>
      <c r="Q4092" s="10" t="s">
        <v>8312</v>
      </c>
      <c r="R4092" t="s">
        <v>8313</v>
      </c>
      <c r="S4092" s="15">
        <f t="shared" si="190"/>
        <v>42209.67288194444</v>
      </c>
      <c r="T4092" s="15">
        <f t="shared" si="191"/>
        <v>42223.625</v>
      </c>
    </row>
    <row r="4093" spans="1:20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189"/>
        <v>13</v>
      </c>
      <c r="P4093">
        <f>IFERROR(ROUND(E4093/L4093,2),0)</f>
        <v>25.5</v>
      </c>
      <c r="Q4093" s="10" t="s">
        <v>8312</v>
      </c>
      <c r="R4093" t="s">
        <v>8313</v>
      </c>
      <c r="S4093" s="15">
        <f t="shared" si="190"/>
        <v>41990.506377314814</v>
      </c>
      <c r="T4093" s="15">
        <f t="shared" si="191"/>
        <v>42020.506377314814</v>
      </c>
    </row>
    <row r="4094" spans="1:20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189"/>
        <v>0</v>
      </c>
      <c r="P4094">
        <f>IFERROR(ROUND(E4094/L4094,2),0)</f>
        <v>20</v>
      </c>
      <c r="Q4094" s="10" t="s">
        <v>8312</v>
      </c>
      <c r="R4094" t="s">
        <v>8313</v>
      </c>
      <c r="S4094" s="15">
        <f t="shared" si="190"/>
        <v>42039.194988425923</v>
      </c>
      <c r="T4094" s="15">
        <f t="shared" si="191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189"/>
        <v>2</v>
      </c>
      <c r="P4095">
        <f>IFERROR(ROUND(E4095/L4095,2),0)</f>
        <v>15</v>
      </c>
      <c r="Q4095" s="10" t="s">
        <v>8312</v>
      </c>
      <c r="R4095" t="s">
        <v>8313</v>
      </c>
      <c r="S4095" s="15">
        <f t="shared" si="190"/>
        <v>42178.815891203703</v>
      </c>
      <c r="T4095" s="15">
        <f t="shared" si="191"/>
        <v>42238.815891203703</v>
      </c>
    </row>
    <row r="4096" spans="1:20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189"/>
        <v>37</v>
      </c>
      <c r="P4096">
        <f>IFERROR(ROUND(E4096/L4096,2),0)</f>
        <v>91.25</v>
      </c>
      <c r="Q4096" s="10" t="s">
        <v>8312</v>
      </c>
      <c r="R4096" t="s">
        <v>8313</v>
      </c>
      <c r="S4096" s="15">
        <f t="shared" si="190"/>
        <v>41890.086805555555</v>
      </c>
      <c r="T4096" s="15">
        <f t="shared" si="191"/>
        <v>41934.207638888889</v>
      </c>
    </row>
    <row r="4097" spans="1:20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189"/>
        <v>3</v>
      </c>
      <c r="P4097">
        <f>IFERROR(ROUND(E4097/L4097,2),0)</f>
        <v>800</v>
      </c>
      <c r="Q4097" s="10" t="s">
        <v>8312</v>
      </c>
      <c r="R4097" t="s">
        <v>8313</v>
      </c>
      <c r="S4097" s="15">
        <f t="shared" si="190"/>
        <v>42693.031828703708</v>
      </c>
      <c r="T4097" s="15">
        <f t="shared" si="191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189"/>
        <v>11</v>
      </c>
      <c r="P4098">
        <f>IFERROR(ROUND(E4098/L4098,2),0)</f>
        <v>80</v>
      </c>
      <c r="Q4098" s="10" t="s">
        <v>8312</v>
      </c>
      <c r="R4098" t="s">
        <v>8313</v>
      </c>
      <c r="S4098" s="15">
        <f t="shared" si="190"/>
        <v>42750.530312499999</v>
      </c>
      <c r="T4098" s="15">
        <f t="shared" si="191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192">ROUND(E4099/D4099*100,0)</f>
        <v>0</v>
      </c>
      <c r="P4099">
        <f>IFERROR(ROUND(E4099/L4099,2),0)</f>
        <v>0</v>
      </c>
      <c r="Q4099" s="10" t="s">
        <v>8312</v>
      </c>
      <c r="R4099" t="s">
        <v>8313</v>
      </c>
      <c r="S4099" s="15">
        <f t="shared" ref="S4099:S4115" si="193">(((J4099/60)/60)/24)+DATE(1970,1,1)</f>
        <v>42344.824502314819</v>
      </c>
      <c r="T4099" s="15">
        <f t="shared" ref="T4099:T4115" si="194">(((I4099/60)/60)/24)+DATE(1970,1,1)</f>
        <v>42400.996527777781</v>
      </c>
    </row>
    <row r="4100" spans="1:20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192"/>
        <v>0</v>
      </c>
      <c r="P4100">
        <f>IFERROR(ROUND(E4100/L4100,2),0)</f>
        <v>0</v>
      </c>
      <c r="Q4100" s="10" t="s">
        <v>8312</v>
      </c>
      <c r="R4100" t="s">
        <v>8313</v>
      </c>
      <c r="S4100" s="15">
        <f t="shared" si="193"/>
        <v>42495.722187499996</v>
      </c>
      <c r="T4100" s="15">
        <f t="shared" si="194"/>
        <v>42525.722187499996</v>
      </c>
    </row>
    <row r="4101" spans="1:20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192"/>
        <v>1</v>
      </c>
      <c r="P4101">
        <f>IFERROR(ROUND(E4101/L4101,2),0)</f>
        <v>50</v>
      </c>
      <c r="Q4101" s="10" t="s">
        <v>8312</v>
      </c>
      <c r="R4101" t="s">
        <v>8313</v>
      </c>
      <c r="S4101" s="15">
        <f t="shared" si="193"/>
        <v>42570.850381944445</v>
      </c>
      <c r="T4101" s="15">
        <f t="shared" si="194"/>
        <v>42615.850381944445</v>
      </c>
    </row>
    <row r="4102" spans="1:20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192"/>
        <v>0</v>
      </c>
      <c r="P4102">
        <f>IFERROR(ROUND(E4102/L4102,2),0)</f>
        <v>0</v>
      </c>
      <c r="Q4102" s="10" t="s">
        <v>8312</v>
      </c>
      <c r="R4102" t="s">
        <v>8313</v>
      </c>
      <c r="S4102" s="15">
        <f t="shared" si="193"/>
        <v>41927.124884259261</v>
      </c>
      <c r="T4102" s="15">
        <f t="shared" si="194"/>
        <v>41937.124884259261</v>
      </c>
    </row>
    <row r="4103" spans="1:20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192"/>
        <v>0</v>
      </c>
      <c r="P4103">
        <f>IFERROR(ROUND(E4103/L4103,2),0)</f>
        <v>0</v>
      </c>
      <c r="Q4103" s="10" t="s">
        <v>8312</v>
      </c>
      <c r="R4103" t="s">
        <v>8313</v>
      </c>
      <c r="S4103" s="15">
        <f t="shared" si="193"/>
        <v>42730.903726851851</v>
      </c>
      <c r="T4103" s="15">
        <f t="shared" si="194"/>
        <v>42760.903726851851</v>
      </c>
    </row>
    <row r="4104" spans="1:20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192"/>
        <v>27</v>
      </c>
      <c r="P4104">
        <f>IFERROR(ROUND(E4104/L4104,2),0)</f>
        <v>22.83</v>
      </c>
      <c r="Q4104" s="10" t="s">
        <v>8312</v>
      </c>
      <c r="R4104" t="s">
        <v>8313</v>
      </c>
      <c r="S4104" s="15">
        <f t="shared" si="193"/>
        <v>42475.848067129627</v>
      </c>
      <c r="T4104" s="15">
        <f t="shared" si="194"/>
        <v>42505.848067129627</v>
      </c>
    </row>
    <row r="4105" spans="1:20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192"/>
        <v>10</v>
      </c>
      <c r="P4105">
        <f>IFERROR(ROUND(E4105/L4105,2),0)</f>
        <v>16.670000000000002</v>
      </c>
      <c r="Q4105" s="10" t="s">
        <v>8312</v>
      </c>
      <c r="R4105" t="s">
        <v>8313</v>
      </c>
      <c r="S4105" s="15">
        <f t="shared" si="193"/>
        <v>42188.83293981482</v>
      </c>
      <c r="T4105" s="15">
        <f t="shared" si="194"/>
        <v>42242.772222222222</v>
      </c>
    </row>
    <row r="4106" spans="1:20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192"/>
        <v>21</v>
      </c>
      <c r="P4106">
        <f>IFERROR(ROUND(E4106/L4106,2),0)</f>
        <v>45.79</v>
      </c>
      <c r="Q4106" s="10" t="s">
        <v>8312</v>
      </c>
      <c r="R4106" t="s">
        <v>8313</v>
      </c>
      <c r="S4106" s="15">
        <f t="shared" si="193"/>
        <v>42640.278171296297</v>
      </c>
      <c r="T4106" s="15">
        <f t="shared" si="194"/>
        <v>42670.278171296297</v>
      </c>
    </row>
    <row r="4107" spans="1:20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192"/>
        <v>7</v>
      </c>
      <c r="P4107">
        <f>IFERROR(ROUND(E4107/L4107,2),0)</f>
        <v>383.33</v>
      </c>
      <c r="Q4107" s="10" t="s">
        <v>8312</v>
      </c>
      <c r="R4107" t="s">
        <v>8313</v>
      </c>
      <c r="S4107" s="15">
        <f t="shared" si="193"/>
        <v>42697.010520833333</v>
      </c>
      <c r="T4107" s="15">
        <f t="shared" si="194"/>
        <v>42730.010520833333</v>
      </c>
    </row>
    <row r="4108" spans="1:20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192"/>
        <v>71</v>
      </c>
      <c r="P4108">
        <f>IFERROR(ROUND(E4108/L4108,2),0)</f>
        <v>106.97</v>
      </c>
      <c r="Q4108" s="10" t="s">
        <v>8312</v>
      </c>
      <c r="R4108" t="s">
        <v>8313</v>
      </c>
      <c r="S4108" s="15">
        <f t="shared" si="193"/>
        <v>42053.049375000002</v>
      </c>
      <c r="T4108" s="15">
        <f t="shared" si="194"/>
        <v>42096.041666666672</v>
      </c>
    </row>
    <row r="4109" spans="1:20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192"/>
        <v>2</v>
      </c>
      <c r="P4109">
        <f>IFERROR(ROUND(E4109/L4109,2),0)</f>
        <v>10.25</v>
      </c>
      <c r="Q4109" s="10" t="s">
        <v>8312</v>
      </c>
      <c r="R4109" t="s">
        <v>8313</v>
      </c>
      <c r="S4109" s="15">
        <f t="shared" si="193"/>
        <v>41883.916678240741</v>
      </c>
      <c r="T4109" s="15">
        <f t="shared" si="194"/>
        <v>41906.916678240741</v>
      </c>
    </row>
    <row r="4110" spans="1:20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192"/>
        <v>2</v>
      </c>
      <c r="P4110">
        <f>IFERROR(ROUND(E4110/L4110,2),0)</f>
        <v>59</v>
      </c>
      <c r="Q4110" s="10" t="s">
        <v>8312</v>
      </c>
      <c r="R4110" t="s">
        <v>8313</v>
      </c>
      <c r="S4110" s="15">
        <f t="shared" si="193"/>
        <v>42767.031678240746</v>
      </c>
      <c r="T4110" s="15">
        <f t="shared" si="194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192"/>
        <v>0</v>
      </c>
      <c r="P4111">
        <f>IFERROR(ROUND(E4111/L4111,2),0)</f>
        <v>0</v>
      </c>
      <c r="Q4111" s="10" t="s">
        <v>8312</v>
      </c>
      <c r="R4111" t="s">
        <v>8313</v>
      </c>
      <c r="S4111" s="15">
        <f t="shared" si="193"/>
        <v>42307.539398148147</v>
      </c>
      <c r="T4111" s="15">
        <f t="shared" si="194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192"/>
        <v>29</v>
      </c>
      <c r="P4112">
        <f>IFERROR(ROUND(E4112/L4112,2),0)</f>
        <v>14.33</v>
      </c>
      <c r="Q4112" s="10" t="s">
        <v>8312</v>
      </c>
      <c r="R4112" t="s">
        <v>8313</v>
      </c>
      <c r="S4112" s="15">
        <f t="shared" si="193"/>
        <v>42512.626747685179</v>
      </c>
      <c r="T4112" s="15">
        <f t="shared" si="194"/>
        <v>42572.626747685179</v>
      </c>
    </row>
    <row r="4113" spans="1:20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192"/>
        <v>3</v>
      </c>
      <c r="P4113">
        <f>IFERROR(ROUND(E4113/L4113,2),0)</f>
        <v>15.67</v>
      </c>
      <c r="Q4113" s="10" t="s">
        <v>8312</v>
      </c>
      <c r="R4113" t="s">
        <v>8313</v>
      </c>
      <c r="S4113" s="15">
        <f t="shared" si="193"/>
        <v>42029.135879629626</v>
      </c>
      <c r="T4113" s="15">
        <f t="shared" si="194"/>
        <v>42059.135879629626</v>
      </c>
    </row>
    <row r="4114" spans="1:20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192"/>
        <v>0</v>
      </c>
      <c r="P4114">
        <f>IFERROR(ROUND(E4114/L4114,2),0)</f>
        <v>1</v>
      </c>
      <c r="Q4114" s="10" t="s">
        <v>8312</v>
      </c>
      <c r="R4114" t="s">
        <v>8313</v>
      </c>
      <c r="S4114" s="15">
        <f t="shared" si="193"/>
        <v>42400.946597222224</v>
      </c>
      <c r="T4114" s="15">
        <f t="shared" si="194"/>
        <v>42428</v>
      </c>
    </row>
    <row r="4115" spans="1:20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192"/>
        <v>0</v>
      </c>
      <c r="P4115">
        <f>IFERROR(ROUND(E4115/L4115,2),0)</f>
        <v>1</v>
      </c>
      <c r="Q4115" s="10" t="s">
        <v>8312</v>
      </c>
      <c r="R4115" t="s">
        <v>8313</v>
      </c>
      <c r="S4115" s="15">
        <f t="shared" si="193"/>
        <v>42358.573182870372</v>
      </c>
      <c r="T4115" s="15">
        <f t="shared" si="194"/>
        <v>42377.273611111115</v>
      </c>
    </row>
  </sheetData>
  <autoFilter ref="A1:T4115" xr:uid="{ECB090FB-D20E-634E-8C62-70745D68124D}">
    <filterColumn colId="6">
      <filters>
        <filter val="GB"/>
      </filters>
    </filterColumn>
    <filterColumn colId="17">
      <filters>
        <filter val="plays"/>
      </filters>
    </filterColumn>
  </autoFilter>
  <conditionalFormatting sqref="E1:E1048576">
    <cfRule type="containsText" dxfId="8" priority="9" operator="containsText" text="canceled">
      <formula>NOT(ISERROR(SEARCH("canceled",E1)))</formula>
    </cfRule>
    <cfRule type="containsText" dxfId="7" priority="11" operator="containsText" text="failed">
      <formula>NOT(ISERROR(SEARCH("failed",E1)))</formula>
    </cfRule>
    <cfRule type="containsText" dxfId="6" priority="12" operator="containsText" text="successful">
      <formula>NOT(ISERROR(SEARCH("successful",E1)))</formula>
    </cfRule>
    <cfRule type="containsText" dxfId="5" priority="13" operator="containsText" text="specific">
      <formula>NOT(ISERROR(SEARCH("specific",E1)))</formula>
    </cfRule>
    <cfRule type="containsText" dxfId="4" priority="14" operator="containsText" text="live">
      <formula>NOT(ISERROR(SEARCH("live",E1)))</formula>
    </cfRule>
  </conditionalFormatting>
  <conditionalFormatting sqref="N3702:N1048576">
    <cfRule type="colorScale" priority="25">
      <colorScale>
        <cfvo type="min"/>
        <cfvo type="percent" val="90"/>
        <color rgb="FFFF0000"/>
        <color rgb="FF0070C0"/>
      </colorScale>
    </cfRule>
  </conditionalFormatting>
  <conditionalFormatting sqref="F1:F1048576">
    <cfRule type="cellIs" dxfId="3" priority="4" operator="equal">
      <formula>"canceled"</formula>
    </cfRule>
    <cfRule type="cellIs" dxfId="2" priority="5" operator="equal">
      <formula>"failed"</formula>
    </cfRule>
    <cfRule type="cellIs" dxfId="1" priority="6" operator="equal">
      <formula>"Successful"</formula>
    </cfRule>
    <cfRule type="containsText" dxfId="0" priority="7" operator="containsText" text="live">
      <formula>NOT(ISERROR(SEARCH("live",F1)))</formula>
    </cfRule>
  </conditionalFormatting>
  <conditionalFormatting sqref="O1:O1048576 P1 R1:T1">
    <cfRule type="colorScale" priority="2">
      <colorScale>
        <cfvo type="min"/>
        <cfvo type="max"/>
        <color rgb="FFFF0000"/>
        <color rgb="FF0070C0"/>
      </colorScale>
    </cfRule>
    <cfRule type="colorScale" priority="3">
      <colorScale>
        <cfvo type="min"/>
        <cfvo type="max"/>
        <color rgb="FFFF0000"/>
        <color theme="4"/>
      </colorScale>
    </cfRule>
  </conditionalFormatting>
  <conditionalFormatting sqref="Q3702:Q1048576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61DC8-FD07-2142-AAAD-A5C790AFAA86}">
  <dimension ref="A1:H13"/>
  <sheetViews>
    <sheetView workbookViewId="0">
      <selection activeCell="G23" sqref="G23"/>
    </sheetView>
  </sheetViews>
  <sheetFormatPr baseColWidth="10" defaultRowHeight="15" x14ac:dyDescent="0.2"/>
  <cols>
    <col min="1" max="1" width="16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style="16" bestFit="1" customWidth="1"/>
    <col min="7" max="7" width="14.33203125" style="16" bestFit="1" customWidth="1"/>
    <col min="8" max="8" width="16.83203125" bestFit="1" customWidth="1"/>
  </cols>
  <sheetData>
    <row r="1" spans="1:8" x14ac:dyDescent="0.2">
      <c r="A1" t="s">
        <v>8374</v>
      </c>
      <c r="B1" t="s">
        <v>8375</v>
      </c>
      <c r="C1" t="s">
        <v>8376</v>
      </c>
      <c r="D1" t="s">
        <v>8377</v>
      </c>
      <c r="E1" t="s">
        <v>8378</v>
      </c>
      <c r="F1" s="16" t="s">
        <v>8379</v>
      </c>
      <c r="G1" s="16" t="s">
        <v>8380</v>
      </c>
      <c r="H1" t="s">
        <v>8381</v>
      </c>
    </row>
    <row r="2" spans="1:8" x14ac:dyDescent="0.2">
      <c r="A2" t="s">
        <v>8382</v>
      </c>
      <c r="B2">
        <f>COUNTIFS(Kickstarter!D:D,"&lt;1000",Kickstarter!F:F,"successful",Kickstarter!R:R,"plays")</f>
        <v>141</v>
      </c>
      <c r="C2">
        <f>COUNTIFS(Kickstarter!D:D,"&lt;1000",Kickstarter!F:F,"failed",Kickstarter!R:R,"plays")</f>
        <v>45</v>
      </c>
      <c r="D2">
        <v>0</v>
      </c>
      <c r="E2">
        <f>B2+C2</f>
        <v>186</v>
      </c>
      <c r="F2" s="16">
        <f t="shared" ref="F2:F13" si="0">IFERROR(ROUND(B2/E2,2),0)</f>
        <v>0.76</v>
      </c>
      <c r="G2" s="16">
        <f>IFERROR(ROUND(C2/E2,2),0)</f>
        <v>0.24</v>
      </c>
      <c r="H2">
        <f>IFERROR(ROUND(D2/E2,2),0)</f>
        <v>0</v>
      </c>
    </row>
    <row r="3" spans="1:8" x14ac:dyDescent="0.2">
      <c r="A3" t="s">
        <v>8383</v>
      </c>
      <c r="B3">
        <f>COUNTIFS(Kickstarter!D:D,"&gt;1000",Kickstarter!D:D,"&lt;4999",Kickstarter!F:F,"successful",Kickstarter!R:R,"plays")</f>
        <v>340</v>
      </c>
      <c r="C3">
        <f>COUNTIFS(Kickstarter!D:D,"&gt;1000",Kickstarter!D:D,"&lt;4999",Kickstarter!F:F,"failed",Kickstarter!R:R,"plays")</f>
        <v>128</v>
      </c>
      <c r="D3">
        <v>0</v>
      </c>
      <c r="E3">
        <f t="shared" ref="E3:E13" si="1">B3+C3</f>
        <v>468</v>
      </c>
      <c r="F3" s="16">
        <f t="shared" si="0"/>
        <v>0.73</v>
      </c>
      <c r="G3" s="16">
        <f t="shared" ref="G3:G13" si="2">IFERROR(ROUND(C3/E3,2),0)</f>
        <v>0.27</v>
      </c>
      <c r="H3">
        <f t="shared" ref="H3:H13" si="3">IFERROR(ROUND(D3/E3,2),0)</f>
        <v>0</v>
      </c>
    </row>
    <row r="4" spans="1:8" x14ac:dyDescent="0.2">
      <c r="A4" t="s">
        <v>8384</v>
      </c>
      <c r="B4">
        <f>COUNTIFS(Kickstarter!D:D,"&gt;5000",Kickstarter!D:D,"&lt;9999",Kickstarter!F:F,"successful",Kickstarter!R:R,"plays")</f>
        <v>44</v>
      </c>
      <c r="C4">
        <f>COUNTIFS(Kickstarter!D:D,"&gt;5000",Kickstarter!D:D,"&lt;9999",Kickstarter!F:F,"failed",Kickstarter!R:R,"plays")</f>
        <v>41</v>
      </c>
      <c r="D4">
        <v>0</v>
      </c>
      <c r="E4">
        <f t="shared" si="1"/>
        <v>85</v>
      </c>
      <c r="F4" s="16">
        <f t="shared" si="0"/>
        <v>0.52</v>
      </c>
      <c r="G4" s="16">
        <f t="shared" si="2"/>
        <v>0.48</v>
      </c>
      <c r="H4">
        <f t="shared" si="3"/>
        <v>0</v>
      </c>
    </row>
    <row r="5" spans="1:8" x14ac:dyDescent="0.2">
      <c r="A5" t="s">
        <v>8385</v>
      </c>
      <c r="B5">
        <f>COUNTIFS(Kickstarter!D:D,"&gt;10000",Kickstarter!D:D,"&lt;14999",Kickstarter!F:F,"successful",Kickstarter!R:R,"plays")</f>
        <v>10</v>
      </c>
      <c r="C5">
        <f>COUNTIFS(Kickstarter!D:D,"&gt;10000",Kickstarter!D:D,"&lt;14999",Kickstarter!F:F,"failed",Kickstarter!R:R,"plays")</f>
        <v>13</v>
      </c>
      <c r="D5">
        <v>0</v>
      </c>
      <c r="E5">
        <f t="shared" si="1"/>
        <v>23</v>
      </c>
      <c r="F5" s="16">
        <f t="shared" si="0"/>
        <v>0.43</v>
      </c>
      <c r="G5" s="16">
        <f t="shared" si="2"/>
        <v>0.56999999999999995</v>
      </c>
      <c r="H5">
        <f t="shared" si="3"/>
        <v>0</v>
      </c>
    </row>
    <row r="6" spans="1:8" x14ac:dyDescent="0.2">
      <c r="A6" t="s">
        <v>8386</v>
      </c>
      <c r="B6">
        <f>COUNTIFS(Kickstarter!D:D,"&gt;15000",Kickstarter!D:D,"&lt;19999",Kickstarter!F:F,"successful",Kickstarter!R:R,"plays")</f>
        <v>1</v>
      </c>
      <c r="C6">
        <f>COUNTIFS(Kickstarter!D:D,"&gt;15000",Kickstarter!D:D,"&lt;19999",Kickstarter!F:F,"failed",Kickstarter!R:R,"plays")</f>
        <v>3</v>
      </c>
      <c r="D6">
        <v>0</v>
      </c>
      <c r="E6">
        <f t="shared" si="1"/>
        <v>4</v>
      </c>
      <c r="F6" s="16">
        <f t="shared" si="0"/>
        <v>0.25</v>
      </c>
      <c r="G6" s="16">
        <f t="shared" si="2"/>
        <v>0.75</v>
      </c>
      <c r="H6">
        <f t="shared" si="3"/>
        <v>0</v>
      </c>
    </row>
    <row r="7" spans="1:8" x14ac:dyDescent="0.2">
      <c r="A7" t="s">
        <v>8387</v>
      </c>
      <c r="B7">
        <f>COUNTIFS(Kickstarter!D:D,"&gt;20000",Kickstarter!D:D,"&lt;24999",Kickstarter!F:F,"successful",Kickstarter!R:R,"plays")</f>
        <v>3</v>
      </c>
      <c r="C7">
        <f>COUNTIFS(Kickstarter!D:D,"&gt;20000",Kickstarter!D:D,"&lt;24999",Kickstarter!F:F,"failed",Kickstarter!R:R,"plays")</f>
        <v>1</v>
      </c>
      <c r="D7">
        <v>0</v>
      </c>
      <c r="E7">
        <f t="shared" si="1"/>
        <v>4</v>
      </c>
      <c r="F7" s="16">
        <f t="shared" si="0"/>
        <v>0.75</v>
      </c>
      <c r="G7" s="16">
        <f t="shared" si="2"/>
        <v>0.25</v>
      </c>
      <c r="H7">
        <f t="shared" si="3"/>
        <v>0</v>
      </c>
    </row>
    <row r="8" spans="1:8" x14ac:dyDescent="0.2">
      <c r="A8" t="s">
        <v>8388</v>
      </c>
      <c r="B8">
        <f>COUNTIFS(Kickstarter!D:D,"&gt;25000",Kickstarter!D:D,"&lt;29999",Kickstarter!F:F,"successful",Kickstarter!R:R,"plays")</f>
        <v>0</v>
      </c>
      <c r="C8">
        <f>COUNTIFS(Kickstarter!D:D,"&gt;25000",Kickstarter!D:D,"&lt;29999",Kickstarter!F:F,"failed",Kickstarter!R:R,"plays")</f>
        <v>2</v>
      </c>
      <c r="D8">
        <v>0</v>
      </c>
      <c r="E8">
        <f t="shared" si="1"/>
        <v>2</v>
      </c>
      <c r="F8" s="16">
        <f t="shared" si="0"/>
        <v>0</v>
      </c>
      <c r="G8" s="16">
        <f t="shared" si="2"/>
        <v>1</v>
      </c>
      <c r="H8">
        <f t="shared" si="3"/>
        <v>0</v>
      </c>
    </row>
    <row r="9" spans="1:8" x14ac:dyDescent="0.2">
      <c r="A9" t="s">
        <v>8389</v>
      </c>
      <c r="B9">
        <f>COUNTIFS(Kickstarter!D:D,"&gt;30000",Kickstarter!D:D,"&lt;34999",Kickstarter!F:F,"successful",Kickstarter!R:R,"plays")</f>
        <v>1</v>
      </c>
      <c r="C9">
        <f>COUNTIFS(Kickstarter!D:D,"&gt;30000",Kickstarter!D:D,"&lt;34999",Kickstarter!F:F,"failed",Kickstarter!R:R,"plays")</f>
        <v>1</v>
      </c>
      <c r="D9">
        <v>0</v>
      </c>
      <c r="E9">
        <f t="shared" si="1"/>
        <v>2</v>
      </c>
      <c r="F9" s="16">
        <f t="shared" si="0"/>
        <v>0.5</v>
      </c>
      <c r="G9" s="16">
        <f t="shared" si="2"/>
        <v>0.5</v>
      </c>
      <c r="H9">
        <f t="shared" si="3"/>
        <v>0</v>
      </c>
    </row>
    <row r="10" spans="1:8" x14ac:dyDescent="0.2">
      <c r="A10" t="s">
        <v>8390</v>
      </c>
      <c r="B10">
        <f>COUNTIFS(Kickstarter!D:D,"&gt;35000",Kickstarter!D:D,"&lt;39999",Kickstarter!F:F,"successful",Kickstarter!R:R,"plays")</f>
        <v>0</v>
      </c>
      <c r="C10">
        <f>COUNTIFS(Kickstarter!D:D,"&gt;35000",Kickstarter!D:D,"&lt;39999",Kickstarter!F:F,"failed",Kickstarter!R:R,"plays")</f>
        <v>1</v>
      </c>
      <c r="D10">
        <v>0</v>
      </c>
      <c r="E10">
        <f t="shared" si="1"/>
        <v>1</v>
      </c>
      <c r="F10" s="16">
        <f t="shared" si="0"/>
        <v>0</v>
      </c>
      <c r="G10" s="16">
        <f t="shared" si="2"/>
        <v>1</v>
      </c>
      <c r="H10">
        <f t="shared" si="3"/>
        <v>0</v>
      </c>
    </row>
    <row r="11" spans="1:8" x14ac:dyDescent="0.2">
      <c r="A11" t="s">
        <v>8391</v>
      </c>
      <c r="B11">
        <f>COUNTIFS(Kickstarter!D:D,"&gt;40000",Kickstarter!D:D,"&lt;44999",Kickstarter!F:F,"successful",Kickstarter!R:R,"plays")</f>
        <v>0</v>
      </c>
      <c r="C11">
        <f>COUNTIFS(Kickstarter!D:D,"&gt;40000",Kickstarter!D:D,"&lt;44999",Kickstarter!F:F,"failed",Kickstarter!R:R,"plays")</f>
        <v>0</v>
      </c>
      <c r="D11">
        <v>0</v>
      </c>
      <c r="E11">
        <f t="shared" si="1"/>
        <v>0</v>
      </c>
      <c r="F11" s="16">
        <f t="shared" si="0"/>
        <v>0</v>
      </c>
      <c r="G11" s="16">
        <f t="shared" si="2"/>
        <v>0</v>
      </c>
      <c r="H11">
        <f t="shared" si="3"/>
        <v>0</v>
      </c>
    </row>
    <row r="12" spans="1:8" x14ac:dyDescent="0.2">
      <c r="A12" t="s">
        <v>8392</v>
      </c>
      <c r="B12">
        <f>COUNTIFS(Kickstarter!D:D,"&gt;45000",Kickstarter!D:D,"&lt;49999",Kickstarter!F:F,"successful",Kickstarter!R:R,"plays")</f>
        <v>0</v>
      </c>
      <c r="C12">
        <f>COUNTIFS(Kickstarter!D:D,"&gt;45000",Kickstarter!D:D,"&lt;49999",Kickstarter!F:F,"failed",Kickstarter!R:R,"plays")</f>
        <v>0</v>
      </c>
      <c r="D12">
        <v>0</v>
      </c>
      <c r="E12">
        <f t="shared" si="1"/>
        <v>0</v>
      </c>
      <c r="F12" s="16">
        <f t="shared" si="0"/>
        <v>0</v>
      </c>
      <c r="G12" s="16">
        <f t="shared" si="2"/>
        <v>0</v>
      </c>
      <c r="H12">
        <f t="shared" si="3"/>
        <v>0</v>
      </c>
    </row>
    <row r="13" spans="1:8" x14ac:dyDescent="0.2">
      <c r="A13" t="s">
        <v>8393</v>
      </c>
      <c r="B13">
        <f>COUNTIFS(Kickstarter!D:D,"&gt;50000",Kickstarter!F:F,"successful",Kickstarter!R:R,"plays")</f>
        <v>2</v>
      </c>
      <c r="C13">
        <f>COUNTIFS(Kickstarter!D:D,"&gt;50000",Kickstarter!F:F,"failed",Kickstarter!R:R,"plays")</f>
        <v>10</v>
      </c>
      <c r="D13">
        <v>0</v>
      </c>
      <c r="E13">
        <f t="shared" si="1"/>
        <v>12</v>
      </c>
      <c r="F13" s="16">
        <f t="shared" si="0"/>
        <v>0.17</v>
      </c>
      <c r="G13" s="16">
        <f t="shared" si="2"/>
        <v>0.83</v>
      </c>
      <c r="H13">
        <f t="shared" si="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6135-19F7-FB42-B736-55C7453F867E}">
  <dimension ref="A2:F14"/>
  <sheetViews>
    <sheetView workbookViewId="0">
      <selection activeCell="E20" sqref="E20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2" spans="1:6" x14ac:dyDescent="0.2">
      <c r="A2" s="12" t="s">
        <v>8358</v>
      </c>
      <c r="B2" t="s">
        <v>8312</v>
      </c>
    </row>
    <row r="4" spans="1:6" x14ac:dyDescent="0.2">
      <c r="A4" s="12" t="s">
        <v>8363</v>
      </c>
      <c r="B4" s="12" t="s">
        <v>8360</v>
      </c>
    </row>
    <row r="5" spans="1:6" x14ac:dyDescent="0.2">
      <c r="A5" s="12" t="s">
        <v>8362</v>
      </c>
      <c r="B5" t="s">
        <v>8219</v>
      </c>
      <c r="C5" t="s">
        <v>8220</v>
      </c>
      <c r="D5" t="s">
        <v>8221</v>
      </c>
      <c r="E5" t="s">
        <v>8218</v>
      </c>
      <c r="F5" t="s">
        <v>8361</v>
      </c>
    </row>
    <row r="6" spans="1:6" x14ac:dyDescent="0.2">
      <c r="A6" s="13" t="s">
        <v>8364</v>
      </c>
      <c r="B6" s="9"/>
      <c r="C6" s="9"/>
      <c r="D6" s="9"/>
      <c r="E6" s="9">
        <v>3</v>
      </c>
      <c r="F6" s="9">
        <v>3</v>
      </c>
    </row>
    <row r="7" spans="1:6" x14ac:dyDescent="0.2">
      <c r="A7" s="13" t="s">
        <v>8365</v>
      </c>
      <c r="B7" s="9"/>
      <c r="C7" s="9"/>
      <c r="D7" s="9"/>
      <c r="E7" s="9">
        <v>4</v>
      </c>
      <c r="F7" s="9">
        <v>4</v>
      </c>
    </row>
    <row r="8" spans="1:6" x14ac:dyDescent="0.2">
      <c r="A8" s="13" t="s">
        <v>8366</v>
      </c>
      <c r="B8" s="9"/>
      <c r="C8" s="9"/>
      <c r="D8" s="9"/>
      <c r="E8" s="9">
        <v>8</v>
      </c>
      <c r="F8" s="9">
        <v>8</v>
      </c>
    </row>
    <row r="9" spans="1:6" x14ac:dyDescent="0.2">
      <c r="A9" s="13" t="s">
        <v>8367</v>
      </c>
      <c r="B9" s="9"/>
      <c r="C9" s="9"/>
      <c r="D9" s="9"/>
      <c r="E9" s="9">
        <v>11</v>
      </c>
      <c r="F9" s="9">
        <v>11</v>
      </c>
    </row>
    <row r="10" spans="1:6" x14ac:dyDescent="0.2">
      <c r="A10" s="13" t="s">
        <v>8368</v>
      </c>
      <c r="B10" s="9">
        <v>10</v>
      </c>
      <c r="C10" s="9">
        <v>152</v>
      </c>
      <c r="D10" s="9"/>
      <c r="E10" s="9">
        <v>241</v>
      </c>
      <c r="F10" s="9">
        <v>403</v>
      </c>
    </row>
    <row r="11" spans="1:6" x14ac:dyDescent="0.2">
      <c r="A11" s="13" t="s">
        <v>8369</v>
      </c>
      <c r="B11" s="9">
        <v>12</v>
      </c>
      <c r="C11" s="9">
        <v>202</v>
      </c>
      <c r="D11" s="9"/>
      <c r="E11" s="9">
        <v>304</v>
      </c>
      <c r="F11" s="9">
        <v>518</v>
      </c>
    </row>
    <row r="12" spans="1:6" x14ac:dyDescent="0.2">
      <c r="A12" s="13" t="s">
        <v>8370</v>
      </c>
      <c r="B12" s="9">
        <v>12</v>
      </c>
      <c r="C12" s="9">
        <v>130</v>
      </c>
      <c r="D12" s="9"/>
      <c r="E12" s="9">
        <v>249</v>
      </c>
      <c r="F12" s="9">
        <v>391</v>
      </c>
    </row>
    <row r="13" spans="1:6" x14ac:dyDescent="0.2">
      <c r="A13" s="13" t="s">
        <v>8371</v>
      </c>
      <c r="B13" s="9">
        <v>3</v>
      </c>
      <c r="C13" s="9">
        <v>9</v>
      </c>
      <c r="D13" s="9">
        <v>24</v>
      </c>
      <c r="E13" s="9">
        <v>19</v>
      </c>
      <c r="F13" s="9">
        <v>55</v>
      </c>
    </row>
    <row r="14" spans="1:6" x14ac:dyDescent="0.2">
      <c r="A14" s="13" t="s">
        <v>8361</v>
      </c>
      <c r="B14" s="9">
        <v>37</v>
      </c>
      <c r="C14" s="9">
        <v>493</v>
      </c>
      <c r="D14" s="9">
        <v>24</v>
      </c>
      <c r="E14" s="9">
        <v>839</v>
      </c>
      <c r="F14" s="9">
        <v>1393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Outcomes Based on Goals</vt:lpstr>
      <vt:lpstr>Outcomes Based on Launch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2020-03-15T20:52:33Z</dcterms:modified>
</cp:coreProperties>
</file>