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uhammad Mushtaq\Desktop\powerBI\Datasets\"/>
    </mc:Choice>
  </mc:AlternateContent>
  <xr:revisionPtr revIDLastSave="0" documentId="13_ncr:1_{8C58C858-AC1B-42EA-B1AC-DCCF2FB9D40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ashboard" sheetId="5" r:id="rId1"/>
    <sheet name="Daily plan" sheetId="1" state="hidden" r:id="rId2"/>
    <sheet name="Sheet5" sheetId="6" state="hidden" r:id="rId3"/>
    <sheet name="North" sheetId="2" r:id="rId4"/>
    <sheet name="Sheet1" sheetId="8" r:id="rId5"/>
    <sheet name="Center" sheetId="7" r:id="rId6"/>
  </sheets>
  <definedNames>
    <definedName name="_xlnm._FilterDatabase" localSheetId="5" hidden="1">Center!$A$2:$P$114</definedName>
    <definedName name="_xlnm._FilterDatabase" localSheetId="3" hidden="1">North!$A$2:$P$201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1" i="2" l="1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10" i="7" l="1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I171" i="2" l="1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F12" i="5" l="1"/>
  <c r="G12" i="5"/>
  <c r="I91" i="7" l="1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4" i="7" l="1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143" i="2"/>
  <c r="J143" i="2" s="1"/>
  <c r="I144" i="2"/>
  <c r="J144" i="2" s="1"/>
  <c r="I145" i="2"/>
  <c r="J145" i="2" s="1"/>
  <c r="I146" i="2"/>
  <c r="J146" i="2" s="1"/>
  <c r="I147" i="2"/>
  <c r="J147" i="2" s="1"/>
  <c r="I134" i="2" l="1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G14" i="5"/>
  <c r="F14" i="5"/>
  <c r="R12" i="5"/>
  <c r="R14" i="5" s="1"/>
  <c r="O12" i="5"/>
  <c r="N12" i="5"/>
  <c r="M12" i="5"/>
  <c r="L12" i="5"/>
  <c r="K12" i="5"/>
  <c r="J12" i="5"/>
  <c r="I12" i="5"/>
  <c r="H12" i="5"/>
  <c r="J1" i="2"/>
  <c r="L1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3" i="7"/>
  <c r="J3" i="7" s="1"/>
  <c r="E6" i="5"/>
  <c r="J1" i="7"/>
  <c r="F1" i="2"/>
  <c r="H1" i="7"/>
  <c r="H1" i="2"/>
  <c r="F1" i="7"/>
  <c r="A6" i="1"/>
  <c r="E7" i="1"/>
  <c r="T7" i="1" s="1"/>
  <c r="H7" i="1"/>
  <c r="K7" i="1"/>
  <c r="O7" i="1"/>
  <c r="R7" i="1"/>
  <c r="E9" i="1"/>
  <c r="T9" i="1" s="1"/>
  <c r="H9" i="1"/>
  <c r="K9" i="1"/>
  <c r="O9" i="1"/>
  <c r="R9" i="1"/>
  <c r="E10" i="1"/>
  <c r="H10" i="1"/>
  <c r="T10" i="1"/>
  <c r="K10" i="1"/>
  <c r="O10" i="1"/>
  <c r="R10" i="1"/>
  <c r="E11" i="1"/>
  <c r="T11" i="1" s="1"/>
  <c r="H11" i="1"/>
  <c r="K11" i="1"/>
  <c r="O11" i="1"/>
  <c r="R11" i="1"/>
  <c r="E12" i="1"/>
  <c r="T12" i="1" s="1"/>
  <c r="H12" i="1"/>
  <c r="K12" i="1"/>
  <c r="O12" i="1"/>
  <c r="R12" i="1"/>
  <c r="E13" i="1"/>
  <c r="T13" i="1" s="1"/>
  <c r="H13" i="1"/>
  <c r="K13" i="1"/>
  <c r="O13" i="1"/>
  <c r="R13" i="1"/>
  <c r="E14" i="1"/>
  <c r="T14" i="1" s="1"/>
  <c r="H14" i="1"/>
  <c r="K14" i="1"/>
  <c r="O14" i="1"/>
  <c r="R14" i="1"/>
  <c r="E15" i="1"/>
  <c r="T15" i="1" s="1"/>
  <c r="H15" i="1"/>
  <c r="K15" i="1"/>
  <c r="O15" i="1"/>
  <c r="R15" i="1"/>
  <c r="B16" i="1"/>
  <c r="E16" i="1" s="1"/>
  <c r="T16" i="1" s="1"/>
  <c r="C16" i="1"/>
  <c r="D16" i="1"/>
  <c r="G16" i="1"/>
  <c r="H16" i="1"/>
  <c r="J16" i="1"/>
  <c r="K16" i="1"/>
  <c r="M16" i="1"/>
  <c r="N16" i="1"/>
  <c r="O16" i="1" s="1"/>
  <c r="Q16" i="1"/>
  <c r="R16" i="1" s="1"/>
  <c r="E18" i="1"/>
  <c r="T18" i="1" s="1"/>
  <c r="H18" i="1"/>
  <c r="K18" i="1"/>
  <c r="O18" i="1"/>
  <c r="R18" i="1"/>
  <c r="E19" i="1"/>
  <c r="T19" i="1" s="1"/>
  <c r="E20" i="1"/>
  <c r="T20" i="1" s="1"/>
  <c r="B21" i="1"/>
  <c r="E21" i="1" s="1"/>
  <c r="T21" i="1" s="1"/>
  <c r="C21" i="1"/>
  <c r="D21" i="1"/>
  <c r="G21" i="1"/>
  <c r="H21" i="1"/>
  <c r="J21" i="1"/>
  <c r="K21" i="1"/>
  <c r="M21" i="1"/>
  <c r="N21" i="1"/>
  <c r="O21" i="1" s="1"/>
  <c r="Q21" i="1"/>
  <c r="R21" i="1" s="1"/>
  <c r="K14" i="5" l="1"/>
  <c r="M14" i="5"/>
  <c r="H14" i="5"/>
</calcChain>
</file>

<file path=xl/sharedStrings.xml><?xml version="1.0" encoding="utf-8"?>
<sst xmlns="http://schemas.openxmlformats.org/spreadsheetml/2006/main" count="2891" uniqueCount="381">
  <si>
    <t xml:space="preserve">Total </t>
  </si>
  <si>
    <t>HIACE</t>
  </si>
  <si>
    <t>Vehicles 4x4</t>
  </si>
  <si>
    <t>Carry Bolan</t>
  </si>
  <si>
    <t>Vehicles.</t>
  </si>
  <si>
    <t>Helper</t>
  </si>
  <si>
    <r>
      <t xml:space="preserve">REON  : </t>
    </r>
    <r>
      <rPr>
        <b/>
        <sz val="12"/>
        <color rgb="FFFF0000"/>
        <rFont val="Calibri"/>
        <family val="2"/>
        <scheme val="minor"/>
      </rPr>
      <t>Team is waiting for Funds against  rectification activity</t>
    </r>
  </si>
  <si>
    <t>Trainee _ Rigger</t>
  </si>
  <si>
    <t>Riggers</t>
  </si>
  <si>
    <r>
      <t xml:space="preserve">NOKIA North : </t>
    </r>
    <r>
      <rPr>
        <b/>
        <sz val="12"/>
        <color rgb="FFFF0000"/>
        <rFont val="Calibri"/>
        <family val="2"/>
        <scheme val="minor"/>
      </rPr>
      <t>Team is waiting for Funds against  rectification activity</t>
    </r>
  </si>
  <si>
    <t>Technician</t>
  </si>
  <si>
    <t>Engineer</t>
  </si>
  <si>
    <r>
      <t xml:space="preserve">HUAWEI  North : </t>
    </r>
    <r>
      <rPr>
        <b/>
        <sz val="12"/>
        <color rgb="FFFF0000"/>
        <rFont val="Calibri"/>
        <family val="2"/>
        <scheme val="minor"/>
      </rPr>
      <t>Team is waiting for SMR</t>
    </r>
  </si>
  <si>
    <t>DRPM</t>
  </si>
  <si>
    <t>RPM</t>
  </si>
  <si>
    <r>
      <t>Huawei  South :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1 Team is awaiting for work of scope</t>
    </r>
  </si>
  <si>
    <t>Teams</t>
  </si>
  <si>
    <r>
      <t>Huawei  Central :</t>
    </r>
    <r>
      <rPr>
        <b/>
        <sz val="12"/>
        <color rgb="FFFF0000"/>
        <rFont val="Calibri"/>
        <family val="2"/>
        <scheme val="minor"/>
      </rPr>
      <t xml:space="preserve"> 2 Teams are awaiting for work of scope</t>
    </r>
  </si>
  <si>
    <t>AlI Jaffri</t>
  </si>
  <si>
    <t>Khalid Najmi</t>
  </si>
  <si>
    <t>M.Zeeshan</t>
  </si>
  <si>
    <t>Ali Jaffri</t>
  </si>
  <si>
    <t>Implementations Manager</t>
  </si>
  <si>
    <t>Info Dashboard</t>
  </si>
  <si>
    <t xml:space="preserve">N.Total </t>
  </si>
  <si>
    <t>NAYATEL</t>
  </si>
  <si>
    <t>N.MW North</t>
  </si>
  <si>
    <t>N.MW Central</t>
  </si>
  <si>
    <t>REON</t>
  </si>
  <si>
    <t xml:space="preserve">H.Total </t>
  </si>
  <si>
    <t>H.Centre</t>
  </si>
  <si>
    <t xml:space="preserve">H. Total </t>
  </si>
  <si>
    <t>H.South</t>
  </si>
  <si>
    <t>H.North</t>
  </si>
  <si>
    <t>Projects</t>
  </si>
  <si>
    <t>Grand</t>
  </si>
  <si>
    <t>NOKIA</t>
  </si>
  <si>
    <t>HUAWEI Core</t>
  </si>
  <si>
    <t xml:space="preserve">Huawei </t>
  </si>
  <si>
    <t>Xad Technologies LTD.</t>
  </si>
  <si>
    <t>Date</t>
  </si>
  <si>
    <t>Region</t>
  </si>
  <si>
    <t>DU ID</t>
  </si>
  <si>
    <t>Team Lead</t>
  </si>
  <si>
    <t>Team Status</t>
  </si>
  <si>
    <t>Clock in Status</t>
  </si>
  <si>
    <t>EHS Status</t>
  </si>
  <si>
    <t>Q/C Status</t>
  </si>
  <si>
    <t>ATP Status</t>
  </si>
  <si>
    <t>KHB2294_LTE_NEW_F</t>
  </si>
  <si>
    <t>RWP5171_2G-L900-LTE_NEW_P</t>
  </si>
  <si>
    <t>RWP5171_RWP1213_Link_1_P</t>
  </si>
  <si>
    <t>RUR0424_BIL1742_Link_1_A</t>
  </si>
  <si>
    <t>UFMGY3 Opex_N-4809_PWR_Swap_K</t>
  </si>
  <si>
    <t>8425-GL900-Exp-A</t>
  </si>
  <si>
    <t>51425-POWER-NOMC-K</t>
  </si>
  <si>
    <t>8109-POWER-NOMC-K</t>
  </si>
  <si>
    <t>North</t>
  </si>
  <si>
    <t>LHR5872_L2100_NEW_P</t>
  </si>
  <si>
    <t>SKT1620_L2100_NEW_P</t>
  </si>
  <si>
    <t>43448-POWER-NEW-P</t>
  </si>
  <si>
    <t>43448-3G-4G-NEW-P</t>
  </si>
  <si>
    <t>RUR1051_RRU-MOD_NEW_P</t>
  </si>
  <si>
    <t>Center</t>
  </si>
  <si>
    <t>Utilized</t>
  </si>
  <si>
    <t>No Show</t>
  </si>
  <si>
    <t>Late</t>
  </si>
  <si>
    <t>Closed</t>
  </si>
  <si>
    <t>Rejected/Closed</t>
  </si>
  <si>
    <t>Completed</t>
  </si>
  <si>
    <t>In progress</t>
  </si>
  <si>
    <t>Scope</t>
  </si>
  <si>
    <t>Wireless I&amp;C</t>
  </si>
  <si>
    <t>Microwave  I&amp;C</t>
  </si>
  <si>
    <t>Power I&amp;C</t>
  </si>
  <si>
    <t>ATP</t>
  </si>
  <si>
    <t>MW I&amp;C</t>
  </si>
  <si>
    <t>Power Survey</t>
  </si>
  <si>
    <t>Year</t>
  </si>
  <si>
    <t>Month</t>
  </si>
  <si>
    <t>Quarter</t>
  </si>
  <si>
    <t>August</t>
  </si>
  <si>
    <t>Row Labels</t>
  </si>
  <si>
    <t>Grand Total</t>
  </si>
  <si>
    <t>(All)</t>
  </si>
  <si>
    <t>Count of Clock in Status</t>
  </si>
  <si>
    <t>Count of DU ID</t>
  </si>
  <si>
    <t>Count of EHS Status</t>
  </si>
  <si>
    <t>Count of Q/C Status</t>
  </si>
  <si>
    <t>Count of ATP Status</t>
  </si>
  <si>
    <t>Dated:</t>
  </si>
  <si>
    <t>Allocated Teams</t>
  </si>
  <si>
    <t>Total Allocated Activities</t>
  </si>
  <si>
    <t xml:space="preserve"> Total</t>
  </si>
  <si>
    <t>Clock-in Status</t>
  </si>
  <si>
    <t>On-Time</t>
  </si>
  <si>
    <t>Activity Status</t>
  </si>
  <si>
    <t>Done</t>
  </si>
  <si>
    <t>Xad_Saifullah</t>
  </si>
  <si>
    <t>xad_sharjeel</t>
  </si>
  <si>
    <t>xad_arslanhaider</t>
  </si>
  <si>
    <t>xad_sohail</t>
  </si>
  <si>
    <t>xad_aliraza</t>
  </si>
  <si>
    <t>Total Planned days</t>
  </si>
  <si>
    <t>52205-POWER-EXP-I</t>
  </si>
  <si>
    <t>52099-POWER-EXP-I</t>
  </si>
  <si>
    <t>51255-POWER-EXP-P</t>
  </si>
  <si>
    <t>51256-POWER-EXP-P</t>
  </si>
  <si>
    <t>51963-POWER-EXP-P</t>
  </si>
  <si>
    <t>51969-POWER-EXP-P</t>
  </si>
  <si>
    <t>52707-8057_MW_OMT_NEW_P</t>
  </si>
  <si>
    <t>xad_ghazenfar</t>
  </si>
  <si>
    <t>xad_adeel</t>
  </si>
  <si>
    <t>xad_Hasnain</t>
  </si>
  <si>
    <t>xad_akbar1</t>
  </si>
  <si>
    <t>xad_adnan</t>
  </si>
  <si>
    <t>xad_Saqib</t>
  </si>
  <si>
    <t>xad_atif</t>
  </si>
  <si>
    <t>xad_Shahzad1</t>
  </si>
  <si>
    <t>Xad_zain</t>
  </si>
  <si>
    <t>Xad_baseer</t>
  </si>
  <si>
    <t>late</t>
  </si>
  <si>
    <t>On Time</t>
  </si>
  <si>
    <t>Rejected/closed</t>
  </si>
  <si>
    <t>Pending</t>
  </si>
  <si>
    <t>PM: Khalid Najmi</t>
  </si>
  <si>
    <t>Not applicable</t>
  </si>
  <si>
    <t>In review</t>
  </si>
  <si>
    <t>Rejected</t>
  </si>
  <si>
    <t>UFMGY3 Opex_8884_PWR_Swap_K</t>
  </si>
  <si>
    <t>9352-POWER-NOMC-A</t>
  </si>
  <si>
    <t>51418-POWER-EXP-P</t>
  </si>
  <si>
    <t>3320-9710_MW_SWAP_NEW_P</t>
  </si>
  <si>
    <t>52719-GL900-Exp-I</t>
  </si>
  <si>
    <t>xad_waseem</t>
  </si>
  <si>
    <t>QC Completion</t>
  </si>
  <si>
    <t>Survey</t>
  </si>
  <si>
    <t>43352-7252_MW_RO_NEW_P</t>
  </si>
  <si>
    <t>6133-POWER-NOMC-P</t>
  </si>
  <si>
    <t>AHM8025_RRU-MOD_NEW_P</t>
  </si>
  <si>
    <t>No show</t>
  </si>
  <si>
    <t>53197-9192_MW_NPS_NEW_P</t>
  </si>
  <si>
    <t>8329-9398_MW_OMT_NEW_P</t>
  </si>
  <si>
    <t>KHB2295_LTE_NEW_F</t>
  </si>
  <si>
    <t>ISB4372_L2100_NEW_I</t>
  </si>
  <si>
    <t>UFMGY3 Opex_6635_PWR_Swap_K</t>
  </si>
  <si>
    <t>Xad_saqib</t>
  </si>
  <si>
    <t>Xad_hasnain</t>
  </si>
  <si>
    <t>Xad_Shahzad1</t>
  </si>
  <si>
    <t>Xad_atif</t>
  </si>
  <si>
    <t>Xad_waseem</t>
  </si>
  <si>
    <t>Xad_adeel</t>
  </si>
  <si>
    <t>Xad_ghazenfar</t>
  </si>
  <si>
    <t>Xad_akbar1</t>
  </si>
  <si>
    <t>Xad_adnan</t>
  </si>
  <si>
    <t>LHR5829_L2100_NEW_P</t>
  </si>
  <si>
    <t>SKT5523_L2100_NEW_P</t>
  </si>
  <si>
    <t>7098-4212_MW_MOD_NEW_P</t>
  </si>
  <si>
    <t>RUR1127_RRU-MOD_NEW_P</t>
  </si>
  <si>
    <t>Not Attempted</t>
  </si>
  <si>
    <t>Daily Activity Report</t>
  </si>
  <si>
    <t>LHR5654_L2100_NEW_P</t>
  </si>
  <si>
    <t>LHR5695_L2100_NEW_P</t>
  </si>
  <si>
    <t>5268-5300_MW_SDB_NEW_P</t>
  </si>
  <si>
    <t>43312-5268_MW_NPS_NEW_P</t>
  </si>
  <si>
    <t>xad_waqar1</t>
  </si>
  <si>
    <t>KMK9799_RRU-MOD_NEW_P</t>
  </si>
  <si>
    <t>GMW9713_RRU-MOD_NEW_P</t>
  </si>
  <si>
    <t>53197-POWER-NEW-P</t>
  </si>
  <si>
    <t>50795-GL900-Exp-P</t>
  </si>
  <si>
    <t>52711-3G-4G-NEW-P</t>
  </si>
  <si>
    <t>NTH5200_2G-4G_NEW_P</t>
  </si>
  <si>
    <t>Xad_wasim</t>
  </si>
  <si>
    <t>53197-3G-4G-NEW-P</t>
  </si>
  <si>
    <t>51106-POWER-EXP-I</t>
  </si>
  <si>
    <t>51604-POWER-EXP-P</t>
  </si>
  <si>
    <t>KHB7148_LTE_NEW_F</t>
  </si>
  <si>
    <t>ISB4364_L2100_NEW_I</t>
  </si>
  <si>
    <t>In Progress</t>
  </si>
  <si>
    <t>BIL0954_RRU-MOD_NEW_P</t>
  </si>
  <si>
    <t>9513-8027_MW_OMT_NEW_K</t>
  </si>
  <si>
    <t>53000-GL900-EXP-A</t>
  </si>
  <si>
    <t>3066-POWER-NOMC-P</t>
  </si>
  <si>
    <t>BIL0954_RRU_MOD_NEW_P</t>
  </si>
  <si>
    <t>UFMGY3 Opex_2687_PWR_Swap_K</t>
  </si>
  <si>
    <t>Xad_Imran</t>
  </si>
  <si>
    <t>HWY7487_RRU-MOD_NEW_P</t>
  </si>
  <si>
    <t>6564-7008_MW_XPIC_NEW_P</t>
  </si>
  <si>
    <t>closed</t>
  </si>
  <si>
    <t>SHK6932_RRU-MOD_NEW_P</t>
  </si>
  <si>
    <t>HWY8870_RRU-MOD_NEW_P</t>
  </si>
  <si>
    <t>43312-3G-4G-NEW-P</t>
  </si>
  <si>
    <t>3160-POWER-NOMC-P</t>
  </si>
  <si>
    <t>9349-POWER-NOMC-A</t>
  </si>
  <si>
    <t>Total Idle Teams:</t>
  </si>
  <si>
    <t>Nos of activities with SLA breach:</t>
  </si>
  <si>
    <t>52151-POWER-NEW-P</t>
  </si>
  <si>
    <t>51141-8338_MW_EXP_NEW_K</t>
  </si>
  <si>
    <t>9667-POWER-EXP-P</t>
  </si>
  <si>
    <t>KTA2615_RRU-MOD_NEW_P</t>
  </si>
  <si>
    <t>Rectification</t>
  </si>
  <si>
    <t>QC Closure</t>
  </si>
  <si>
    <t>xad_saqib</t>
  </si>
  <si>
    <t>xad_imran</t>
  </si>
  <si>
    <t>xad_shahzad1</t>
  </si>
  <si>
    <t>xad_baseer</t>
  </si>
  <si>
    <t>xad_hasnian</t>
  </si>
  <si>
    <t>xad_wasim</t>
  </si>
  <si>
    <t>September</t>
  </si>
  <si>
    <t>6415-5268_MW_MIMO_NEW_P</t>
  </si>
  <si>
    <t>SLA Breach aging</t>
  </si>
  <si>
    <t>53001-GL900-EXP-A</t>
  </si>
  <si>
    <t>52188-GL900-EXP-P</t>
  </si>
  <si>
    <t>51960-POWER-EXP-P</t>
  </si>
  <si>
    <t>4885-POWER-NOMC-P</t>
  </si>
  <si>
    <t>PTT3073_RRU-MOD_NEW_P</t>
  </si>
  <si>
    <t>43448-4155_MW_NPS_NEW_P</t>
  </si>
  <si>
    <t>GJR6908_4T6S_NEW_P</t>
  </si>
  <si>
    <t>Troubleshooting</t>
  </si>
  <si>
    <t>6225-6415_MW_XPIC_NEW_P</t>
  </si>
  <si>
    <t>43011-3G-4G-NEW-P</t>
  </si>
  <si>
    <t>40888-POWER-EXP-P</t>
  </si>
  <si>
    <t>40749-POWER-EXP-P</t>
  </si>
  <si>
    <t>xad_Ahmed</t>
  </si>
  <si>
    <t>3165-POWER-EXP-K</t>
  </si>
  <si>
    <t>51205-POWER-EXP-P</t>
  </si>
  <si>
    <t>51545-POWER-NOMC-P</t>
  </si>
  <si>
    <t>50284-POWER-NOMC-P</t>
  </si>
  <si>
    <t>HWY8819_RRU-MOD_NEW_P</t>
  </si>
  <si>
    <t>WZB9803_RRU-MOD_NEW_P</t>
  </si>
  <si>
    <t>4747-5214_MW_XPIC_NEW_P</t>
  </si>
  <si>
    <t>Microwave  I&amp;C</t>
  </si>
  <si>
    <t>xad_saifullah</t>
  </si>
  <si>
    <t>52056-GL900-EXP-P</t>
  </si>
  <si>
    <t>9344-POWER-NOMC-A</t>
  </si>
  <si>
    <t>50758-POWER-EXP-P</t>
  </si>
  <si>
    <t>51212-GL900-EXP-P</t>
  </si>
  <si>
    <t>51747-GL900-EXP-P</t>
  </si>
  <si>
    <t>52854-GL900-Exp-P</t>
  </si>
  <si>
    <t>51215-GL900-Exp-P</t>
  </si>
  <si>
    <t>52003-POWER-EXP-I</t>
  </si>
  <si>
    <t>MegaPO3_5650-4288_RTN_Dismantling_P</t>
  </si>
  <si>
    <t>42563-POWER-EXP_P</t>
  </si>
  <si>
    <t>Microwave Dismantling</t>
  </si>
  <si>
    <t>3346-POWER-EXP-I</t>
  </si>
  <si>
    <t>9751-9495_MW_OMT_NEW_K</t>
  </si>
  <si>
    <t>51745-GL900-Exp-P</t>
  </si>
  <si>
    <t>50831-POWER-EXP-I</t>
  </si>
  <si>
    <t>9989-GL900-Exp-P</t>
  </si>
  <si>
    <t>51212-GL900-Exp-P</t>
  </si>
  <si>
    <t>50251-GL900-Exp-P</t>
  </si>
  <si>
    <t>50024-POWER-EXP-P</t>
  </si>
  <si>
    <t>51201-GL900-Exp-P</t>
  </si>
  <si>
    <t>Activity</t>
  </si>
  <si>
    <t>RUR0217_RRU-MOD_NEW_P</t>
  </si>
  <si>
    <t>6520-4747_MW_XPIC_NEW_P</t>
  </si>
  <si>
    <t>42394-POWER-EXP_P</t>
  </si>
  <si>
    <t>T/L</t>
  </si>
  <si>
    <t>LHR1421_RRU-MOD_NEW_P</t>
  </si>
  <si>
    <t>40749-POWER-EXP_P</t>
  </si>
  <si>
    <t xml:space="preserve">       GMW9713_RRU-MOD_NEW_P</t>
  </si>
  <si>
    <t>50969-POWER-EXP-I</t>
  </si>
  <si>
    <t>RUR2596_RRU-MOD_NEW_P</t>
  </si>
  <si>
    <t>51203-GL900-Exp-P</t>
  </si>
  <si>
    <t>8024-POWER-EXP-P</t>
  </si>
  <si>
    <t>DHD1290_RRU-MOD_NEW_P</t>
  </si>
  <si>
    <t>52188-GL900-Exp-P</t>
  </si>
  <si>
    <t>QC</t>
  </si>
  <si>
    <t>I&amp;C</t>
  </si>
  <si>
    <t>RUR0763_RRU-MOD_NEW_P</t>
  </si>
  <si>
    <t>Xad_arslanhaider</t>
  </si>
  <si>
    <t>05 activities breached the XAD internal SLA</t>
  </si>
  <si>
    <t>Access issue</t>
  </si>
  <si>
    <t>Rain</t>
  </si>
  <si>
    <t>Remarks</t>
  </si>
  <si>
    <t>4522-5829_MW_XPIC_NEW_P</t>
  </si>
  <si>
    <t>MegaPO3_5675-5672_RTN_HUG_P</t>
  </si>
  <si>
    <t>42620-POWER-EXP_P</t>
  </si>
  <si>
    <t>Microwave I&amp;C</t>
  </si>
  <si>
    <t>3197-9010_MW_SWAP_NEW_K</t>
  </si>
  <si>
    <t>51747-GL900-Exp-P</t>
  </si>
  <si>
    <t>51619-GL900-Exp-P</t>
  </si>
  <si>
    <t>xad_atif1</t>
  </si>
  <si>
    <t>xad_Atif</t>
  </si>
  <si>
    <t>Leave</t>
  </si>
  <si>
    <t>01 team is on leave in Noth , 01 team in center could not move as T/L gor faimly urgency.</t>
  </si>
  <si>
    <t>9290-POWER-NOMC-I</t>
  </si>
  <si>
    <t>Pre ATP</t>
  </si>
  <si>
    <t/>
  </si>
  <si>
    <t>50806-POWER-EXP-I</t>
  </si>
  <si>
    <t>51286-GL900-Exp-P</t>
  </si>
  <si>
    <t>October</t>
  </si>
  <si>
    <t>November</t>
  </si>
  <si>
    <t>December</t>
  </si>
  <si>
    <t>January</t>
  </si>
  <si>
    <t>MegaPO3_CII-2071-5580_RTN_RR_P</t>
  </si>
  <si>
    <t>February</t>
  </si>
  <si>
    <t>March</t>
  </si>
  <si>
    <t>xad_ahmed</t>
  </si>
  <si>
    <t>April</t>
  </si>
  <si>
    <t>TLG2779_4T6S_NEW_P</t>
  </si>
  <si>
    <t>R/Closed</t>
  </si>
  <si>
    <t>9593-POWER-EXP-P</t>
  </si>
  <si>
    <t>RUR4690_LTE_NEW_K</t>
  </si>
  <si>
    <t>KSD1562_RUR3217_Link_2_K</t>
  </si>
  <si>
    <t>51285-GL900-Exp-P</t>
  </si>
  <si>
    <t>3219-POWER-EXP-P</t>
  </si>
  <si>
    <t>RUR4339_LTE_NEW_F</t>
  </si>
  <si>
    <t>51022-GL900-Exp-P</t>
  </si>
  <si>
    <t>50809-POWER-EXP-P</t>
  </si>
  <si>
    <t>RUR4376_LTE_NEW_F</t>
  </si>
  <si>
    <t>9456-GL900-Exp-P</t>
  </si>
  <si>
    <t>52407-GL900-Exp-I</t>
  </si>
  <si>
    <t>3025-POWER-EXP-P</t>
  </si>
  <si>
    <t xml:space="preserve">total activiates </t>
  </si>
  <si>
    <t xml:space="preserve">total teamas </t>
  </si>
  <si>
    <t xml:space="preserve">repeat activaties </t>
  </si>
  <si>
    <t xml:space="preserve">which one </t>
  </si>
  <si>
    <t xml:space="preserve">resource/teams </t>
  </si>
  <si>
    <t xml:space="preserve">comparasion </t>
  </si>
  <si>
    <t xml:space="preserve">revenuew </t>
  </si>
  <si>
    <t xml:space="preserve">cost </t>
  </si>
  <si>
    <t>p/l %</t>
  </si>
  <si>
    <t>D</t>
  </si>
  <si>
    <t>Project Code</t>
  </si>
  <si>
    <t>Site Code</t>
  </si>
  <si>
    <t>Sub Contract NO.</t>
  </si>
  <si>
    <t>PR NO.</t>
  </si>
  <si>
    <t>PO Status</t>
  </si>
  <si>
    <t>PO NO.</t>
  </si>
  <si>
    <t>PO Line NO.</t>
  </si>
  <si>
    <t>Item Code</t>
  </si>
  <si>
    <t>Item Description</t>
  </si>
  <si>
    <t>Requested Qty</t>
  </si>
  <si>
    <t>Due Qty</t>
  </si>
  <si>
    <t>Unit Price</t>
  </si>
  <si>
    <t>Line Amount</t>
  </si>
  <si>
    <t>Unit</t>
  </si>
  <si>
    <t>Tax Rate</t>
  </si>
  <si>
    <t>Currency</t>
  </si>
  <si>
    <t>Payment Terms</t>
  </si>
  <si>
    <t>Payment Method</t>
  </si>
  <si>
    <t>Bill To</t>
  </si>
  <si>
    <t>Ship To</t>
  </si>
  <si>
    <t>Engineering Code</t>
  </si>
  <si>
    <t>Engineering Name</t>
  </si>
  <si>
    <t>Subproject Code</t>
  </si>
  <si>
    <t>Category</t>
  </si>
  <si>
    <t>Center Area</t>
  </si>
  <si>
    <t>Product Category</t>
  </si>
  <si>
    <t>Start Date</t>
  </si>
  <si>
    <t>End Date</t>
  </si>
  <si>
    <t>Expire Date</t>
  </si>
  <si>
    <t>Publish Date</t>
  </si>
  <si>
    <t>Acceptance Date</t>
  </si>
  <si>
    <t>Note to Receiver</t>
  </si>
  <si>
    <t>Fob Lookup Code</t>
  </si>
  <si>
    <t>56A0E94</t>
  </si>
  <si>
    <t>97-GCSS CORE-OSN9800-EXP-S</t>
  </si>
  <si>
    <t>FPA1021PAK20121610070105/-B1</t>
  </si>
  <si>
    <t>NEW</t>
  </si>
  <si>
    <t>102121379447-340</t>
  </si>
  <si>
    <t>88122EJJ</t>
  </si>
  <si>
    <t>Optical Network,Hardware Installation for Expansion,Per 1 to 8 Ports</t>
  </si>
  <si>
    <t>PCS</t>
  </si>
  <si>
    <t>PKR</t>
  </si>
  <si>
    <r>
      <t>【</t>
    </r>
    <r>
      <rPr>
        <sz val="10"/>
        <color rgb="FF000000"/>
        <rFont val="Arial"/>
        <family val="2"/>
      </rPr>
      <t>TT</t>
    </r>
    <r>
      <rPr>
        <sz val="10"/>
        <color rgb="FF000000"/>
        <rFont val="MS Gothic"/>
        <family val="3"/>
      </rPr>
      <t>】▍</t>
    </r>
    <r>
      <rPr>
        <sz val="10"/>
        <color rgb="FF000000"/>
        <rFont val="Arial"/>
        <family val="2"/>
      </rPr>
      <t>AC1 (70%, INV AC -30D, Complete 70%) / AC2 (30%, INV AC -30D, Complete 100%) </t>
    </r>
    <r>
      <rPr>
        <sz val="10"/>
        <color rgb="FF000000"/>
        <rFont val="MS Gothic"/>
        <family val="3"/>
      </rPr>
      <t>▍</t>
    </r>
  </si>
  <si>
    <t>TT</t>
  </si>
  <si>
    <t>Ali Akbar 00315229,Finance Department,12th, Saudi Pak Tower, Blue Area, Islamabad,PK,0092-51-280000-210,0092-51-2800015</t>
  </si>
  <si>
    <t>Huawei Technologies Co., PK. Ltd,12th,Saudi Pak Tower, Blue Area, Islamabad,PK</t>
  </si>
  <si>
    <t>499JYRX</t>
  </si>
  <si>
    <t>ENGINEERING_SERVICE.TELECOM_EQUIPMENT_ENGINEERING.HARDWARE_INSTALLATION</t>
  </si>
  <si>
    <t>REFER TO AGREEMENT</t>
  </si>
  <si>
    <t>88121MFH</t>
  </si>
  <si>
    <t>Site visit,Per Site</t>
  </si>
  <si>
    <t>97-GCSS-PTN7900-EXP-S</t>
  </si>
  <si>
    <t>102121379447-355</t>
  </si>
  <si>
    <t>Module level transportation new level 3 Forward -/TRP</t>
  </si>
  <si>
    <t>SITE</t>
  </si>
  <si>
    <r>
      <t>【</t>
    </r>
    <r>
      <rPr>
        <sz val="10"/>
        <color rgb="FF000000"/>
        <rFont val="Arial"/>
        <family val="2"/>
      </rPr>
      <t>TT</t>
    </r>
    <r>
      <rPr>
        <sz val="10"/>
        <color rgb="FF000000"/>
        <rFont val="MS Gothic"/>
        <family val="3"/>
      </rPr>
      <t>】▍</t>
    </r>
    <r>
      <rPr>
        <sz val="10"/>
        <color rgb="FF000000"/>
        <rFont val="Arial"/>
        <family val="2"/>
      </rPr>
      <t>AC1 (100%, INV AC -30D, Complete 100%) </t>
    </r>
    <r>
      <rPr>
        <sz val="10"/>
        <color rgb="FF000000"/>
        <rFont val="MS Gothic"/>
        <family val="3"/>
      </rPr>
      <t>▍</t>
    </r>
  </si>
  <si>
    <t>ENGINEERING_SERVICE.TELECOM_EQUIPMENT_ENGINEERING.Engineering_Logistics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</si>
</sst>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F800]dddd\,\ mmmm\ dd\,\ yyyy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222222"/>
      <name val="Arial,verdana,tahoma"/>
    </font>
    <font>
      <b/>
      <sz val="10"/>
      <color rgb="FF000000"/>
      <name val="Arial,verdana,tahoma"/>
    </font>
    <font>
      <sz val="10"/>
      <color rgb="FF000000"/>
      <name val="Arial"/>
      <family val="2"/>
    </font>
    <font>
      <sz val="10"/>
      <color rgb="FF000000"/>
      <name val="MS Gothic"/>
      <family val="3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9F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1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3" fillId="0" borderId="4" xfId="0" applyFont="1" applyBorder="1"/>
    <xf numFmtId="0" fontId="1" fillId="10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6" xfId="0" applyFont="1" applyBorder="1"/>
    <xf numFmtId="0" fontId="0" fillId="11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8" xfId="0" applyFont="1" applyFill="1" applyBorder="1"/>
    <xf numFmtId="0" fontId="3" fillId="0" borderId="6" xfId="0" applyFont="1" applyBorder="1"/>
    <xf numFmtId="0" fontId="1" fillId="4" borderId="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4" fontId="5" fillId="13" borderId="17" xfId="0" applyNumberFormat="1" applyFont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2" borderId="0" xfId="0" applyNumberFormat="1" applyFill="1"/>
    <xf numFmtId="16" fontId="0" fillId="2" borderId="0" xfId="0" applyNumberFormat="1" applyFill="1"/>
    <xf numFmtId="0" fontId="1" fillId="3" borderId="7" xfId="0" applyFont="1" applyFill="1" applyBorder="1" applyAlignment="1">
      <alignment horizontal="center"/>
    </xf>
    <xf numFmtId="0" fontId="1" fillId="14" borderId="0" xfId="0" applyFont="1" applyFill="1" applyBorder="1" applyAlignment="1"/>
    <xf numFmtId="0" fontId="1" fillId="11" borderId="22" xfId="0" applyFont="1" applyFill="1" applyBorder="1" applyAlignment="1">
      <alignment horizontal="center"/>
    </xf>
    <xf numFmtId="0" fontId="6" fillId="15" borderId="15" xfId="0" applyFont="1" applyFill="1" applyBorder="1" applyAlignment="1">
      <alignment vertical="center"/>
    </xf>
    <xf numFmtId="0" fontId="6" fillId="15" borderId="16" xfId="0" applyFont="1" applyFill="1" applyBorder="1" applyAlignment="1">
      <alignment vertical="center"/>
    </xf>
    <xf numFmtId="0" fontId="6" fillId="15" borderId="21" xfId="0" applyFont="1" applyFill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16" borderId="23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/>
    </xf>
    <xf numFmtId="0" fontId="0" fillId="0" borderId="0" xfId="0" applyNumberFormat="1"/>
    <xf numFmtId="0" fontId="1" fillId="6" borderId="2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6" borderId="23" xfId="0" applyFont="1" applyFill="1" applyBorder="1" applyAlignment="1">
      <alignment horizontal="center" vertical="center"/>
    </xf>
    <xf numFmtId="0" fontId="12" fillId="18" borderId="23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19" borderId="23" xfId="0" applyFont="1" applyFill="1" applyBorder="1" applyAlignment="1">
      <alignment horizontal="center" vertical="center" wrapText="1"/>
    </xf>
    <xf numFmtId="0" fontId="12" fillId="14" borderId="23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/>
    </xf>
    <xf numFmtId="0" fontId="10" fillId="6" borderId="23" xfId="0" applyNumberFormat="1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0" fillId="20" borderId="23" xfId="0" applyFont="1" applyFill="1" applyBorder="1" applyAlignment="1">
      <alignment horizontal="center" vertical="center" wrapText="1"/>
    </xf>
    <xf numFmtId="0" fontId="7" fillId="23" borderId="27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7" borderId="6" xfId="0" applyFon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9" fillId="17" borderId="22" xfId="0" applyFont="1" applyFill="1" applyBorder="1" applyAlignment="1">
      <alignment vertical="center"/>
    </xf>
    <xf numFmtId="0" fontId="9" fillId="17" borderId="24" xfId="0" applyFont="1" applyFill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5" fillId="17" borderId="13" xfId="0" applyFont="1" applyFill="1" applyBorder="1" applyAlignment="1">
      <alignment horizontal="center" vertical="center"/>
    </xf>
    <xf numFmtId="0" fontId="9" fillId="17" borderId="31" xfId="0" applyFont="1" applyFill="1" applyBorder="1" applyAlignment="1">
      <alignment vertical="center"/>
    </xf>
    <xf numFmtId="0" fontId="9" fillId="17" borderId="12" xfId="0" applyFont="1" applyFill="1" applyBorder="1" applyAlignment="1">
      <alignment vertical="center"/>
    </xf>
    <xf numFmtId="0" fontId="9" fillId="17" borderId="11" xfId="0" applyFont="1" applyFill="1" applyBorder="1" applyAlignment="1">
      <alignment vertical="center"/>
    </xf>
    <xf numFmtId="0" fontId="9" fillId="17" borderId="33" xfId="0" applyFont="1" applyFill="1" applyBorder="1" applyAlignment="1">
      <alignment vertical="center"/>
    </xf>
    <xf numFmtId="0" fontId="9" fillId="17" borderId="35" xfId="0" applyFont="1" applyFill="1" applyBorder="1" applyAlignment="1">
      <alignment vertical="center"/>
    </xf>
    <xf numFmtId="0" fontId="10" fillId="11" borderId="37" xfId="0" applyFont="1" applyFill="1" applyBorder="1" applyAlignment="1">
      <alignment horizontal="center" vertical="center" wrapText="1"/>
    </xf>
    <xf numFmtId="0" fontId="7" fillId="21" borderId="36" xfId="0" applyFont="1" applyFill="1" applyBorder="1" applyAlignment="1">
      <alignment horizontal="center" vertical="center" wrapText="1"/>
    </xf>
    <xf numFmtId="0" fontId="12" fillId="11" borderId="37" xfId="0" applyFont="1" applyFill="1" applyBorder="1" applyAlignment="1">
      <alignment horizontal="center" vertical="center" wrapText="1"/>
    </xf>
    <xf numFmtId="0" fontId="7" fillId="23" borderId="40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14" fontId="0" fillId="0" borderId="0" xfId="0" applyNumberFormat="1"/>
    <xf numFmtId="166" fontId="8" fillId="16" borderId="23" xfId="1" applyNumberFormat="1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 wrapText="1"/>
    </xf>
    <xf numFmtId="0" fontId="10" fillId="14" borderId="23" xfId="0" applyFont="1" applyFill="1" applyBorder="1" applyAlignment="1">
      <alignment horizontal="center" vertical="center" wrapText="1"/>
    </xf>
    <xf numFmtId="0" fontId="10" fillId="19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25" borderId="2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11" fillId="22" borderId="23" xfId="0" applyFont="1" applyFill="1" applyBorder="1" applyAlignment="1">
      <alignment horizontal="center"/>
    </xf>
    <xf numFmtId="0" fontId="13" fillId="22" borderId="20" xfId="0" applyFont="1" applyFill="1" applyBorder="1" applyAlignment="1">
      <alignment horizontal="left" vertical="center"/>
    </xf>
    <xf numFmtId="0" fontId="13" fillId="2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24" borderId="23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 vertical="center" wrapText="1"/>
    </xf>
    <xf numFmtId="0" fontId="7" fillId="23" borderId="28" xfId="0" applyFont="1" applyFill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center" vertical="center" wrapText="1"/>
    </xf>
    <xf numFmtId="0" fontId="10" fillId="20" borderId="16" xfId="0" applyFont="1" applyFill="1" applyBorder="1" applyAlignment="1">
      <alignment horizontal="center" vertical="center" wrapText="1"/>
    </xf>
    <xf numFmtId="0" fontId="1" fillId="20" borderId="26" xfId="0" applyFont="1" applyFill="1" applyBorder="1" applyAlignment="1">
      <alignment horizontal="center" vertical="center" wrapText="1"/>
    </xf>
    <xf numFmtId="0" fontId="1" fillId="20" borderId="29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0" fillId="14" borderId="23" xfId="0" applyFont="1" applyFill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/>
    </xf>
    <xf numFmtId="0" fontId="10" fillId="17" borderId="30" xfId="0" applyFont="1" applyFill="1" applyBorder="1" applyAlignment="1">
      <alignment horizontal="center" vertical="center"/>
    </xf>
    <xf numFmtId="165" fontId="10" fillId="17" borderId="32" xfId="0" applyNumberFormat="1" applyFont="1" applyFill="1" applyBorder="1" applyAlignment="1">
      <alignment horizontal="center" vertical="top"/>
    </xf>
    <xf numFmtId="165" fontId="10" fillId="17" borderId="0" xfId="0" applyNumberFormat="1" applyFont="1" applyFill="1" applyBorder="1" applyAlignment="1">
      <alignment horizontal="center" vertical="top"/>
    </xf>
    <xf numFmtId="165" fontId="10" fillId="17" borderId="5" xfId="0" applyNumberFormat="1" applyFont="1" applyFill="1" applyBorder="1" applyAlignment="1">
      <alignment horizontal="center" vertical="top"/>
    </xf>
    <xf numFmtId="165" fontId="3" fillId="17" borderId="34" xfId="0" applyNumberFormat="1" applyFont="1" applyFill="1" applyBorder="1" applyAlignment="1">
      <alignment horizontal="left" vertical="center"/>
    </xf>
    <xf numFmtId="165" fontId="3" fillId="17" borderId="24" xfId="0" applyNumberFormat="1" applyFont="1" applyFill="1" applyBorder="1" applyAlignment="1">
      <alignment horizontal="left" vertical="center"/>
    </xf>
    <xf numFmtId="165" fontId="3" fillId="17" borderId="25" xfId="0" applyNumberFormat="1" applyFont="1" applyFill="1" applyBorder="1" applyAlignment="1">
      <alignment horizontal="left" vertical="center"/>
    </xf>
    <xf numFmtId="0" fontId="9" fillId="17" borderId="12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9" fillId="17" borderId="24" xfId="0" applyFont="1" applyFill="1" applyBorder="1" applyAlignment="1">
      <alignment horizontal="center" vertical="center"/>
    </xf>
    <xf numFmtId="0" fontId="7" fillId="21" borderId="36" xfId="0" applyFont="1" applyFill="1" applyBorder="1" applyAlignment="1">
      <alignment horizontal="center" vertical="center"/>
    </xf>
    <xf numFmtId="0" fontId="7" fillId="21" borderId="38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8" borderId="26" xfId="0" applyFont="1" applyFill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 wrapText="1"/>
    </xf>
    <xf numFmtId="0" fontId="11" fillId="21" borderId="36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19" borderId="23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left" vertical="center" wrapText="1"/>
    </xf>
    <xf numFmtId="0" fontId="1" fillId="12" borderId="12" xfId="0" applyFont="1" applyFill="1" applyBorder="1" applyAlignment="1">
      <alignment horizontal="left" vertical="center" wrapText="1"/>
    </xf>
    <xf numFmtId="0" fontId="1" fillId="12" borderId="1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9" xfId="0" applyFont="1" applyFill="1" applyBorder="1" applyAlignment="1">
      <alignment horizontal="left" vertical="center" wrapText="1"/>
    </xf>
    <xf numFmtId="0" fontId="1" fillId="14" borderId="3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16" borderId="0" xfId="0" applyFill="1"/>
    <xf numFmtId="0" fontId="16" fillId="26" borderId="41" xfId="0" applyFont="1" applyFill="1" applyBorder="1" applyAlignment="1">
      <alignment horizontal="center" vertical="center" wrapText="1"/>
    </xf>
    <xf numFmtId="0" fontId="17" fillId="26" borderId="18" xfId="0" applyFont="1" applyFill="1" applyBorder="1" applyAlignment="1">
      <alignment horizontal="center" vertical="center" wrapText="1"/>
    </xf>
    <xf numFmtId="0" fontId="17" fillId="26" borderId="18" xfId="0" applyFont="1" applyFill="1" applyBorder="1" applyAlignment="1">
      <alignment vertical="center" wrapText="1"/>
    </xf>
    <xf numFmtId="0" fontId="18" fillId="16" borderId="42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vertical="center"/>
    </xf>
    <xf numFmtId="9" fontId="18" fillId="16" borderId="9" xfId="0" applyNumberFormat="1" applyFont="1" applyFill="1" applyBorder="1" applyAlignment="1">
      <alignment horizontal="center" vertical="center"/>
    </xf>
    <xf numFmtId="0" fontId="19" fillId="16" borderId="9" xfId="0" applyFont="1" applyFill="1" applyBorder="1" applyAlignment="1">
      <alignment horizontal="center" vertical="center"/>
    </xf>
    <xf numFmtId="14" fontId="18" fillId="16" borderId="9" xfId="0" applyNumberFormat="1" applyFont="1" applyFill="1" applyBorder="1" applyAlignment="1">
      <alignment horizontal="center" vertical="center"/>
    </xf>
    <xf numFmtId="22" fontId="18" fillId="16" borderId="9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56821</xdr:rowOff>
    </xdr:from>
    <xdr:to>
      <xdr:col>17</xdr:col>
      <xdr:colOff>887102</xdr:colOff>
      <xdr:row>6</xdr:row>
      <xdr:rowOff>352096</xdr:rowOff>
    </xdr:to>
    <xdr:sp macro="" textlink="">
      <xdr:nvSpPr>
        <xdr:cNvPr id="2" name="objec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295513" y="786706"/>
          <a:ext cx="1371819" cy="674815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>
            <a:solidFill>
              <a:prstClr val="black"/>
            </a:solidFill>
            <a:latin typeface="Calibri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480509</xdr:colOff>
      <xdr:row>1</xdr:row>
      <xdr:rowOff>22710</xdr:rowOff>
    </xdr:from>
    <xdr:ext cx="583228" cy="304800"/>
    <xdr:pic>
      <xdr:nvPicPr>
        <xdr:cNvPr id="2" name="Picture 1">
          <a:extLst>
            <a:ext uri="{FF2B5EF4-FFF2-40B4-BE49-F238E27FC236}">
              <a16:creationId xmlns:a16="http://schemas.microsoft.com/office/drawing/2014/main" id="{6FDF485B-735D-42F4-8921-A87FFF5F5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43709" y="206860"/>
          <a:ext cx="58322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443.415258912035" createdVersion="6" refreshedVersion="6" minRefreshableVersion="3" recordCount="103" xr:uid="{00000000-000A-0000-FFFF-FFFF00000000}">
  <cacheSource type="worksheet">
    <worksheetSource ref="A2:P1048576" sheet="North"/>
  </cacheSource>
  <cacheFields count="16">
    <cacheField name="Date" numFmtId="0">
      <sharedItems containsNonDate="0" containsDate="1" containsString="0" containsBlank="1" minDate="2021-08-24T00:00:00" maxDate="2021-09-04T00:00:00" count="12"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m/>
        <d v="2021-08-24T00:00:00" u="1"/>
      </sharedItems>
    </cacheField>
    <cacheField name="Quarter" numFmtId="0">
      <sharedItems containsString="0" containsBlank="1" containsNumber="1" containsInteger="1" minValue="3" maxValue="3"/>
    </cacheField>
    <cacheField name="Year" numFmtId="0">
      <sharedItems containsString="0" containsBlank="1" containsNumber="1" containsInteger="1" minValue="2021" maxValue="2021"/>
    </cacheField>
    <cacheField name="Month" numFmtId="0">
      <sharedItems containsBlank="1" count="3">
        <s v="August"/>
        <s v="September"/>
        <m/>
      </sharedItems>
    </cacheField>
    <cacheField name="Region" numFmtId="0">
      <sharedItems containsBlank="1" count="3">
        <s v="North"/>
        <m/>
        <s v="Center" u="1"/>
      </sharedItems>
    </cacheField>
    <cacheField name="DU ID" numFmtId="0">
      <sharedItems containsBlank="1"/>
    </cacheField>
    <cacheField name="Scope" numFmtId="0">
      <sharedItems containsBlank="1"/>
    </cacheField>
    <cacheField name="Team Lead" numFmtId="0">
      <sharedItems containsBlank="1"/>
    </cacheField>
    <cacheField name="Total Planned days" numFmtId="0">
      <sharedItems containsString="0" containsBlank="1" containsNumber="1" containsInteger="1" minValue="1" maxValue="4"/>
    </cacheField>
    <cacheField name="SLA Breach aging" numFmtId="0">
      <sharedItems containsBlank="1" containsMixedTypes="1" containsNumber="1" containsInteger="1" minValue="1" maxValue="1"/>
    </cacheField>
    <cacheField name="Team Status" numFmtId="0">
      <sharedItems containsBlank="1"/>
    </cacheField>
    <cacheField name="Clock in Status" numFmtId="0">
      <sharedItems containsBlank="1"/>
    </cacheField>
    <cacheField name="EHS Status" numFmtId="0">
      <sharedItems containsBlank="1"/>
    </cacheField>
    <cacheField name="Activity Status" numFmtId="0">
      <sharedItems containsBlank="1"/>
    </cacheField>
    <cacheField name="Q/C Status" numFmtId="0">
      <sharedItems containsBlank="1"/>
    </cacheField>
    <cacheField name="ATP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n v="3"/>
    <n v="2021"/>
    <x v="0"/>
    <x v="0"/>
    <s v="KHB2294_LTE_NEW_F"/>
    <s v="Wireless I&amp;C"/>
    <s v="xad_ghazenfar"/>
    <n v="1"/>
    <s v=""/>
    <s v="Utilized"/>
    <s v="On Time"/>
    <s v="Closed"/>
    <s v="In progress"/>
    <s v="In review"/>
    <m/>
  </r>
  <r>
    <x v="0"/>
    <n v="3"/>
    <n v="2021"/>
    <x v="0"/>
    <x v="0"/>
    <s v="RWP5171_2G-L900-LTE_NEW_P"/>
    <s v="MW I&amp;C"/>
    <s v="xad_adeel"/>
    <n v="1"/>
    <s v=""/>
    <s v="Utilized"/>
    <s v="Late"/>
    <s v="Closed"/>
    <s v="In progress"/>
    <s v="In review"/>
    <m/>
  </r>
  <r>
    <x v="0"/>
    <n v="3"/>
    <n v="2021"/>
    <x v="0"/>
    <x v="0"/>
    <s v="RWP5171_RWP1213_Link_1_P"/>
    <s v="MW I&amp;C"/>
    <s v="xad_adeel"/>
    <n v="1"/>
    <s v=""/>
    <s v="Utilized"/>
    <s v="No Show"/>
    <m/>
    <s v="Pending"/>
    <s v="In review"/>
    <m/>
  </r>
  <r>
    <x v="0"/>
    <n v="3"/>
    <n v="2021"/>
    <x v="0"/>
    <x v="0"/>
    <s v="RUR0424_BIL1742_Link_1_A"/>
    <s v="MW I&amp;C"/>
    <s v="xad_Hasnain"/>
    <n v="1"/>
    <s v=""/>
    <s v="Utilized"/>
    <s v="Late"/>
    <s v="Closed"/>
    <s v="In progress"/>
    <s v="Rejected"/>
    <m/>
  </r>
  <r>
    <x v="0"/>
    <n v="3"/>
    <n v="2021"/>
    <x v="0"/>
    <x v="0"/>
    <s v="52205-POWER-EXP-I"/>
    <s v="Power I&amp;C"/>
    <s v="xad_akbar1"/>
    <n v="1"/>
    <s v=""/>
    <s v="Utilized"/>
    <s v="On Time"/>
    <s v="Closed"/>
    <s v="Completed"/>
    <s v="Closed"/>
    <m/>
  </r>
  <r>
    <x v="0"/>
    <n v="3"/>
    <n v="2021"/>
    <x v="0"/>
    <x v="0"/>
    <s v="52099-POWER-EXP-I"/>
    <s v="Power I&amp;C"/>
    <s v="xad_adnan"/>
    <n v="1"/>
    <s v=""/>
    <s v="Utilized"/>
    <s v="No Show"/>
    <m/>
    <s v="Completed"/>
    <s v="In review"/>
    <m/>
  </r>
  <r>
    <x v="0"/>
    <n v="3"/>
    <n v="2021"/>
    <x v="0"/>
    <x v="0"/>
    <s v="UFMGY3 Opex_N-4809_PWR_Swap_K"/>
    <s v="Power I&amp;C"/>
    <s v="xad_adnan"/>
    <n v="1"/>
    <s v=""/>
    <s v="Utilized"/>
    <s v="No Show"/>
    <m/>
    <s v="Pending"/>
    <s v="Not applicable"/>
    <m/>
  </r>
  <r>
    <x v="0"/>
    <n v="3"/>
    <n v="2021"/>
    <x v="0"/>
    <x v="0"/>
    <s v="8425-GL900-Exp-A"/>
    <s v="Wireless I&amp;C"/>
    <s v="xad_Saqib"/>
    <n v="1"/>
    <s v=""/>
    <s v="Utilized"/>
    <s v="On Time"/>
    <s v="Closed"/>
    <s v="Completed"/>
    <s v="Closed"/>
    <m/>
  </r>
  <r>
    <x v="0"/>
    <n v="3"/>
    <n v="2021"/>
    <x v="0"/>
    <x v="0"/>
    <s v="51425-POWER-NOMC-K"/>
    <s v="Power Survey"/>
    <s v="xad_atif"/>
    <n v="1"/>
    <s v=""/>
    <s v="Utilized"/>
    <s v="On Time"/>
    <s v="Closed"/>
    <s v="Completed"/>
    <s v="Not applicable"/>
    <m/>
  </r>
  <r>
    <x v="0"/>
    <n v="3"/>
    <n v="2021"/>
    <x v="0"/>
    <x v="0"/>
    <s v="8109-POWER-NOMC-K"/>
    <s v="Power Survey"/>
    <s v="xad_atif"/>
    <n v="1"/>
    <s v=""/>
    <s v="Utilized"/>
    <s v="On Time"/>
    <s v="Closed"/>
    <s v="Pending"/>
    <s v="Not applicable"/>
    <m/>
  </r>
  <r>
    <x v="0"/>
    <n v="3"/>
    <n v="2021"/>
    <x v="0"/>
    <x v="0"/>
    <s v="51255-POWER-EXP-P"/>
    <s v="Power Survey"/>
    <s v="xad_Shahzad1"/>
    <n v="1"/>
    <s v=""/>
    <s v="Utilized"/>
    <s v="Late"/>
    <s v="Closed"/>
    <s v="Completed"/>
    <s v="Not applicable"/>
    <m/>
  </r>
  <r>
    <x v="0"/>
    <n v="3"/>
    <n v="2021"/>
    <x v="0"/>
    <x v="0"/>
    <s v="51256-POWER-EXP-P"/>
    <s v="Power Survey"/>
    <s v="xad_Shahzad1"/>
    <n v="1"/>
    <s v=""/>
    <s v="Utilized"/>
    <s v="Late"/>
    <s v="Closed"/>
    <s v="Pending"/>
    <s v="Not applicable"/>
    <m/>
  </r>
  <r>
    <x v="0"/>
    <n v="3"/>
    <n v="2021"/>
    <x v="0"/>
    <x v="0"/>
    <s v="51963-POWER-EXP-P"/>
    <s v="Power Survey"/>
    <s v="Xad_zain"/>
    <n v="1"/>
    <s v=""/>
    <s v="Utilized"/>
    <s v="No Show"/>
    <m/>
    <s v="Pending"/>
    <s v="Not applicable"/>
    <m/>
  </r>
  <r>
    <x v="0"/>
    <n v="3"/>
    <n v="2021"/>
    <x v="0"/>
    <x v="0"/>
    <s v="51969-POWER-EXP-P"/>
    <s v="Power Survey"/>
    <s v="Xad_zain"/>
    <n v="1"/>
    <s v=""/>
    <s v="Utilized"/>
    <s v="No Show"/>
    <m/>
    <s v="Pending"/>
    <s v="Not applicable"/>
    <m/>
  </r>
  <r>
    <x v="0"/>
    <n v="3"/>
    <n v="2021"/>
    <x v="0"/>
    <x v="0"/>
    <s v="52707-8057_MW_OMT_NEW_P"/>
    <s v="MW I&amp;C"/>
    <s v="Xad_baseer"/>
    <n v="1"/>
    <s v=""/>
    <s v="Utilized"/>
    <s v="On Time"/>
    <s v="Rejected/closed"/>
    <s v="Completed"/>
    <s v="Rejected"/>
    <m/>
  </r>
  <r>
    <x v="1"/>
    <n v="3"/>
    <n v="2021"/>
    <x v="0"/>
    <x v="0"/>
    <s v="KHB2294_LTE_NEW_F"/>
    <s v="Wireless I&amp;C"/>
    <s v="xad_ghazenfar"/>
    <n v="2"/>
    <s v=""/>
    <s v="Utilized"/>
    <s v="On Time"/>
    <s v="Closed"/>
    <s v="Completed"/>
    <s v="In review"/>
    <m/>
  </r>
  <r>
    <x v="1"/>
    <n v="3"/>
    <n v="2021"/>
    <x v="0"/>
    <x v="0"/>
    <s v="52719-GL900-Exp-I"/>
    <s v="Wireless I&amp;C"/>
    <s v="xad_adeel"/>
    <n v="1"/>
    <s v=""/>
    <s v="Utilized"/>
    <s v="Late"/>
    <s v="Closed"/>
    <s v="In progress"/>
    <s v="In review"/>
    <m/>
  </r>
  <r>
    <x v="1"/>
    <n v="3"/>
    <n v="2021"/>
    <x v="0"/>
    <x v="0"/>
    <s v="RUR0424_BIL1742_Link_1_A"/>
    <s v="MW I&amp;C"/>
    <s v="xad_Hasnain"/>
    <n v="2"/>
    <s v=""/>
    <s v="Utilized"/>
    <s v="Late"/>
    <s v="Rejected/closed"/>
    <s v="Completed"/>
    <s v="Rejected"/>
    <m/>
  </r>
  <r>
    <x v="1"/>
    <n v="3"/>
    <n v="2021"/>
    <x v="0"/>
    <x v="0"/>
    <s v="UFMGY3 Opex_8884_PWR_Swap_K"/>
    <s v="Power I&amp;C"/>
    <s v="xad_adnan"/>
    <n v="1"/>
    <s v=""/>
    <s v="Utilized"/>
    <s v="On Time"/>
    <s v="Closed"/>
    <s v="Completed"/>
    <s v="Rejected"/>
    <m/>
  </r>
  <r>
    <x v="1"/>
    <n v="3"/>
    <n v="2021"/>
    <x v="0"/>
    <x v="0"/>
    <s v="52099-POWER-EXP-I"/>
    <s v="Power I&amp;C"/>
    <s v="xad_akbar1"/>
    <n v="2"/>
    <s v=""/>
    <s v="Utilized"/>
    <s v="On Time"/>
    <s v="Closed"/>
    <s v="Completed"/>
    <s v="Rejected"/>
    <m/>
  </r>
  <r>
    <x v="1"/>
    <n v="3"/>
    <n v="2021"/>
    <x v="0"/>
    <x v="0"/>
    <s v="9352-POWER-NOMC-A"/>
    <s v="QC Completion"/>
    <s v="xad_Saqib"/>
    <n v="1"/>
    <s v=""/>
    <s v="Utilized"/>
    <s v="No Show"/>
    <m/>
    <s v="Pending"/>
    <s v="In review"/>
    <m/>
  </r>
  <r>
    <x v="1"/>
    <n v="3"/>
    <n v="2021"/>
    <x v="0"/>
    <x v="0"/>
    <s v="51418-POWER-EXP-P"/>
    <s v="Survey"/>
    <s v="xad_atif"/>
    <n v="1"/>
    <s v=""/>
    <s v="Utilized"/>
    <s v="No Show"/>
    <m/>
    <s v="Pending"/>
    <s v="Not applicable"/>
    <m/>
  </r>
  <r>
    <x v="1"/>
    <n v="3"/>
    <n v="2021"/>
    <x v="0"/>
    <x v="0"/>
    <s v="51963-POWER-EXP-P"/>
    <s v="Survey"/>
    <s v="xad_waseem"/>
    <n v="2"/>
    <s v=""/>
    <s v="Utilized"/>
    <s v="No Show"/>
    <m/>
    <s v="Pending"/>
    <s v="Not applicable"/>
    <m/>
  </r>
  <r>
    <x v="1"/>
    <n v="3"/>
    <n v="2021"/>
    <x v="0"/>
    <x v="0"/>
    <s v="3320-9710_MW_SWAP_NEW_P"/>
    <s v="MW I&amp;C"/>
    <s v="Xad_baseer"/>
    <n v="1"/>
    <s v=""/>
    <s v="Utilized"/>
    <s v="Late"/>
    <s v="Rejected/closed"/>
    <s v="In progress"/>
    <s v="In review"/>
    <m/>
  </r>
  <r>
    <x v="2"/>
    <n v="3"/>
    <n v="2021"/>
    <x v="0"/>
    <x v="0"/>
    <s v="53197-9192_MW_NPS_NEW_P"/>
    <s v="MW I&amp;C"/>
    <s v="xad_Saqib"/>
    <n v="1"/>
    <s v=""/>
    <s v="Utilized"/>
    <s v="Late"/>
    <s v="Closed"/>
    <s v="In progress"/>
    <s v="Not Attempted"/>
    <m/>
  </r>
  <r>
    <x v="2"/>
    <n v="3"/>
    <n v="2021"/>
    <x v="0"/>
    <x v="0"/>
    <s v="9352-POWER-NOMC-A"/>
    <s v="QC Completion"/>
    <s v="xad_Hasnain"/>
    <n v="2"/>
    <s v=""/>
    <s v="Utilized"/>
    <s v="No Show"/>
    <m/>
    <s v="Pending"/>
    <s v="Not Attempted"/>
    <m/>
  </r>
  <r>
    <x v="2"/>
    <n v="3"/>
    <n v="2021"/>
    <x v="0"/>
    <x v="0"/>
    <s v="8329-9398_MW_OMT_NEW_P"/>
    <s v="MW I&amp;C"/>
    <s v="xad_Shahzad1"/>
    <n v="1"/>
    <s v=""/>
    <s v="Utilized"/>
    <s v="Late"/>
    <s v="Closed"/>
    <s v="In progress"/>
    <s v="In review"/>
    <m/>
  </r>
  <r>
    <x v="2"/>
    <n v="3"/>
    <n v="2021"/>
    <x v="0"/>
    <x v="0"/>
    <s v="51418-POWER-EXP-P"/>
    <s v="Survey"/>
    <s v="xad_atif"/>
    <n v="2"/>
    <s v=""/>
    <s v="Utilized"/>
    <s v="Late"/>
    <m/>
    <s v="Completed"/>
    <s v="Not applicable"/>
    <m/>
  </r>
  <r>
    <x v="2"/>
    <n v="3"/>
    <n v="2021"/>
    <x v="0"/>
    <x v="0"/>
    <s v="51963-POWER-EXP-P"/>
    <s v="Survey"/>
    <s v="xad_waseem"/>
    <n v="3"/>
    <s v=""/>
    <s v="Utilized"/>
    <s v="No Show"/>
    <m/>
    <s v="Pending"/>
    <s v="Not applicable"/>
    <m/>
  </r>
  <r>
    <x v="2"/>
    <n v="3"/>
    <n v="2021"/>
    <x v="0"/>
    <x v="0"/>
    <s v="52719-GL900-Exp-I"/>
    <s v="Wireless I&amp;C"/>
    <s v="xad_adeel"/>
    <n v="2"/>
    <s v=""/>
    <s v="Utilized"/>
    <s v="Late"/>
    <s v="Closed"/>
    <s v="Completed"/>
    <s v="In review"/>
    <m/>
  </r>
  <r>
    <x v="2"/>
    <n v="3"/>
    <n v="2021"/>
    <x v="0"/>
    <x v="0"/>
    <s v="3320-9710_MW_SWAP_NEW_P"/>
    <s v="MW I&amp;C"/>
    <s v="Xad_baseer"/>
    <n v="2"/>
    <s v=""/>
    <s v="Utilized"/>
    <s v="On Time"/>
    <s v="Closed"/>
    <s v="Completed"/>
    <s v="In review"/>
    <m/>
  </r>
  <r>
    <x v="2"/>
    <n v="3"/>
    <n v="2021"/>
    <x v="0"/>
    <x v="0"/>
    <s v="KHB2295_LTE_NEW_F"/>
    <s v="Wireless I&amp;C"/>
    <s v="xad_ghazenfar"/>
    <n v="1"/>
    <s v=""/>
    <s v="Utilized"/>
    <s v="On Time"/>
    <s v="Closed"/>
    <s v="In progress"/>
    <s v="Not Attempted"/>
    <m/>
  </r>
  <r>
    <x v="2"/>
    <n v="3"/>
    <n v="2021"/>
    <x v="0"/>
    <x v="0"/>
    <s v="ISB4372_L2100_NEW_I"/>
    <s v="Wireless I&amp;C"/>
    <s v="xad_akbar1"/>
    <n v="1"/>
    <s v=""/>
    <s v="Utilized"/>
    <s v="Late"/>
    <s v="Closed"/>
    <s v="In progress"/>
    <s v="Not Attempted"/>
    <m/>
  </r>
  <r>
    <x v="2"/>
    <n v="3"/>
    <n v="2021"/>
    <x v="0"/>
    <x v="0"/>
    <s v="UFMGY3 Opex_6635_PWR_Swap_K"/>
    <s v="Power I&amp;C"/>
    <s v="xad_adnan"/>
    <n v="1"/>
    <s v=""/>
    <s v="Utilized"/>
    <s v="On Time"/>
    <s v="Closed"/>
    <s v="Pending"/>
    <s v="Not Attempted"/>
    <m/>
  </r>
  <r>
    <x v="3"/>
    <n v="3"/>
    <n v="2021"/>
    <x v="0"/>
    <x v="0"/>
    <s v="53197-POWER-NEW-P"/>
    <s v="Power I&amp;C"/>
    <s v="xad_Saqib"/>
    <n v="1"/>
    <s v=""/>
    <s v="Utilized"/>
    <m/>
    <m/>
    <s v="In progress"/>
    <m/>
    <m/>
  </r>
  <r>
    <x v="3"/>
    <n v="3"/>
    <n v="2021"/>
    <x v="0"/>
    <x v="0"/>
    <s v="8329-9398_MW_OMT_NEW_P"/>
    <s v="MW I&amp;C"/>
    <s v="xad_Shahzad1"/>
    <n v="2"/>
    <s v=""/>
    <s v="Utilized"/>
    <m/>
    <m/>
    <s v="Completed"/>
    <m/>
    <m/>
  </r>
  <r>
    <x v="3"/>
    <n v="3"/>
    <n v="2021"/>
    <x v="0"/>
    <x v="0"/>
    <s v="51418-POWER-EXP-P"/>
    <s v="Survey"/>
    <s v="xad_atif"/>
    <n v="3"/>
    <s v=""/>
    <s v="Utilized"/>
    <m/>
    <m/>
    <s v="Completed"/>
    <m/>
    <m/>
  </r>
  <r>
    <x v="3"/>
    <n v="3"/>
    <n v="2021"/>
    <x v="0"/>
    <x v="0"/>
    <s v="51963-POWER-EXP-P"/>
    <s v="Survey"/>
    <s v="xad_waseem"/>
    <n v="4"/>
    <n v="1"/>
    <s v="Utilized"/>
    <m/>
    <m/>
    <s v="Completed"/>
    <m/>
    <m/>
  </r>
  <r>
    <x v="3"/>
    <n v="3"/>
    <n v="2021"/>
    <x v="0"/>
    <x v="0"/>
    <s v="50795-GL900-Exp-P"/>
    <s v="Wireless I&amp;C"/>
    <s v="xad_adeel"/>
    <n v="1"/>
    <s v=""/>
    <s v="Utilized"/>
    <m/>
    <m/>
    <s v="In progress"/>
    <m/>
    <m/>
  </r>
  <r>
    <x v="3"/>
    <n v="3"/>
    <n v="2021"/>
    <x v="0"/>
    <x v="0"/>
    <s v="52711-3G-4G-NEW-P"/>
    <s v="QC Completion"/>
    <s v="Xad_baseer"/>
    <n v="1"/>
    <s v=""/>
    <s v="Utilized"/>
    <m/>
    <m/>
    <s v="In progress"/>
    <m/>
    <m/>
  </r>
  <r>
    <x v="3"/>
    <n v="3"/>
    <n v="2021"/>
    <x v="0"/>
    <x v="0"/>
    <s v="NTH5200_2G-4G_NEW_P"/>
    <s v="QC Completion"/>
    <s v="xad_Hasnain"/>
    <n v="1"/>
    <s v=""/>
    <s v="Utilized"/>
    <m/>
    <m/>
    <s v="Pending"/>
    <m/>
    <m/>
  </r>
  <r>
    <x v="3"/>
    <n v="3"/>
    <n v="2021"/>
    <x v="0"/>
    <x v="0"/>
    <s v="KHB2295_LTE_NEW_F"/>
    <s v="Wireless I&amp;C"/>
    <s v="xad_ghazenfar"/>
    <n v="2"/>
    <s v=""/>
    <s v="Utilized"/>
    <m/>
    <m/>
    <s v="Completed"/>
    <m/>
    <m/>
  </r>
  <r>
    <x v="3"/>
    <n v="3"/>
    <n v="2021"/>
    <x v="0"/>
    <x v="0"/>
    <s v="ISB4372_L2100_NEW_I"/>
    <s v="Wireless I&amp;C"/>
    <s v="xad_akbar1"/>
    <n v="2"/>
    <s v=""/>
    <s v="Utilized"/>
    <m/>
    <m/>
    <s v="In progress"/>
    <m/>
    <m/>
  </r>
  <r>
    <x v="3"/>
    <n v="3"/>
    <n v="2021"/>
    <x v="0"/>
    <x v="0"/>
    <s v="UFMGY3 Opex_6635_PWR_Swap_K"/>
    <s v="Power I&amp;C"/>
    <s v="xad_adnan"/>
    <n v="2"/>
    <s v=""/>
    <s v="Utilized"/>
    <m/>
    <m/>
    <s v="Completed"/>
    <m/>
    <m/>
  </r>
  <r>
    <x v="4"/>
    <n v="3"/>
    <n v="2021"/>
    <x v="0"/>
    <x v="0"/>
    <s v="53197-3G-4G-NEW-P"/>
    <s v="Wireless I&amp;C"/>
    <s v="xad_Saqib"/>
    <n v="1"/>
    <s v=""/>
    <s v="Utilized"/>
    <s v="On Time"/>
    <s v="Closed"/>
    <s v="In progress"/>
    <m/>
    <m/>
  </r>
  <r>
    <x v="4"/>
    <n v="3"/>
    <n v="2021"/>
    <x v="0"/>
    <x v="0"/>
    <s v="51106-POWER-EXP-I"/>
    <s v="Power I&amp;C"/>
    <s v="xad_Shahzad1"/>
    <n v="1"/>
    <s v=""/>
    <s v="Utilized"/>
    <s v="Late"/>
    <s v="Closed"/>
    <s v="In progress"/>
    <m/>
    <m/>
  </r>
  <r>
    <x v="4"/>
    <n v="3"/>
    <n v="2021"/>
    <x v="0"/>
    <x v="0"/>
    <s v="51604-POWER-EXP-P"/>
    <s v="Survey"/>
    <s v="xad_atif"/>
    <n v="1"/>
    <s v=""/>
    <s v="Utilized"/>
    <s v="Late"/>
    <s v="Closed"/>
    <s v="Completed"/>
    <m/>
    <m/>
  </r>
  <r>
    <x v="4"/>
    <n v="3"/>
    <n v="2021"/>
    <x v="0"/>
    <x v="0"/>
    <s v="50795-GL900-Exp-P"/>
    <s v="Wireless I&amp;C"/>
    <s v="xad_adeel"/>
    <n v="2"/>
    <s v=""/>
    <s v="Utilized"/>
    <s v="Late"/>
    <s v="Closed"/>
    <s v="Completed"/>
    <m/>
    <m/>
  </r>
  <r>
    <x v="4"/>
    <n v="3"/>
    <n v="2021"/>
    <x v="0"/>
    <x v="0"/>
    <s v="52711-3G-4G-NEW-P"/>
    <s v="QC Completion"/>
    <s v="Xad_baseer"/>
    <n v="2"/>
    <s v=""/>
    <s v="Utilized"/>
    <s v="On Time"/>
    <s v="Closed"/>
    <s v="Completed"/>
    <m/>
    <m/>
  </r>
  <r>
    <x v="4"/>
    <n v="3"/>
    <n v="2021"/>
    <x v="0"/>
    <x v="0"/>
    <s v="RWP5171_RWP1213_Link_1_P"/>
    <s v="QC Completion"/>
    <s v="Xad_wasim"/>
    <n v="2"/>
    <s v=""/>
    <s v="Utilized"/>
    <s v="Late"/>
    <s v="Closed"/>
    <s v="Pending"/>
    <m/>
    <m/>
  </r>
  <r>
    <x v="4"/>
    <n v="3"/>
    <n v="2021"/>
    <x v="0"/>
    <x v="0"/>
    <s v="NTH5200_2G-4G_NEW_P"/>
    <s v="QC Completion"/>
    <s v="xad_Hasnain"/>
    <n v="2"/>
    <s v=""/>
    <s v="Utilized"/>
    <s v="No Show"/>
    <m/>
    <s v="Pending"/>
    <m/>
    <m/>
  </r>
  <r>
    <x v="4"/>
    <n v="3"/>
    <n v="2021"/>
    <x v="0"/>
    <x v="0"/>
    <s v="KHB7148_LTE_NEW_F"/>
    <s v="Wireless I&amp;C"/>
    <s v="xad_ghazenfar"/>
    <n v="1"/>
    <s v=""/>
    <s v="Utilized"/>
    <s v="On Time"/>
    <s v="Closed"/>
    <s v="In progress"/>
    <m/>
    <m/>
  </r>
  <r>
    <x v="4"/>
    <n v="3"/>
    <n v="2021"/>
    <x v="0"/>
    <x v="0"/>
    <s v="ISB4364_L2100_NEW_I"/>
    <s v="Wireless I&amp;C"/>
    <s v="xad_akbar1"/>
    <n v="1"/>
    <s v=""/>
    <s v="Utilized"/>
    <s v="Late"/>
    <s v="Closed"/>
    <s v="In progress"/>
    <m/>
    <m/>
  </r>
  <r>
    <x v="4"/>
    <n v="3"/>
    <n v="2021"/>
    <x v="0"/>
    <x v="0"/>
    <s v="BIL0954_RRU-MOD_NEW_P"/>
    <s v="Power I&amp;C"/>
    <s v="xad_adnan"/>
    <n v="1"/>
    <s v=""/>
    <s v="Utilized"/>
    <s v="Late"/>
    <s v="Closed"/>
    <s v="In progress"/>
    <m/>
    <m/>
  </r>
  <r>
    <x v="5"/>
    <n v="3"/>
    <n v="2021"/>
    <x v="0"/>
    <x v="0"/>
    <s v="53197-3G-4G-NEW-P"/>
    <s v="Wireless I&amp;C"/>
    <s v="xad_Saqib"/>
    <n v="2"/>
    <s v=""/>
    <s v="Utilized"/>
    <s v="On Time"/>
    <s v="Closed"/>
    <s v="Completed"/>
    <m/>
    <m/>
  </r>
  <r>
    <x v="5"/>
    <n v="3"/>
    <n v="2021"/>
    <x v="0"/>
    <x v="0"/>
    <s v="51969-POWER-EXP-P"/>
    <s v="Survey"/>
    <s v="xad_atif"/>
    <n v="2"/>
    <s v=""/>
    <s v="Utilized"/>
    <s v="On Time"/>
    <s v="Closed"/>
    <s v="Completed"/>
    <m/>
    <m/>
  </r>
  <r>
    <x v="5"/>
    <n v="3"/>
    <n v="2021"/>
    <x v="0"/>
    <x v="0"/>
    <s v="9513-8027_MW_OMT_NEW_K"/>
    <s v="Power I&amp;C"/>
    <s v="xad_Shahzad1"/>
    <n v="1"/>
    <s v=""/>
    <s v="Utilized"/>
    <s v="No Show"/>
    <m/>
    <s v="In progress"/>
    <m/>
    <m/>
  </r>
  <r>
    <x v="5"/>
    <n v="3"/>
    <n v="2021"/>
    <x v="0"/>
    <x v="0"/>
    <s v="53000-GL900-EXP-A"/>
    <s v="Wireless I&amp;C"/>
    <s v="xad_adeel"/>
    <n v="1"/>
    <s v=""/>
    <s v="Utilized"/>
    <s v="No Show"/>
    <m/>
    <s v="In progress"/>
    <m/>
    <m/>
  </r>
  <r>
    <x v="5"/>
    <n v="3"/>
    <n v="2021"/>
    <x v="0"/>
    <x v="0"/>
    <s v="3066-POWER-NOMC-P"/>
    <s v="Power I&amp;C"/>
    <s v="Xad_baseer"/>
    <n v="1"/>
    <s v=""/>
    <s v="Utilized"/>
    <s v="Late"/>
    <s v="Closed"/>
    <s v="In progress"/>
    <m/>
    <m/>
  </r>
  <r>
    <x v="5"/>
    <n v="3"/>
    <n v="2021"/>
    <x v="0"/>
    <x v="0"/>
    <s v="NTH5200_2G-4G_NEW_P"/>
    <s v="QC Completion"/>
    <s v="xad_Hasnain"/>
    <n v="3"/>
    <s v=""/>
    <s v="Utilized"/>
    <s v="No Show"/>
    <m/>
    <s v="Pending"/>
    <m/>
    <m/>
  </r>
  <r>
    <x v="5"/>
    <n v="3"/>
    <n v="2021"/>
    <x v="0"/>
    <x v="0"/>
    <s v="KHB7148_LTE_NEW_F"/>
    <s v="Wireless I&amp;C"/>
    <s v="xad_ghazenfar"/>
    <n v="2"/>
    <s v=""/>
    <s v="Utilized"/>
    <s v="On Time"/>
    <s v="Closed"/>
    <s v="In progress"/>
    <m/>
    <m/>
  </r>
  <r>
    <x v="5"/>
    <n v="3"/>
    <n v="2021"/>
    <x v="0"/>
    <x v="0"/>
    <s v="ISB4364_L2100_NEW_I"/>
    <s v="Wireless I&amp;C"/>
    <s v="xad_akbar1"/>
    <n v="2"/>
    <s v=""/>
    <s v="Utilized"/>
    <s v="On Time"/>
    <s v="Closed"/>
    <s v="In progress"/>
    <m/>
    <m/>
  </r>
  <r>
    <x v="5"/>
    <n v="3"/>
    <n v="2021"/>
    <x v="0"/>
    <x v="0"/>
    <s v="BIL0954_RRU_MOD_NEW_P"/>
    <s v="Wireless I&amp;C"/>
    <s v="xad_adnan"/>
    <n v="1"/>
    <s v=""/>
    <s v="Utilized"/>
    <s v="On Time"/>
    <s v="Closed"/>
    <s v="In progress"/>
    <m/>
    <m/>
  </r>
  <r>
    <x v="5"/>
    <n v="3"/>
    <n v="2021"/>
    <x v="0"/>
    <x v="0"/>
    <s v="UFMGY3 Opex_2687_PWR_Swap_K"/>
    <s v="Power I&amp;C"/>
    <s v="Xad_Imran"/>
    <n v="1"/>
    <s v=""/>
    <s v="Utilized"/>
    <s v="Late"/>
    <s v="Closed"/>
    <s v="In progress"/>
    <m/>
    <m/>
  </r>
  <r>
    <x v="6"/>
    <n v="3"/>
    <n v="2021"/>
    <x v="0"/>
    <x v="0"/>
    <s v="3160-POWER-NOMC-P"/>
    <s v="Power I&amp;C"/>
    <s v="xad_Saqib"/>
    <n v="1"/>
    <s v=""/>
    <s v="Utilized"/>
    <s v="On Time"/>
    <s v="Closed"/>
    <s v="In progress"/>
    <s v="Rejected"/>
    <m/>
  </r>
  <r>
    <x v="6"/>
    <n v="3"/>
    <n v="2021"/>
    <x v="0"/>
    <x v="0"/>
    <s v="51256-POWER-EXP-P"/>
    <s v="Survey"/>
    <s v="xad_atif"/>
    <n v="2"/>
    <s v=""/>
    <s v="Utilized"/>
    <s v="On Time"/>
    <s v="Closed"/>
    <s v="Completed"/>
    <s v="Not applicable"/>
    <m/>
  </r>
  <r>
    <x v="6"/>
    <n v="3"/>
    <n v="2021"/>
    <x v="0"/>
    <x v="0"/>
    <s v="9513-8027_MW_OMT_NEW_K"/>
    <s v="Power I&amp;C"/>
    <s v="xad_Shahzad1"/>
    <n v="2"/>
    <s v=""/>
    <s v="Utilized"/>
    <s v="No Show"/>
    <m/>
    <s v="Pending"/>
    <m/>
    <m/>
  </r>
  <r>
    <x v="6"/>
    <n v="3"/>
    <n v="2021"/>
    <x v="0"/>
    <x v="0"/>
    <s v="53000-GL900-EXP-A"/>
    <s v="Wireless I&amp;C"/>
    <s v="xad_adeel"/>
    <n v="2"/>
    <s v=""/>
    <s v="Utilized"/>
    <s v="Late"/>
    <s v="Closed"/>
    <s v="In progress"/>
    <m/>
    <m/>
  </r>
  <r>
    <x v="6"/>
    <n v="3"/>
    <n v="2021"/>
    <x v="0"/>
    <x v="0"/>
    <s v="3066-POWER-NOMC-P"/>
    <s v="Power I&amp;C"/>
    <s v="Xad_baseer"/>
    <n v="2"/>
    <s v=""/>
    <s v="Utilized"/>
    <s v="On Time"/>
    <s v="Rejected/closed"/>
    <s v="In progress"/>
    <m/>
    <m/>
  </r>
  <r>
    <x v="6"/>
    <n v="3"/>
    <n v="2021"/>
    <x v="0"/>
    <x v="0"/>
    <s v="9349-POWER-NOMC-A"/>
    <s v="Power I&amp;C"/>
    <s v="Xad_Imran"/>
    <n v="1"/>
    <s v=""/>
    <s v="Utilized"/>
    <s v="Late"/>
    <s v="Closed"/>
    <s v="In progress"/>
    <s v="Rejected"/>
    <m/>
  </r>
  <r>
    <x v="6"/>
    <n v="3"/>
    <n v="2021"/>
    <x v="0"/>
    <x v="0"/>
    <s v="NTH5200_2G-4G_NEW_P"/>
    <s v="QC Completion"/>
    <s v="xad_Hasnain"/>
    <n v="4"/>
    <n v="1"/>
    <s v="Utilized"/>
    <s v="On Time"/>
    <s v="Closed"/>
    <s v="Pending"/>
    <s v="Rejected"/>
    <m/>
  </r>
  <r>
    <x v="6"/>
    <n v="3"/>
    <n v="2021"/>
    <x v="0"/>
    <x v="0"/>
    <s v="KHB7148_LTE_NEW_F"/>
    <s v="Wireless I&amp;C"/>
    <s v="xad_ghazenfar"/>
    <n v="3"/>
    <s v=""/>
    <s v="Utilized"/>
    <s v="On Time"/>
    <s v="Closed"/>
    <s v="In progress"/>
    <m/>
    <m/>
  </r>
  <r>
    <x v="6"/>
    <n v="3"/>
    <n v="2021"/>
    <x v="0"/>
    <x v="0"/>
    <s v="ISB4364_L2100_NEW_I"/>
    <s v="Wireless I&amp;C"/>
    <s v="xad_akbar1"/>
    <n v="3"/>
    <s v=""/>
    <s v="Utilized"/>
    <s v="On Time"/>
    <s v="Closed"/>
    <s v="In progress"/>
    <s v="Rejected"/>
    <m/>
  </r>
  <r>
    <x v="6"/>
    <n v="3"/>
    <n v="2021"/>
    <x v="0"/>
    <x v="0"/>
    <s v="BIL0954_RRU-MOD_NEW_P"/>
    <s v="Wireless I&amp;C"/>
    <s v="xad_adnan"/>
    <n v="2"/>
    <s v=""/>
    <s v="Utilized"/>
    <s v="Late"/>
    <s v="Closed"/>
    <s v="Completed"/>
    <s v="Closed"/>
    <m/>
  </r>
  <r>
    <x v="7"/>
    <n v="3"/>
    <n v="2021"/>
    <x v="1"/>
    <x v="0"/>
    <s v="52151-POWER-NEW-P"/>
    <s v="Power I&amp;C"/>
    <s v="xad_Saqib"/>
    <n v="1"/>
    <s v=""/>
    <s v="Utilized"/>
    <s v="On Time"/>
    <s v="Closed"/>
    <s v="Completed"/>
    <m/>
    <m/>
  </r>
  <r>
    <x v="7"/>
    <n v="3"/>
    <n v="2021"/>
    <x v="1"/>
    <x v="0"/>
    <s v="53000-GL900-EXP-A"/>
    <s v="QC Completion"/>
    <s v="xad_adeel"/>
    <n v="3"/>
    <s v=""/>
    <s v="Utilized"/>
    <s v="On Time"/>
    <s v="Closed"/>
    <s v="Completed"/>
    <s v="Closed"/>
    <m/>
  </r>
  <r>
    <x v="7"/>
    <n v="3"/>
    <n v="2021"/>
    <x v="1"/>
    <x v="0"/>
    <s v="51141-8338_MW_EXP_NEW_K"/>
    <s v="Rectification"/>
    <s v="Xad_Imran"/>
    <n v="1"/>
    <s v=""/>
    <s v="Utilized"/>
    <s v="No Show"/>
    <m/>
    <s v="Pending"/>
    <m/>
    <m/>
  </r>
  <r>
    <x v="7"/>
    <n v="3"/>
    <n v="2021"/>
    <x v="1"/>
    <x v="0"/>
    <s v="9667-POWER-EXP-P"/>
    <s v="Survey"/>
    <s v="xad_atif"/>
    <n v="1"/>
    <s v=""/>
    <s v="Utilized"/>
    <s v="Late"/>
    <s v="Closed"/>
    <s v="Completed"/>
    <m/>
    <m/>
  </r>
  <r>
    <x v="7"/>
    <n v="3"/>
    <n v="2021"/>
    <x v="1"/>
    <x v="0"/>
    <s v="9349-POWER-NOMC-A"/>
    <s v="Power I&amp;C"/>
    <s v="xad_Shahzad1"/>
    <n v="2"/>
    <s v=""/>
    <s v="Utilized"/>
    <s v="No Show"/>
    <m/>
    <s v="Completed"/>
    <m/>
    <m/>
  </r>
  <r>
    <x v="7"/>
    <n v="3"/>
    <n v="2021"/>
    <x v="1"/>
    <x v="0"/>
    <s v="52711-3G-4G-NEW-P"/>
    <s v="ATP"/>
    <s v="Xad_baseer"/>
    <n v="3"/>
    <s v=""/>
    <s v="Utilized"/>
    <s v="Late"/>
    <s v="Closed"/>
    <s v="Completed"/>
    <m/>
    <s v="Done"/>
  </r>
  <r>
    <x v="7"/>
    <n v="3"/>
    <n v="2021"/>
    <x v="1"/>
    <x v="0"/>
    <s v="KTA2615_RRU-MOD_NEW_P"/>
    <s v="Rectification"/>
    <s v="xad_hasnian"/>
    <n v="1"/>
    <s v=""/>
    <s v="Utilized"/>
    <s v="Late"/>
    <s v="Closed"/>
    <s v="Completed"/>
    <m/>
    <m/>
  </r>
  <r>
    <x v="7"/>
    <n v="3"/>
    <n v="2021"/>
    <x v="1"/>
    <x v="0"/>
    <s v="RWP5171_2G-L900-LTE_NEW_P"/>
    <s v="QC Closure"/>
    <s v="Xad_wasim"/>
    <n v="2"/>
    <s v=""/>
    <s v="Utilized"/>
    <s v="No Show"/>
    <m/>
    <s v="Pending"/>
    <m/>
    <m/>
  </r>
  <r>
    <x v="7"/>
    <n v="3"/>
    <n v="2021"/>
    <x v="1"/>
    <x v="0"/>
    <s v="ISB4372_L2100_NEW_I"/>
    <s v="QC Closure"/>
    <s v="xad_akbar1"/>
    <n v="3"/>
    <s v=""/>
    <s v="Utilized"/>
    <s v="Late"/>
    <s v="Closed"/>
    <s v="In progress"/>
    <m/>
    <m/>
  </r>
  <r>
    <x v="8"/>
    <n v="3"/>
    <n v="2021"/>
    <x v="1"/>
    <x v="0"/>
    <s v="53001-GL900-EXP-A"/>
    <s v="Wireless I&amp;C"/>
    <s v="xad_Saqib"/>
    <n v="1"/>
    <s v=""/>
    <s v="Utilized"/>
    <s v="No Show"/>
    <m/>
    <s v="In progress"/>
    <m/>
    <m/>
  </r>
  <r>
    <x v="8"/>
    <n v="3"/>
    <n v="2021"/>
    <x v="1"/>
    <x v="0"/>
    <s v="50795-GL900-Exp-P"/>
    <s v="QC Completion"/>
    <s v="xad_adeel"/>
    <n v="3"/>
    <s v=""/>
    <s v="Utilized"/>
    <s v="Late"/>
    <s v="Closed"/>
    <s v="Completed"/>
    <s v="Closed"/>
    <m/>
  </r>
  <r>
    <x v="8"/>
    <n v="3"/>
    <n v="2021"/>
    <x v="1"/>
    <x v="0"/>
    <s v="51141-8338_MW_EXP_NEW_K"/>
    <s v="Rectification"/>
    <s v="xad_hasnian"/>
    <n v="2"/>
    <s v=""/>
    <s v="Utilized"/>
    <s v="Late"/>
    <s v="Closed"/>
    <s v="In progress"/>
    <m/>
    <m/>
  </r>
  <r>
    <x v="8"/>
    <n v="3"/>
    <n v="2021"/>
    <x v="1"/>
    <x v="0"/>
    <s v="52188-GL900-EXP-P"/>
    <s v="Survey"/>
    <s v="xad_atif"/>
    <n v="1"/>
    <s v=""/>
    <s v="Utilized"/>
    <s v="Late"/>
    <s v="Closed"/>
    <s v="Pending"/>
    <m/>
    <m/>
  </r>
  <r>
    <x v="8"/>
    <n v="3"/>
    <n v="2021"/>
    <x v="1"/>
    <x v="0"/>
    <s v="51960-POWER-EXP-P"/>
    <s v="Survey"/>
    <s v="xad_Shahzad1"/>
    <n v="1"/>
    <s v=""/>
    <s v="Utilized"/>
    <s v="Late"/>
    <s v="Closed"/>
    <s v="Completed"/>
    <m/>
    <m/>
  </r>
  <r>
    <x v="8"/>
    <n v="3"/>
    <n v="2021"/>
    <x v="1"/>
    <x v="0"/>
    <s v="53197-3G-4G-NEW-P"/>
    <s v="ATP"/>
    <s v="Xad_baseer"/>
    <n v="3"/>
    <s v=""/>
    <s v="Utilized"/>
    <s v="Late"/>
    <s v="Closed"/>
    <s v="Completed"/>
    <m/>
    <s v="Done"/>
  </r>
  <r>
    <x v="8"/>
    <n v="3"/>
    <n v="2021"/>
    <x v="1"/>
    <x v="0"/>
    <s v="BIL0954_RRU_MOD_NEW_P"/>
    <s v="ATP"/>
    <s v="Xad_wasim"/>
    <n v="2"/>
    <s v=""/>
    <s v="Utilized"/>
    <s v="No Show"/>
    <m/>
    <s v="Completed"/>
    <m/>
    <s v="Done"/>
  </r>
  <r>
    <x v="8"/>
    <n v="3"/>
    <n v="2021"/>
    <x v="1"/>
    <x v="0"/>
    <s v="RWP5171_2G-L900-LTE_NEW_P"/>
    <s v="QC Closure"/>
    <s v="xad_akbar1"/>
    <n v="3"/>
    <s v=""/>
    <s v="Utilized"/>
    <s v="On Time"/>
    <s v="Closed"/>
    <s v="Pending"/>
    <m/>
    <m/>
  </r>
  <r>
    <x v="8"/>
    <n v="3"/>
    <n v="2021"/>
    <x v="1"/>
    <x v="0"/>
    <s v="KHB7148_LTE_NEW_F"/>
    <s v="Wireless I&amp;C"/>
    <s v="xad_ghazenfar"/>
    <n v="4"/>
    <n v="1"/>
    <s v="Utilized"/>
    <s v="On Time"/>
    <s v="Closed"/>
    <s v="Pending"/>
    <m/>
    <m/>
  </r>
  <r>
    <x v="9"/>
    <n v="3"/>
    <n v="2021"/>
    <x v="1"/>
    <x v="0"/>
    <s v="53001-GL900-EXP-A"/>
    <s v="Wireless I&amp;C"/>
    <s v="xad_Saqib"/>
    <n v="2"/>
    <s v=""/>
    <s v="Utilized"/>
    <s v="On Time"/>
    <s v="Closed"/>
    <s v="In progress"/>
    <m/>
    <m/>
  </r>
  <r>
    <x v="9"/>
    <n v="3"/>
    <n v="2021"/>
    <x v="1"/>
    <x v="0"/>
    <s v="52188-GL900-EXP-P"/>
    <s v="Survey"/>
    <s v="xad_atif"/>
    <n v="2"/>
    <s v=""/>
    <s v="Utilized"/>
    <s v="On Time"/>
    <s v="Closed"/>
    <s v="Pending"/>
    <m/>
    <m/>
  </r>
  <r>
    <x v="9"/>
    <n v="3"/>
    <n v="2021"/>
    <x v="1"/>
    <x v="0"/>
    <s v="3165-POWER-EXP-K"/>
    <s v="Survey"/>
    <s v="xad_Shahzad1"/>
    <n v="1"/>
    <s v=""/>
    <s v="Utilized"/>
    <s v="Late"/>
    <s v="Closed"/>
    <s v="In progress"/>
    <m/>
    <m/>
  </r>
  <r>
    <x v="9"/>
    <n v="3"/>
    <n v="2021"/>
    <x v="1"/>
    <x v="0"/>
    <s v="51205-POWER-EXP-P"/>
    <s v="Survey"/>
    <s v="xad_waseem"/>
    <n v="1"/>
    <s v=""/>
    <s v="Utilized"/>
    <s v="No Show"/>
    <m/>
    <s v="Pending"/>
    <m/>
    <m/>
  </r>
  <r>
    <x v="9"/>
    <n v="3"/>
    <n v="2021"/>
    <x v="1"/>
    <x v="0"/>
    <s v="9352-POWER-NOMC-A"/>
    <s v="ATP"/>
    <s v="xad_akbar1"/>
    <n v="3"/>
    <s v=""/>
    <s v="Utilized"/>
    <s v="No Show"/>
    <m/>
    <s v="Pending"/>
    <m/>
    <m/>
  </r>
  <r>
    <x v="9"/>
    <n v="3"/>
    <n v="2021"/>
    <x v="1"/>
    <x v="0"/>
    <s v="51545-POWER-NOMC-P"/>
    <s v="ATP"/>
    <s v="Xad_baseer"/>
    <n v="1"/>
    <s v=""/>
    <s v="Utilized"/>
    <s v="No Show"/>
    <m/>
    <s v="Completed"/>
    <m/>
    <s v="Done"/>
  </r>
  <r>
    <x v="9"/>
    <n v="3"/>
    <n v="2021"/>
    <x v="1"/>
    <x v="0"/>
    <s v="50284-POWER-NOMC-P"/>
    <s v="ATP"/>
    <s v="xad_ghazenfar"/>
    <n v="1"/>
    <s v=""/>
    <s v="Utilized"/>
    <s v="No Show"/>
    <m/>
    <s v="Pending"/>
    <m/>
    <m/>
  </r>
  <r>
    <x v="9"/>
    <n v="3"/>
    <n v="2021"/>
    <x v="1"/>
    <x v="0"/>
    <s v="52099-POWER-EXP-I"/>
    <s v="ATP"/>
    <s v="xad_hasnian"/>
    <n v="3"/>
    <s v=""/>
    <s v="Utilized"/>
    <s v="No Show"/>
    <m/>
    <s v="Pending"/>
    <m/>
    <m/>
  </r>
  <r>
    <x v="9"/>
    <n v="3"/>
    <n v="2021"/>
    <x v="1"/>
    <x v="0"/>
    <s v="ISB4364_L2100_NEW_I"/>
    <s v="ATP"/>
    <s v="Xad_Imran"/>
    <n v="4"/>
    <n v="1"/>
    <s v="Utilized"/>
    <s v="No Show"/>
    <m/>
    <s v="Completed"/>
    <m/>
    <s v="Done"/>
  </r>
  <r>
    <x v="9"/>
    <n v="3"/>
    <n v="2021"/>
    <x v="1"/>
    <x v="0"/>
    <s v="RWP5171_2G-L900-LTE_NEW_P"/>
    <s v="QC Closure"/>
    <s v="xad_adeel"/>
    <n v="4"/>
    <n v="1"/>
    <s v="Utilized"/>
    <s v="Late"/>
    <s v="Closed"/>
    <s v="Completed"/>
    <s v="Closed"/>
    <m/>
  </r>
  <r>
    <x v="10"/>
    <m/>
    <m/>
    <x v="2"/>
    <x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 rowPageCount="1" colPageCount="1"/>
  <pivotFields count="16">
    <pivotField axis="axisRow" showAll="0">
      <items count="13">
        <item m="1"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showAll="0"/>
    <pivotField showAll="0"/>
    <pivotField showAll="0" defaultSubtotal="0"/>
    <pivotField showAll="0" defaultSubtotal="0"/>
    <pivotField showAll="0"/>
    <pivotField dataField="1" showAll="0"/>
    <pivotField dataField="1" showAll="0"/>
    <pivotField showAll="0" defaultSubtotal="0"/>
    <pivotField dataField="1" showAll="0"/>
    <pivotField dataField="1" showAll="0"/>
  </pivotFields>
  <rowFields count="2">
    <field x="3"/>
    <field x="0"/>
  </rowFields>
  <rowItems count="9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Count of DU ID" fld="5" subtotal="count" baseField="0" baseItem="0"/>
    <dataField name="Count of Clock in Status" fld="11" subtotal="count" baseField="0" baseItem="0"/>
    <dataField name="Count of EHS Status" fld="12" subtotal="count" baseField="0" baseItem="0"/>
    <dataField name="Count of Q/C Status" fld="14" subtotal="count" baseField="0" baseItem="0"/>
    <dataField name="Count of ATP Statu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R24"/>
  <sheetViews>
    <sheetView showGridLines="0" topLeftCell="D1" zoomScale="87" zoomScaleNormal="87" workbookViewId="0">
      <pane xSplit="2" ySplit="9" topLeftCell="F14" activePane="bottomRight" state="frozen"/>
      <selection activeCell="D1" sqref="D1"/>
      <selection pane="topRight" activeCell="F1" sqref="F1"/>
      <selection pane="bottomLeft" activeCell="D10" sqref="D10"/>
      <selection pane="bottomRight" activeCell="E5" sqref="E5:R24"/>
    </sheetView>
  </sheetViews>
  <sheetFormatPr defaultRowHeight="15"/>
  <cols>
    <col min="5" max="5" width="18.85546875" style="69" customWidth="1"/>
    <col min="6" max="6" width="19.140625" customWidth="1"/>
    <col min="7" max="7" width="15.5703125" customWidth="1"/>
    <col min="8" max="8" width="11.42578125" customWidth="1"/>
    <col min="9" max="9" width="12.28515625" customWidth="1"/>
    <col min="10" max="10" width="11.85546875" customWidth="1"/>
    <col min="11" max="11" width="15.28515625" customWidth="1"/>
    <col min="12" max="12" width="16.7109375" customWidth="1"/>
    <col min="13" max="13" width="13.140625" customWidth="1"/>
    <col min="14" max="14" width="14.5703125" customWidth="1"/>
    <col min="15" max="15" width="18.140625" bestFit="1" customWidth="1"/>
    <col min="16" max="17" width="9.7109375" customWidth="1"/>
    <col min="18" max="18" width="13.28515625" customWidth="1"/>
  </cols>
  <sheetData>
    <row r="4" spans="5:18" ht="15.75" thickBot="1"/>
    <row r="5" spans="5:18" ht="15.6" customHeight="1">
      <c r="E5" s="99" t="s">
        <v>90</v>
      </c>
      <c r="F5" s="172"/>
      <c r="G5" s="173"/>
      <c r="H5" s="100"/>
      <c r="I5" s="101"/>
      <c r="J5" s="101"/>
      <c r="K5" s="101"/>
      <c r="L5" s="180" t="s">
        <v>160</v>
      </c>
      <c r="M5" s="180"/>
      <c r="N5" s="180"/>
      <c r="O5" s="180"/>
      <c r="P5" s="101"/>
      <c r="Q5" s="101"/>
      <c r="R5" s="102"/>
    </row>
    <row r="6" spans="5:18" ht="14.45" customHeight="1">
      <c r="E6" s="174">
        <f ca="1">TODAY()-1</f>
        <v>44459</v>
      </c>
      <c r="F6" s="175"/>
      <c r="G6" s="176"/>
      <c r="H6" s="93"/>
      <c r="I6" s="94"/>
      <c r="J6" s="94"/>
      <c r="K6" s="94"/>
      <c r="L6" s="181"/>
      <c r="M6" s="181"/>
      <c r="N6" s="181"/>
      <c r="O6" s="181"/>
      <c r="P6" s="94"/>
      <c r="Q6" s="94"/>
      <c r="R6" s="103"/>
    </row>
    <row r="7" spans="5:18" ht="28.5" customHeight="1">
      <c r="E7" s="177" t="s">
        <v>125</v>
      </c>
      <c r="F7" s="178"/>
      <c r="G7" s="179"/>
      <c r="H7" s="95"/>
      <c r="I7" s="96"/>
      <c r="J7" s="96"/>
      <c r="K7" s="96"/>
      <c r="L7" s="182"/>
      <c r="M7" s="182"/>
      <c r="N7" s="182"/>
      <c r="O7" s="182"/>
      <c r="P7" s="96"/>
      <c r="Q7" s="96"/>
      <c r="R7" s="104"/>
    </row>
    <row r="8" spans="5:18" ht="14.45" customHeight="1">
      <c r="E8" s="188" t="s">
        <v>41</v>
      </c>
      <c r="F8" s="187" t="s">
        <v>91</v>
      </c>
      <c r="G8" s="187" t="s">
        <v>92</v>
      </c>
      <c r="H8" s="189" t="s">
        <v>94</v>
      </c>
      <c r="I8" s="189"/>
      <c r="J8" s="189"/>
      <c r="K8" s="190" t="s">
        <v>46</v>
      </c>
      <c r="L8" s="190"/>
      <c r="M8" s="171" t="s">
        <v>96</v>
      </c>
      <c r="N8" s="171"/>
      <c r="O8" s="171"/>
      <c r="P8" s="167"/>
      <c r="Q8" s="167"/>
      <c r="R8" s="105" t="s">
        <v>48</v>
      </c>
    </row>
    <row r="9" spans="5:18" ht="21.95" customHeight="1">
      <c r="E9" s="188"/>
      <c r="F9" s="187"/>
      <c r="G9" s="187"/>
      <c r="H9" s="117" t="s">
        <v>95</v>
      </c>
      <c r="I9" s="117" t="s">
        <v>66</v>
      </c>
      <c r="J9" s="117" t="s">
        <v>65</v>
      </c>
      <c r="K9" s="119" t="s">
        <v>67</v>
      </c>
      <c r="L9" s="119" t="s">
        <v>68</v>
      </c>
      <c r="M9" s="118" t="s">
        <v>69</v>
      </c>
      <c r="N9" s="118" t="s">
        <v>70</v>
      </c>
      <c r="O9" s="118" t="s">
        <v>124</v>
      </c>
      <c r="P9" s="84" t="s">
        <v>67</v>
      </c>
      <c r="Q9" s="84" t="s">
        <v>128</v>
      </c>
      <c r="R9" s="105" t="s">
        <v>97</v>
      </c>
    </row>
    <row r="10" spans="5:18" ht="27.6" customHeight="1">
      <c r="E10" s="106" t="s">
        <v>57</v>
      </c>
      <c r="F10" s="72">
        <v>9</v>
      </c>
      <c r="G10" s="72">
        <v>10</v>
      </c>
      <c r="H10" s="73">
        <v>5</v>
      </c>
      <c r="I10" s="73">
        <v>3</v>
      </c>
      <c r="J10" s="73">
        <v>2</v>
      </c>
      <c r="K10" s="74">
        <v>7</v>
      </c>
      <c r="L10" s="74">
        <v>1</v>
      </c>
      <c r="M10" s="75">
        <v>4</v>
      </c>
      <c r="N10" s="75">
        <v>3</v>
      </c>
      <c r="O10" s="75">
        <v>3</v>
      </c>
      <c r="P10" s="76"/>
      <c r="Q10" s="76"/>
      <c r="R10" s="107">
        <v>0</v>
      </c>
    </row>
    <row r="11" spans="5:18" ht="27.6" customHeight="1">
      <c r="E11" s="106" t="s">
        <v>63</v>
      </c>
      <c r="F11" s="72">
        <v>6</v>
      </c>
      <c r="G11" s="72">
        <v>7</v>
      </c>
      <c r="H11" s="73">
        <v>2</v>
      </c>
      <c r="I11" s="73">
        <v>2</v>
      </c>
      <c r="J11" s="73">
        <v>3</v>
      </c>
      <c r="K11" s="74">
        <v>3</v>
      </c>
      <c r="L11" s="74">
        <v>1</v>
      </c>
      <c r="M11" s="75">
        <v>3</v>
      </c>
      <c r="N11" s="75">
        <v>2</v>
      </c>
      <c r="O11" s="75">
        <v>2</v>
      </c>
      <c r="P11" s="76"/>
      <c r="Q11" s="76"/>
      <c r="R11" s="107">
        <v>2</v>
      </c>
    </row>
    <row r="12" spans="5:18" s="69" customFormat="1">
      <c r="E12" s="183" t="s">
        <v>93</v>
      </c>
      <c r="F12" s="185">
        <f>+F10+F11</f>
        <v>15</v>
      </c>
      <c r="G12" s="185">
        <f>+G10+G11</f>
        <v>17</v>
      </c>
      <c r="H12" s="159">
        <f t="shared" ref="H12:O12" si="0">+H10+H11</f>
        <v>7</v>
      </c>
      <c r="I12" s="159">
        <f t="shared" si="0"/>
        <v>5</v>
      </c>
      <c r="J12" s="159">
        <f t="shared" si="0"/>
        <v>5</v>
      </c>
      <c r="K12" s="165">
        <f t="shared" si="0"/>
        <v>10</v>
      </c>
      <c r="L12" s="165">
        <f t="shared" si="0"/>
        <v>2</v>
      </c>
      <c r="M12" s="161">
        <f t="shared" si="0"/>
        <v>7</v>
      </c>
      <c r="N12" s="161">
        <f t="shared" si="0"/>
        <v>5</v>
      </c>
      <c r="O12" s="161">
        <f t="shared" si="0"/>
        <v>5</v>
      </c>
      <c r="P12" s="170"/>
      <c r="Q12" s="168"/>
      <c r="R12" s="157">
        <f>+R10+R11</f>
        <v>2</v>
      </c>
    </row>
    <row r="13" spans="5:18" s="69" customFormat="1" ht="22.5" customHeight="1" thickBot="1">
      <c r="E13" s="184"/>
      <c r="F13" s="186"/>
      <c r="G13" s="186"/>
      <c r="H13" s="160"/>
      <c r="I13" s="160"/>
      <c r="J13" s="160"/>
      <c r="K13" s="166"/>
      <c r="L13" s="166"/>
      <c r="M13" s="162"/>
      <c r="N13" s="162"/>
      <c r="O13" s="162"/>
      <c r="P13" s="168"/>
      <c r="Q13" s="169"/>
      <c r="R13" s="158"/>
    </row>
    <row r="14" spans="5:18" s="69" customFormat="1" ht="22.5" customHeight="1" thickBot="1">
      <c r="E14" s="85" t="s">
        <v>83</v>
      </c>
      <c r="F14" s="116">
        <f>+F12</f>
        <v>15</v>
      </c>
      <c r="G14" s="116">
        <f>+G12</f>
        <v>17</v>
      </c>
      <c r="H14" s="163">
        <f>+H12+I12+J12</f>
        <v>17</v>
      </c>
      <c r="I14" s="163"/>
      <c r="J14" s="163"/>
      <c r="K14" s="164">
        <f>+K12+L12</f>
        <v>12</v>
      </c>
      <c r="L14" s="164"/>
      <c r="M14" s="164">
        <f>+M12+N12+O12</f>
        <v>17</v>
      </c>
      <c r="N14" s="164"/>
      <c r="O14" s="164"/>
      <c r="P14" s="164"/>
      <c r="Q14" s="164"/>
      <c r="R14" s="108">
        <f>+R12</f>
        <v>2</v>
      </c>
    </row>
    <row r="15" spans="5:18" ht="24.95" customHeight="1" thickBot="1">
      <c r="E15" s="152" t="s">
        <v>194</v>
      </c>
      <c r="F15" s="153"/>
      <c r="G15" s="153"/>
      <c r="H15" s="153"/>
      <c r="I15" s="154" t="s">
        <v>285</v>
      </c>
      <c r="J15" s="154"/>
      <c r="K15" s="154"/>
      <c r="L15" s="154"/>
      <c r="M15" s="154"/>
      <c r="N15" s="154"/>
      <c r="O15" s="154"/>
      <c r="P15" s="154"/>
      <c r="Q15" s="154"/>
      <c r="R15" s="155"/>
    </row>
    <row r="16" spans="5:18" ht="29.1" customHeight="1" thickBot="1">
      <c r="E16" s="152" t="s">
        <v>195</v>
      </c>
      <c r="F16" s="153"/>
      <c r="G16" s="153"/>
      <c r="H16" s="153"/>
      <c r="I16" s="154" t="s">
        <v>271</v>
      </c>
      <c r="J16" s="154"/>
      <c r="K16" s="154"/>
      <c r="L16" s="154"/>
      <c r="M16" s="154"/>
      <c r="N16" s="154"/>
      <c r="O16" s="154"/>
      <c r="P16" s="154"/>
      <c r="Q16" s="154"/>
      <c r="R16" s="155"/>
    </row>
    <row r="19" spans="5:17" ht="15.75">
      <c r="E19" s="136" t="s">
        <v>40</v>
      </c>
      <c r="F19" s="136" t="s">
        <v>41</v>
      </c>
      <c r="G19" s="156" t="s">
        <v>42</v>
      </c>
      <c r="H19" s="156"/>
      <c r="I19" s="156"/>
      <c r="J19" s="156"/>
      <c r="K19" s="156"/>
      <c r="L19" s="136" t="s">
        <v>253</v>
      </c>
      <c r="M19" s="156" t="s">
        <v>257</v>
      </c>
      <c r="N19" s="156"/>
      <c r="O19" s="142" t="s">
        <v>103</v>
      </c>
      <c r="P19" s="156" t="s">
        <v>210</v>
      </c>
      <c r="Q19" s="156"/>
    </row>
    <row r="20" spans="5:17">
      <c r="E20" s="133">
        <v>44448</v>
      </c>
      <c r="F20" s="134" t="s">
        <v>57</v>
      </c>
      <c r="G20" s="149" t="s">
        <v>50</v>
      </c>
      <c r="H20" s="149"/>
      <c r="I20" s="149"/>
      <c r="J20" s="149"/>
      <c r="K20" s="149"/>
      <c r="L20" s="135" t="s">
        <v>75</v>
      </c>
      <c r="M20" s="150" t="s">
        <v>283</v>
      </c>
      <c r="N20" s="150"/>
      <c r="O20" s="140">
        <v>6</v>
      </c>
      <c r="P20" s="151">
        <v>3</v>
      </c>
      <c r="Q20" s="151"/>
    </row>
    <row r="21" spans="5:17">
      <c r="E21" s="133">
        <v>44448</v>
      </c>
      <c r="F21" s="134" t="s">
        <v>57</v>
      </c>
      <c r="G21" s="149" t="s">
        <v>249</v>
      </c>
      <c r="H21" s="149"/>
      <c r="I21" s="149"/>
      <c r="J21" s="149"/>
      <c r="K21" s="149"/>
      <c r="L21" s="141" t="s">
        <v>136</v>
      </c>
      <c r="M21" s="150" t="s">
        <v>283</v>
      </c>
      <c r="N21" s="150"/>
      <c r="O21" s="140">
        <v>4</v>
      </c>
      <c r="P21" s="151">
        <v>3</v>
      </c>
      <c r="Q21" s="151"/>
    </row>
    <row r="22" spans="5:17">
      <c r="E22" s="133">
        <v>44448</v>
      </c>
      <c r="F22" s="134" t="s">
        <v>57</v>
      </c>
      <c r="G22" s="149" t="s">
        <v>280</v>
      </c>
      <c r="H22" s="149"/>
      <c r="I22" s="149"/>
      <c r="J22" s="149"/>
      <c r="K22" s="149"/>
      <c r="L22" s="141" t="s">
        <v>136</v>
      </c>
      <c r="M22" s="150" t="s">
        <v>283</v>
      </c>
      <c r="N22" s="150"/>
      <c r="O22" s="140">
        <v>3</v>
      </c>
      <c r="P22" s="151">
        <v>2</v>
      </c>
      <c r="Q22" s="151"/>
    </row>
    <row r="23" spans="5:17">
      <c r="E23" s="133">
        <v>44448</v>
      </c>
      <c r="F23" s="134" t="s">
        <v>57</v>
      </c>
      <c r="G23" s="149" t="s">
        <v>224</v>
      </c>
      <c r="H23" s="149"/>
      <c r="I23" s="149"/>
      <c r="J23" s="149"/>
      <c r="K23" s="149"/>
      <c r="L23" s="141" t="s">
        <v>136</v>
      </c>
      <c r="M23" s="150" t="s">
        <v>204</v>
      </c>
      <c r="N23" s="150"/>
      <c r="O23" s="140">
        <v>3</v>
      </c>
      <c r="P23" s="151">
        <v>2</v>
      </c>
      <c r="Q23" s="151"/>
    </row>
    <row r="24" spans="5:17">
      <c r="E24" s="133">
        <v>44448</v>
      </c>
      <c r="F24" s="134" t="s">
        <v>57</v>
      </c>
      <c r="G24" s="149" t="s">
        <v>197</v>
      </c>
      <c r="H24" s="149"/>
      <c r="I24" s="149"/>
      <c r="J24" s="149"/>
      <c r="K24" s="149"/>
      <c r="L24" s="141" t="s">
        <v>75</v>
      </c>
      <c r="M24" s="150" t="s">
        <v>134</v>
      </c>
      <c r="N24" s="150"/>
      <c r="O24" s="140">
        <v>5</v>
      </c>
      <c r="P24" s="151">
        <v>2</v>
      </c>
      <c r="Q24" s="151"/>
    </row>
  </sheetData>
  <mergeCells count="51">
    <mergeCell ref="F5:G5"/>
    <mergeCell ref="E6:G6"/>
    <mergeCell ref="E7:G7"/>
    <mergeCell ref="N12:N13"/>
    <mergeCell ref="L5:O7"/>
    <mergeCell ref="E12:E13"/>
    <mergeCell ref="F12:F13"/>
    <mergeCell ref="F8:F9"/>
    <mergeCell ref="E8:E9"/>
    <mergeCell ref="G8:G9"/>
    <mergeCell ref="H8:J8"/>
    <mergeCell ref="G12:G13"/>
    <mergeCell ref="K8:L8"/>
    <mergeCell ref="P8:Q8"/>
    <mergeCell ref="Q12:Q13"/>
    <mergeCell ref="P12:P13"/>
    <mergeCell ref="P14:Q14"/>
    <mergeCell ref="M8:O8"/>
    <mergeCell ref="O12:O13"/>
    <mergeCell ref="R12:R13"/>
    <mergeCell ref="J12:J13"/>
    <mergeCell ref="M12:M13"/>
    <mergeCell ref="H14:J14"/>
    <mergeCell ref="K14:L14"/>
    <mergeCell ref="K12:K13"/>
    <mergeCell ref="L12:L13"/>
    <mergeCell ref="I12:I13"/>
    <mergeCell ref="H12:H13"/>
    <mergeCell ref="M14:O14"/>
    <mergeCell ref="P20:Q20"/>
    <mergeCell ref="E16:H16"/>
    <mergeCell ref="E15:H15"/>
    <mergeCell ref="I15:R15"/>
    <mergeCell ref="I16:R16"/>
    <mergeCell ref="G19:K19"/>
    <mergeCell ref="G20:K20"/>
    <mergeCell ref="M19:N19"/>
    <mergeCell ref="M20:N20"/>
    <mergeCell ref="P19:Q19"/>
    <mergeCell ref="G21:K21"/>
    <mergeCell ref="M21:N21"/>
    <mergeCell ref="P21:Q21"/>
    <mergeCell ref="G24:K24"/>
    <mergeCell ref="M24:N24"/>
    <mergeCell ref="P24:Q24"/>
    <mergeCell ref="G22:K22"/>
    <mergeCell ref="M22:N22"/>
    <mergeCell ref="P22:Q22"/>
    <mergeCell ref="G23:K23"/>
    <mergeCell ref="M23:N23"/>
    <mergeCell ref="P23:Q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1"/>
  <sheetViews>
    <sheetView zoomScale="80" zoomScaleNormal="80" workbookViewId="0">
      <pane xSplit="1" topLeftCell="B1" activePane="topRight" state="frozen"/>
      <selection pane="topRight" activeCell="C25" sqref="C25"/>
    </sheetView>
  </sheetViews>
  <sheetFormatPr defaultRowHeight="15"/>
  <cols>
    <col min="1" max="1" width="32.28515625" bestFit="1" customWidth="1"/>
    <col min="2" max="2" width="13.7109375" customWidth="1"/>
    <col min="3" max="3" width="13.85546875" customWidth="1"/>
    <col min="4" max="4" width="15.140625" customWidth="1"/>
    <col min="5" max="5" width="8.7109375" bestFit="1" customWidth="1"/>
    <col min="6" max="6" width="1.140625" customWidth="1"/>
    <col min="7" max="7" width="12.7109375" customWidth="1"/>
    <col min="8" max="8" width="8.140625" bestFit="1" customWidth="1"/>
    <col min="9" max="9" width="1.42578125" customWidth="1"/>
    <col min="10" max="10" width="13.140625" bestFit="1" customWidth="1"/>
    <col min="11" max="11" width="8.140625" customWidth="1"/>
    <col min="12" max="12" width="1.5703125" customWidth="1"/>
    <col min="13" max="13" width="13.140625" bestFit="1" customWidth="1"/>
    <col min="14" max="14" width="12" bestFit="1" customWidth="1"/>
    <col min="15" max="15" width="8.140625" customWidth="1"/>
    <col min="16" max="16" width="1.140625" customWidth="1"/>
    <col min="17" max="18" width="8.140625" customWidth="1"/>
    <col min="19" max="19" width="1.42578125" customWidth="1"/>
    <col min="20" max="20" width="6.5703125" bestFit="1" customWidth="1"/>
    <col min="21" max="21" width="1.42578125" style="1" customWidth="1"/>
    <col min="24" max="24" width="49.140625" customWidth="1"/>
    <col min="25" max="29" width="8.7109375" style="1"/>
    <col min="30" max="30" width="11.28515625" style="1" customWidth="1"/>
  </cols>
  <sheetData>
    <row r="1" spans="1:30" s="1" customFormat="1" ht="6.75" customHeight="1"/>
    <row r="2" spans="1:30" ht="27.75" customHeight="1">
      <c r="A2" s="60" t="s">
        <v>39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8"/>
      <c r="V2" s="1"/>
      <c r="W2" s="1"/>
      <c r="X2" s="1"/>
    </row>
    <row r="3" spans="1:30" ht="16.5" customHeight="1" thickBot="1">
      <c r="A3" s="57"/>
      <c r="B3" s="194" t="s">
        <v>38</v>
      </c>
      <c r="C3" s="195"/>
      <c r="D3" s="195"/>
      <c r="E3" s="195"/>
      <c r="F3" s="6"/>
      <c r="G3" s="199" t="s">
        <v>37</v>
      </c>
      <c r="H3" s="199"/>
      <c r="I3" s="56"/>
      <c r="J3" s="8" t="s">
        <v>28</v>
      </c>
      <c r="K3" s="46"/>
      <c r="L3" s="6"/>
      <c r="M3" s="200" t="s">
        <v>36</v>
      </c>
      <c r="N3" s="200"/>
      <c r="O3" s="200"/>
      <c r="P3" s="6"/>
      <c r="Q3" s="200" t="s">
        <v>25</v>
      </c>
      <c r="R3" s="200"/>
      <c r="S3" s="6"/>
      <c r="T3" s="55" t="s">
        <v>35</v>
      </c>
      <c r="V3" s="1"/>
      <c r="W3" s="1"/>
      <c r="X3" s="1"/>
      <c r="Z3" s="54"/>
      <c r="AB3" s="54"/>
      <c r="AD3" s="53"/>
    </row>
    <row r="4" spans="1:30" ht="15.75" customHeight="1" thickBot="1">
      <c r="A4" s="52" t="s">
        <v>34</v>
      </c>
      <c r="B4" s="10" t="s">
        <v>30</v>
      </c>
      <c r="C4" s="10" t="s">
        <v>33</v>
      </c>
      <c r="D4" s="10" t="s">
        <v>32</v>
      </c>
      <c r="E4" s="4" t="s">
        <v>31</v>
      </c>
      <c r="F4" s="51"/>
      <c r="G4" s="10" t="s">
        <v>30</v>
      </c>
      <c r="H4" s="4" t="s">
        <v>29</v>
      </c>
      <c r="I4" s="51"/>
      <c r="J4" s="8" t="s">
        <v>28</v>
      </c>
      <c r="K4" s="4" t="s">
        <v>24</v>
      </c>
      <c r="L4" s="51"/>
      <c r="M4" s="7" t="s">
        <v>27</v>
      </c>
      <c r="N4" s="7" t="s">
        <v>26</v>
      </c>
      <c r="O4" s="4" t="s">
        <v>24</v>
      </c>
      <c r="P4" s="51"/>
      <c r="Q4" s="5" t="s">
        <v>25</v>
      </c>
      <c r="R4" s="4" t="s">
        <v>24</v>
      </c>
      <c r="S4" s="51"/>
      <c r="T4" s="50" t="s">
        <v>0</v>
      </c>
      <c r="V4" s="201" t="s">
        <v>23</v>
      </c>
      <c r="W4" s="202"/>
      <c r="X4" s="203"/>
    </row>
    <row r="5" spans="1:30" ht="15.75" customHeight="1" thickBot="1">
      <c r="A5" s="49" t="s">
        <v>22</v>
      </c>
      <c r="B5" s="48" t="s">
        <v>19</v>
      </c>
      <c r="C5" s="48" t="s">
        <v>19</v>
      </c>
      <c r="D5" s="48" t="s">
        <v>19</v>
      </c>
      <c r="E5" s="24"/>
      <c r="F5" s="6"/>
      <c r="G5" s="47" t="s">
        <v>21</v>
      </c>
      <c r="H5" s="24"/>
      <c r="I5" s="6"/>
      <c r="J5" s="46" t="s">
        <v>20</v>
      </c>
      <c r="K5" s="24"/>
      <c r="L5" s="6"/>
      <c r="M5" s="45" t="s">
        <v>19</v>
      </c>
      <c r="N5" s="45" t="s">
        <v>19</v>
      </c>
      <c r="O5" s="24"/>
      <c r="P5" s="6"/>
      <c r="Q5" s="44" t="s">
        <v>18</v>
      </c>
      <c r="R5" s="24"/>
      <c r="S5" s="6"/>
      <c r="T5" s="12"/>
      <c r="V5" s="43"/>
      <c r="W5" s="42"/>
      <c r="X5" s="41"/>
    </row>
    <row r="6" spans="1:30" ht="16.149999999999999" customHeight="1" thickBot="1">
      <c r="A6" s="40">
        <f ca="1">TODAY()</f>
        <v>44460</v>
      </c>
      <c r="B6" s="39"/>
      <c r="C6" s="39"/>
      <c r="D6" s="39"/>
      <c r="E6" s="34"/>
      <c r="F6" s="6"/>
      <c r="G6" s="38"/>
      <c r="H6" s="34"/>
      <c r="I6" s="6"/>
      <c r="J6" s="37"/>
      <c r="K6" s="34"/>
      <c r="L6" s="6"/>
      <c r="M6" s="36"/>
      <c r="N6" s="36"/>
      <c r="O6" s="34"/>
      <c r="P6" s="6"/>
      <c r="Q6" s="35"/>
      <c r="R6" s="34"/>
      <c r="S6" s="6"/>
      <c r="T6" s="33"/>
      <c r="V6" s="191" t="s">
        <v>17</v>
      </c>
      <c r="W6" s="192"/>
      <c r="X6" s="193"/>
    </row>
    <row r="7" spans="1:30" ht="15.75" thickBot="1">
      <c r="A7" s="19" t="s">
        <v>16</v>
      </c>
      <c r="B7" s="32">
        <v>5</v>
      </c>
      <c r="C7" s="32">
        <v>9</v>
      </c>
      <c r="D7" s="32">
        <v>0</v>
      </c>
      <c r="E7" s="27">
        <f>SUM(B7:D7)</f>
        <v>14</v>
      </c>
      <c r="F7" s="6"/>
      <c r="G7" s="31">
        <v>2</v>
      </c>
      <c r="H7" s="27">
        <f>SUM(G7:G7)</f>
        <v>2</v>
      </c>
      <c r="I7" s="6"/>
      <c r="J7" s="30">
        <v>1</v>
      </c>
      <c r="K7" s="27">
        <f>SUM(I7:J7)</f>
        <v>1</v>
      </c>
      <c r="L7" s="6"/>
      <c r="M7" s="29">
        <v>1</v>
      </c>
      <c r="N7" s="29">
        <v>1</v>
      </c>
      <c r="O7" s="27">
        <f>SUM(M7:N7)</f>
        <v>2</v>
      </c>
      <c r="P7" s="6"/>
      <c r="Q7" s="28">
        <v>1</v>
      </c>
      <c r="R7" s="27">
        <f>SUM(Q7:Q7)</f>
        <v>1</v>
      </c>
      <c r="S7" s="6"/>
      <c r="T7" s="26">
        <f>E7+H7+K7+O7+R7</f>
        <v>20</v>
      </c>
      <c r="V7" s="196"/>
      <c r="W7" s="197"/>
      <c r="X7" s="198"/>
    </row>
    <row r="8" spans="1:30" ht="14.45" customHeight="1">
      <c r="A8" s="19"/>
      <c r="B8" s="18"/>
      <c r="C8" s="18"/>
      <c r="D8" s="18"/>
      <c r="E8" s="13"/>
      <c r="F8" s="6"/>
      <c r="G8" s="17"/>
      <c r="H8" s="25"/>
      <c r="I8" s="6"/>
      <c r="J8" s="16"/>
      <c r="K8" s="25"/>
      <c r="L8" s="6"/>
      <c r="M8" s="15"/>
      <c r="N8" s="15"/>
      <c r="O8" s="25"/>
      <c r="P8" s="6"/>
      <c r="Q8" s="14"/>
      <c r="R8" s="25"/>
      <c r="S8" s="6"/>
      <c r="T8" s="12"/>
      <c r="V8" s="191" t="s">
        <v>15</v>
      </c>
      <c r="W8" s="192"/>
      <c r="X8" s="193"/>
      <c r="AB8"/>
      <c r="AC8"/>
      <c r="AD8"/>
    </row>
    <row r="9" spans="1:30" ht="15.75" thickBot="1">
      <c r="A9" s="19" t="s">
        <v>14</v>
      </c>
      <c r="B9" s="18">
        <v>1</v>
      </c>
      <c r="C9" s="18">
        <v>1</v>
      </c>
      <c r="D9" s="18"/>
      <c r="E9" s="13">
        <f t="shared" ref="E9:E16" si="0">SUM(B9:D9)</f>
        <v>2</v>
      </c>
      <c r="F9" s="6"/>
      <c r="G9" s="17"/>
      <c r="H9" s="24">
        <f t="shared" ref="H9:H16" si="1">SUM(G9:G9)</f>
        <v>0</v>
      </c>
      <c r="I9" s="6"/>
      <c r="J9" s="16"/>
      <c r="K9" s="24">
        <f>SUM(I9:J9)</f>
        <v>0</v>
      </c>
      <c r="L9" s="6"/>
      <c r="M9" s="15"/>
      <c r="N9" s="15"/>
      <c r="O9" s="24">
        <f>SUM(M9:N9)</f>
        <v>0</v>
      </c>
      <c r="P9" s="6"/>
      <c r="Q9" s="14"/>
      <c r="R9" s="24">
        <f t="shared" ref="R9:R16" si="2">SUM(Q9:Q9)</f>
        <v>0</v>
      </c>
      <c r="S9" s="6"/>
      <c r="T9" s="12">
        <f t="shared" ref="T9:T16" si="3">E9+H9</f>
        <v>2</v>
      </c>
      <c r="V9" s="196"/>
      <c r="W9" s="197"/>
      <c r="X9" s="198"/>
      <c r="AB9"/>
      <c r="AC9"/>
      <c r="AD9"/>
    </row>
    <row r="10" spans="1:30" ht="16.5" customHeight="1">
      <c r="A10" s="19" t="s">
        <v>13</v>
      </c>
      <c r="B10" s="18">
        <v>1</v>
      </c>
      <c r="C10" s="18">
        <v>1</v>
      </c>
      <c r="D10" s="18">
        <v>1</v>
      </c>
      <c r="E10" s="13">
        <f t="shared" si="0"/>
        <v>3</v>
      </c>
      <c r="F10" s="6"/>
      <c r="G10" s="17"/>
      <c r="H10" s="24">
        <f t="shared" si="1"/>
        <v>0</v>
      </c>
      <c r="I10" s="6"/>
      <c r="J10" s="16"/>
      <c r="K10" s="24">
        <f>SUM(I10:J10)</f>
        <v>0</v>
      </c>
      <c r="L10" s="6"/>
      <c r="M10" s="15"/>
      <c r="N10" s="15"/>
      <c r="O10" s="24">
        <f>SUM(M10:N10)</f>
        <v>0</v>
      </c>
      <c r="P10" s="6"/>
      <c r="Q10" s="14"/>
      <c r="R10" s="24">
        <f t="shared" si="2"/>
        <v>0</v>
      </c>
      <c r="S10" s="6"/>
      <c r="T10" s="12">
        <f t="shared" si="3"/>
        <v>3</v>
      </c>
      <c r="V10" s="191" t="s">
        <v>12</v>
      </c>
      <c r="W10" s="192"/>
      <c r="X10" s="193"/>
      <c r="AB10"/>
      <c r="AC10"/>
      <c r="AD10"/>
    </row>
    <row r="11" spans="1:30" ht="15.75" thickBot="1">
      <c r="A11" s="19" t="s">
        <v>11</v>
      </c>
      <c r="B11" s="18">
        <v>6</v>
      </c>
      <c r="C11" s="18">
        <v>6</v>
      </c>
      <c r="D11" s="18">
        <v>2</v>
      </c>
      <c r="E11" s="13">
        <f t="shared" si="0"/>
        <v>14</v>
      </c>
      <c r="F11" s="6"/>
      <c r="G11" s="17"/>
      <c r="H11" s="24">
        <f t="shared" si="1"/>
        <v>0</v>
      </c>
      <c r="I11" s="6"/>
      <c r="J11" s="16"/>
      <c r="K11" s="24">
        <f>SUM(J11:J11)</f>
        <v>0</v>
      </c>
      <c r="L11" s="6"/>
      <c r="M11" s="15"/>
      <c r="N11" s="15"/>
      <c r="O11" s="24">
        <f>SUM(N11:N11)</f>
        <v>0</v>
      </c>
      <c r="P11" s="6"/>
      <c r="Q11" s="14"/>
      <c r="R11" s="24">
        <f t="shared" si="2"/>
        <v>0</v>
      </c>
      <c r="S11" s="6"/>
      <c r="T11" s="12">
        <f t="shared" si="3"/>
        <v>14</v>
      </c>
      <c r="V11" s="196"/>
      <c r="W11" s="197"/>
      <c r="X11" s="198"/>
    </row>
    <row r="12" spans="1:30" ht="15" customHeight="1">
      <c r="A12" s="19" t="s">
        <v>10</v>
      </c>
      <c r="B12" s="18">
        <v>3</v>
      </c>
      <c r="C12" s="18">
        <v>2</v>
      </c>
      <c r="D12" s="18">
        <v>1</v>
      </c>
      <c r="E12" s="13">
        <f t="shared" si="0"/>
        <v>6</v>
      </c>
      <c r="F12" s="6"/>
      <c r="G12" s="17"/>
      <c r="H12" s="24">
        <f t="shared" si="1"/>
        <v>0</v>
      </c>
      <c r="I12" s="6"/>
      <c r="J12" s="16"/>
      <c r="K12" s="24">
        <f>SUM(I12:J12)</f>
        <v>0</v>
      </c>
      <c r="L12" s="6"/>
      <c r="M12" s="15"/>
      <c r="N12" s="15"/>
      <c r="O12" s="24">
        <f>SUM(M12:N12)</f>
        <v>0</v>
      </c>
      <c r="P12" s="6"/>
      <c r="Q12" s="14"/>
      <c r="R12" s="24">
        <f t="shared" si="2"/>
        <v>0</v>
      </c>
      <c r="S12" s="6"/>
      <c r="T12" s="12">
        <f t="shared" si="3"/>
        <v>6</v>
      </c>
      <c r="V12" s="191" t="s">
        <v>9</v>
      </c>
      <c r="W12" s="192"/>
      <c r="X12" s="193"/>
    </row>
    <row r="13" spans="1:30" ht="15.75" thickBot="1">
      <c r="A13" s="19" t="s">
        <v>8</v>
      </c>
      <c r="B13" s="18">
        <v>15</v>
      </c>
      <c r="C13" s="18">
        <v>15</v>
      </c>
      <c r="D13" s="18">
        <v>2</v>
      </c>
      <c r="E13" s="13">
        <f t="shared" si="0"/>
        <v>32</v>
      </c>
      <c r="F13" s="6"/>
      <c r="G13" s="17"/>
      <c r="H13" s="24">
        <f t="shared" si="1"/>
        <v>0</v>
      </c>
      <c r="I13" s="6"/>
      <c r="J13" s="16"/>
      <c r="K13" s="24">
        <f>SUM(I13:J13)</f>
        <v>0</v>
      </c>
      <c r="L13" s="6"/>
      <c r="M13" s="15"/>
      <c r="N13" s="15"/>
      <c r="O13" s="24">
        <f>SUM(M13:N13)</f>
        <v>0</v>
      </c>
      <c r="P13" s="6"/>
      <c r="Q13" s="14"/>
      <c r="R13" s="24">
        <f t="shared" si="2"/>
        <v>0</v>
      </c>
      <c r="S13" s="6"/>
      <c r="T13" s="12">
        <f t="shared" si="3"/>
        <v>32</v>
      </c>
      <c r="V13" s="196"/>
      <c r="W13" s="197"/>
      <c r="X13" s="198"/>
    </row>
    <row r="14" spans="1:30">
      <c r="A14" s="19" t="s">
        <v>7</v>
      </c>
      <c r="B14" s="18"/>
      <c r="C14" s="18"/>
      <c r="D14" s="18"/>
      <c r="E14" s="13">
        <f t="shared" si="0"/>
        <v>0</v>
      </c>
      <c r="F14" s="6"/>
      <c r="G14" s="17"/>
      <c r="H14" s="24">
        <f t="shared" si="1"/>
        <v>0</v>
      </c>
      <c r="I14" s="6"/>
      <c r="J14" s="16"/>
      <c r="K14" s="24">
        <f>SUM(I14:J14)</f>
        <v>0</v>
      </c>
      <c r="L14" s="6"/>
      <c r="M14" s="15"/>
      <c r="N14" s="15"/>
      <c r="O14" s="24">
        <f>SUM(M14:N14)</f>
        <v>0</v>
      </c>
      <c r="P14" s="6"/>
      <c r="Q14" s="14"/>
      <c r="R14" s="24">
        <f t="shared" si="2"/>
        <v>0</v>
      </c>
      <c r="S14" s="6"/>
      <c r="T14" s="12">
        <f t="shared" si="3"/>
        <v>0</v>
      </c>
      <c r="V14" s="191" t="s">
        <v>6</v>
      </c>
      <c r="W14" s="192"/>
      <c r="X14" s="193"/>
    </row>
    <row r="15" spans="1:30" s="1" customFormat="1" ht="15.75" thickBot="1">
      <c r="A15" s="19" t="s">
        <v>5</v>
      </c>
      <c r="B15" s="18"/>
      <c r="C15" s="18"/>
      <c r="D15" s="18"/>
      <c r="E15" s="13">
        <f t="shared" si="0"/>
        <v>0</v>
      </c>
      <c r="F15" s="6"/>
      <c r="G15" s="17"/>
      <c r="H15" s="24">
        <f t="shared" si="1"/>
        <v>0</v>
      </c>
      <c r="I15" s="6"/>
      <c r="J15" s="16"/>
      <c r="K15" s="24">
        <f>SUM(I15:J15)</f>
        <v>0</v>
      </c>
      <c r="L15" s="6"/>
      <c r="M15" s="15"/>
      <c r="N15" s="15"/>
      <c r="O15" s="24">
        <f>SUM(M15:N15)</f>
        <v>0</v>
      </c>
      <c r="P15" s="6"/>
      <c r="Q15" s="14"/>
      <c r="R15" s="24">
        <f t="shared" si="2"/>
        <v>0</v>
      </c>
      <c r="S15" s="6"/>
      <c r="T15" s="12">
        <f t="shared" si="3"/>
        <v>0</v>
      </c>
      <c r="V15" s="196"/>
      <c r="W15" s="197"/>
      <c r="X15" s="198"/>
    </row>
    <row r="16" spans="1:30" s="1" customFormat="1" ht="19.5" thickBot="1">
      <c r="A16" s="23" t="s">
        <v>0</v>
      </c>
      <c r="B16" s="10">
        <f>SUM(B9:B15)</f>
        <v>26</v>
      </c>
      <c r="C16" s="10">
        <f>SUM(C9:C15)</f>
        <v>25</v>
      </c>
      <c r="D16" s="10">
        <f>SUM(D9:D15)</f>
        <v>6</v>
      </c>
      <c r="E16" s="4">
        <f t="shared" si="0"/>
        <v>57</v>
      </c>
      <c r="F16" s="6"/>
      <c r="G16" s="9">
        <f>SUM(G9:G15)</f>
        <v>0</v>
      </c>
      <c r="H16" s="4">
        <f t="shared" si="1"/>
        <v>0</v>
      </c>
      <c r="I16" s="6"/>
      <c r="J16" s="8">
        <f>SUM(J9:J15)</f>
        <v>0</v>
      </c>
      <c r="K16" s="4">
        <f>SUM(I16:J16)</f>
        <v>0</v>
      </c>
      <c r="L16" s="6"/>
      <c r="M16" s="7">
        <f>SUM(M9:M15)</f>
        <v>0</v>
      </c>
      <c r="N16" s="7">
        <f>SUM(N9:N15)</f>
        <v>0</v>
      </c>
      <c r="O16" s="4">
        <f>SUM(M16:N16)</f>
        <v>0</v>
      </c>
      <c r="P16" s="6"/>
      <c r="Q16" s="5">
        <f>SUM(Q9:Q15)</f>
        <v>0</v>
      </c>
      <c r="R16" s="4">
        <f t="shared" si="2"/>
        <v>0</v>
      </c>
      <c r="S16" s="6"/>
      <c r="T16" s="2">
        <f t="shared" si="3"/>
        <v>57</v>
      </c>
      <c r="V16" s="196"/>
      <c r="W16" s="197"/>
      <c r="X16" s="198"/>
    </row>
    <row r="17" spans="1:24" s="1" customFormat="1" ht="15.75" thickBot="1">
      <c r="A17" s="22" t="s">
        <v>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4" s="1" customFormat="1">
      <c r="A18" s="19" t="s">
        <v>3</v>
      </c>
      <c r="B18" s="18">
        <v>6</v>
      </c>
      <c r="C18" s="18">
        <v>6</v>
      </c>
      <c r="D18" s="18">
        <v>1</v>
      </c>
      <c r="E18" s="13">
        <f>SUM(B18:D18)</f>
        <v>13</v>
      </c>
      <c r="F18" s="6"/>
      <c r="G18" s="17"/>
      <c r="H18" s="13">
        <f>SUM(G18:G18)</f>
        <v>0</v>
      </c>
      <c r="I18" s="6"/>
      <c r="J18" s="16"/>
      <c r="K18" s="13">
        <f>SUM(I18:J18)</f>
        <v>0</v>
      </c>
      <c r="L18" s="6"/>
      <c r="M18" s="15"/>
      <c r="N18" s="15"/>
      <c r="O18" s="13">
        <f>SUM(M18:N18)</f>
        <v>0</v>
      </c>
      <c r="P18" s="6"/>
      <c r="Q18" s="14"/>
      <c r="R18" s="13">
        <f>SUM(Q18:Q18)</f>
        <v>0</v>
      </c>
      <c r="S18" s="6"/>
      <c r="T18" s="12">
        <f>E18+H18</f>
        <v>13</v>
      </c>
    </row>
    <row r="19" spans="1:24" s="1" customFormat="1">
      <c r="A19" s="19" t="s">
        <v>2</v>
      </c>
      <c r="B19" s="18"/>
      <c r="C19" s="18"/>
      <c r="D19" s="18"/>
      <c r="E19" s="13">
        <f>SUM(B19:D19)</f>
        <v>0</v>
      </c>
      <c r="F19" s="6"/>
      <c r="G19" s="17"/>
      <c r="H19" s="13"/>
      <c r="I19" s="6"/>
      <c r="J19" s="16"/>
      <c r="K19" s="13"/>
      <c r="L19" s="6"/>
      <c r="M19" s="15"/>
      <c r="N19" s="15"/>
      <c r="O19" s="13"/>
      <c r="P19" s="6"/>
      <c r="Q19" s="14"/>
      <c r="R19" s="13"/>
      <c r="S19" s="6"/>
      <c r="T19" s="12">
        <f>E19+H19</f>
        <v>0</v>
      </c>
    </row>
    <row r="20" spans="1:24" s="1" customFormat="1">
      <c r="A20" s="19" t="s">
        <v>1</v>
      </c>
      <c r="B20" s="18"/>
      <c r="C20" s="18"/>
      <c r="D20" s="18"/>
      <c r="E20" s="13">
        <f>SUM(B20:D20)</f>
        <v>0</v>
      </c>
      <c r="F20" s="6"/>
      <c r="G20" s="17"/>
      <c r="H20" s="13"/>
      <c r="I20" s="6"/>
      <c r="J20" s="16"/>
      <c r="K20" s="13"/>
      <c r="L20" s="6"/>
      <c r="M20" s="15"/>
      <c r="N20" s="15"/>
      <c r="O20" s="13"/>
      <c r="P20" s="6"/>
      <c r="Q20" s="14"/>
      <c r="R20" s="13"/>
      <c r="S20" s="6"/>
      <c r="T20" s="12">
        <f>E20+H20</f>
        <v>0</v>
      </c>
      <c r="V20"/>
      <c r="W20"/>
      <c r="X20"/>
    </row>
    <row r="21" spans="1:24" s="1" customFormat="1" ht="19.5" thickBot="1">
      <c r="A21" s="11" t="s">
        <v>0</v>
      </c>
      <c r="B21" s="10">
        <f>SUM(B18:B20)</f>
        <v>6</v>
      </c>
      <c r="C21" s="10">
        <f>SUM(C18:C20)</f>
        <v>6</v>
      </c>
      <c r="D21" s="10">
        <f>SUM(D18:D20)</f>
        <v>1</v>
      </c>
      <c r="E21" s="4">
        <f>SUM(B21:D21)</f>
        <v>13</v>
      </c>
      <c r="F21" s="6"/>
      <c r="G21" s="9">
        <f>SUM(G18:G20)</f>
        <v>0</v>
      </c>
      <c r="H21" s="4">
        <f>SUM(G21:G21)</f>
        <v>0</v>
      </c>
      <c r="I21" s="6"/>
      <c r="J21" s="8">
        <f>SUM(J18:J20)</f>
        <v>0</v>
      </c>
      <c r="K21" s="4">
        <f>SUM(I21:J21)</f>
        <v>0</v>
      </c>
      <c r="L21" s="6"/>
      <c r="M21" s="7">
        <f>SUM(M18:M20)</f>
        <v>0</v>
      </c>
      <c r="N21" s="7">
        <f>SUM(N18:N20)</f>
        <v>0</v>
      </c>
      <c r="O21" s="4">
        <f>SUM(M21:N21)</f>
        <v>0</v>
      </c>
      <c r="P21" s="6"/>
      <c r="Q21" s="5">
        <f>SUM(Q18:Q20)</f>
        <v>0</v>
      </c>
      <c r="R21" s="4">
        <f>SUM(Q21:Q21)</f>
        <v>0</v>
      </c>
      <c r="S21" s="3"/>
      <c r="T21" s="2">
        <f>E21+H21</f>
        <v>13</v>
      </c>
      <c r="V21"/>
      <c r="W21"/>
      <c r="X21"/>
    </row>
    <row r="22" spans="1:24" s="1" customFormat="1" ht="18" customHeight="1">
      <c r="V22"/>
      <c r="W22"/>
      <c r="X22"/>
    </row>
    <row r="23" spans="1:24" s="1" customFormat="1" ht="12" customHeight="1">
      <c r="V23"/>
      <c r="W23"/>
      <c r="X23"/>
    </row>
    <row r="24" spans="1:24" s="1" customFormat="1">
      <c r="V24"/>
      <c r="W24"/>
      <c r="X24"/>
    </row>
    <row r="25" spans="1:24" s="1" customFormat="1">
      <c r="V25"/>
      <c r="W25"/>
      <c r="X25"/>
    </row>
    <row r="26" spans="1:24" s="1" customFormat="1">
      <c r="V26"/>
      <c r="W26"/>
      <c r="X26"/>
    </row>
    <row r="27" spans="1:24" s="1" customFormat="1">
      <c r="V27"/>
      <c r="W27"/>
      <c r="X27"/>
    </row>
    <row r="28" spans="1:24" s="1" customFormat="1">
      <c r="V28"/>
      <c r="W28"/>
      <c r="X28"/>
    </row>
    <row r="29" spans="1:24" s="1" customFormat="1">
      <c r="V29"/>
      <c r="W29"/>
      <c r="X29"/>
    </row>
    <row r="30" spans="1:24" s="1" customFormat="1">
      <c r="V30"/>
      <c r="W30"/>
      <c r="X30"/>
    </row>
    <row r="31" spans="1:24" s="1" customFormat="1">
      <c r="V31"/>
      <c r="W31"/>
      <c r="X31"/>
    </row>
    <row r="32" spans="1:24" s="1" customFormat="1">
      <c r="V32"/>
      <c r="W32"/>
      <c r="X32"/>
    </row>
    <row r="33" spans="1:24" s="1" customFormat="1">
      <c r="V33"/>
      <c r="W33"/>
      <c r="X33"/>
    </row>
    <row r="34" spans="1:24" s="1" customFormat="1">
      <c r="V34"/>
      <c r="W34"/>
      <c r="X34"/>
    </row>
    <row r="35" spans="1:24" s="1" customFormat="1">
      <c r="V35"/>
      <c r="W35"/>
      <c r="X35"/>
    </row>
    <row r="36" spans="1:24" s="1" customFormat="1">
      <c r="V36"/>
      <c r="W36"/>
      <c r="X36"/>
    </row>
    <row r="37" spans="1:24" s="1" customFormat="1">
      <c r="V37"/>
      <c r="W37"/>
      <c r="X37"/>
    </row>
    <row r="38" spans="1:24" s="1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V38"/>
      <c r="W38"/>
      <c r="X38"/>
    </row>
    <row r="39" spans="1:24" s="1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V39"/>
      <c r="W39"/>
      <c r="X39"/>
    </row>
    <row r="40" spans="1:24" s="1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V40"/>
      <c r="W40"/>
      <c r="X40"/>
    </row>
    <row r="41" spans="1:24" s="1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</row>
  </sheetData>
  <mergeCells count="12">
    <mergeCell ref="V10:X10"/>
    <mergeCell ref="B3:E3"/>
    <mergeCell ref="V12:X13"/>
    <mergeCell ref="V14:X15"/>
    <mergeCell ref="V16:X16"/>
    <mergeCell ref="G3:H3"/>
    <mergeCell ref="M3:O3"/>
    <mergeCell ref="Q3:R3"/>
    <mergeCell ref="V11:X11"/>
    <mergeCell ref="V4:X4"/>
    <mergeCell ref="V6:X7"/>
    <mergeCell ref="V8:X9"/>
  </mergeCells>
  <conditionalFormatting sqref="AD3">
    <cfRule type="colorScale" priority="1">
      <colorScale>
        <cfvo type="num" val="0"/>
        <cfvo type="num" val="5"/>
        <cfvo type="num" val="60"/>
        <color rgb="FF0070C0"/>
        <color rgb="FFFFFF00"/>
        <color rgb="FFFF0000"/>
      </colorScale>
    </cfRule>
  </conditionalFormatting>
  <pageMargins left="0.7" right="0.7" top="0.75" bottom="0.75" header="0.3" footer="0.3"/>
  <pageSetup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B1" sqref="B1"/>
    </sheetView>
  </sheetViews>
  <sheetFormatPr defaultRowHeight="15"/>
  <cols>
    <col min="1" max="1" width="13.28515625" customWidth="1"/>
    <col min="2" max="2" width="13.42578125" customWidth="1"/>
    <col min="3" max="3" width="20.85546875" customWidth="1"/>
    <col min="4" max="4" width="17.5703125" customWidth="1"/>
    <col min="5" max="7" width="17.7109375" bestFit="1" customWidth="1"/>
  </cols>
  <sheetData>
    <row r="1" spans="1:6">
      <c r="A1" s="66" t="s">
        <v>41</v>
      </c>
      <c r="B1" t="s">
        <v>84</v>
      </c>
    </row>
    <row r="3" spans="1:6">
      <c r="A3" s="66" t="s">
        <v>82</v>
      </c>
      <c r="B3" t="s">
        <v>86</v>
      </c>
      <c r="C3" t="s">
        <v>85</v>
      </c>
      <c r="D3" t="s">
        <v>87</v>
      </c>
      <c r="E3" t="s">
        <v>88</v>
      </c>
      <c r="F3" t="s">
        <v>89</v>
      </c>
    </row>
    <row r="4" spans="1:6">
      <c r="A4" s="67" t="s">
        <v>81</v>
      </c>
      <c r="B4" s="64">
        <v>74</v>
      </c>
      <c r="C4" s="64">
        <v>64</v>
      </c>
      <c r="D4" s="64">
        <v>48</v>
      </c>
      <c r="E4" s="64">
        <v>40</v>
      </c>
      <c r="F4" s="64"/>
    </row>
    <row r="5" spans="1:6">
      <c r="A5" s="68">
        <v>44433</v>
      </c>
      <c r="B5" s="64">
        <v>15</v>
      </c>
      <c r="C5" s="64">
        <v>15</v>
      </c>
      <c r="D5" s="64">
        <v>10</v>
      </c>
      <c r="E5" s="64">
        <v>15</v>
      </c>
      <c r="F5" s="64"/>
    </row>
    <row r="6" spans="1:6">
      <c r="A6" s="68">
        <v>44434</v>
      </c>
      <c r="B6" s="64">
        <v>9</v>
      </c>
      <c r="C6" s="64">
        <v>9</v>
      </c>
      <c r="D6" s="64">
        <v>6</v>
      </c>
      <c r="E6" s="64">
        <v>9</v>
      </c>
      <c r="F6" s="64"/>
    </row>
    <row r="7" spans="1:6">
      <c r="A7" s="68">
        <v>44435</v>
      </c>
      <c r="B7" s="64">
        <v>10</v>
      </c>
      <c r="C7" s="64">
        <v>10</v>
      </c>
      <c r="D7" s="64">
        <v>7</v>
      </c>
      <c r="E7" s="64">
        <v>10</v>
      </c>
      <c r="F7" s="64"/>
    </row>
    <row r="8" spans="1:6">
      <c r="A8" s="68">
        <v>44436</v>
      </c>
      <c r="B8" s="64">
        <v>10</v>
      </c>
      <c r="C8" s="64"/>
      <c r="D8" s="64"/>
      <c r="E8" s="64"/>
      <c r="F8" s="64"/>
    </row>
    <row r="9" spans="1:6">
      <c r="A9" s="68">
        <v>44437</v>
      </c>
      <c r="B9" s="64">
        <v>10</v>
      </c>
      <c r="C9" s="64">
        <v>10</v>
      </c>
      <c r="D9" s="64">
        <v>9</v>
      </c>
      <c r="E9" s="64"/>
      <c r="F9" s="64"/>
    </row>
    <row r="10" spans="1:6">
      <c r="A10" s="68">
        <v>44438</v>
      </c>
      <c r="B10" s="64">
        <v>10</v>
      </c>
      <c r="C10" s="64">
        <v>10</v>
      </c>
      <c r="D10" s="64">
        <v>7</v>
      </c>
      <c r="E10" s="64"/>
      <c r="F10" s="64"/>
    </row>
    <row r="11" spans="1:6">
      <c r="A11" s="68">
        <v>44439</v>
      </c>
      <c r="B11" s="64">
        <v>10</v>
      </c>
      <c r="C11" s="64">
        <v>10</v>
      </c>
      <c r="D11" s="64">
        <v>9</v>
      </c>
      <c r="E11" s="64">
        <v>6</v>
      </c>
      <c r="F11" s="64"/>
    </row>
    <row r="12" spans="1:6">
      <c r="A12" s="67" t="s">
        <v>83</v>
      </c>
      <c r="B12" s="64">
        <v>74</v>
      </c>
      <c r="C12" s="64">
        <v>64</v>
      </c>
      <c r="D12" s="64">
        <v>48</v>
      </c>
      <c r="E12" s="64">
        <v>40</v>
      </c>
      <c r="F1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1"/>
  <sheetViews>
    <sheetView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190" sqref="I190"/>
    </sheetView>
  </sheetViews>
  <sheetFormatPr defaultRowHeight="15"/>
  <cols>
    <col min="1" max="1" width="14.42578125" customWidth="1"/>
    <col min="2" max="3" width="14.42578125" style="64" customWidth="1"/>
    <col min="4" max="4" width="14.42578125" customWidth="1"/>
    <col min="5" max="5" width="13.5703125" style="70" customWidth="1"/>
    <col min="6" max="6" width="29.5703125" style="69" bestFit="1" customWidth="1"/>
    <col min="7" max="7" width="12.5703125" customWidth="1"/>
    <col min="8" max="8" width="13.5703125" bestFit="1" customWidth="1"/>
    <col min="9" max="9" width="21.28515625" bestFit="1" customWidth="1"/>
    <col min="10" max="10" width="19.42578125" bestFit="1" customWidth="1"/>
    <col min="11" max="11" width="14.7109375" bestFit="1" customWidth="1"/>
    <col min="12" max="12" width="16.5703125" bestFit="1" customWidth="1"/>
    <col min="13" max="13" width="13.42578125" style="69" bestFit="1" customWidth="1"/>
    <col min="14" max="14" width="15.42578125" style="69" customWidth="1"/>
    <col min="15" max="15" width="14.42578125" customWidth="1"/>
    <col min="16" max="16" width="14" customWidth="1"/>
    <col min="17" max="17" width="10.85546875" bestFit="1" customWidth="1"/>
  </cols>
  <sheetData>
    <row r="1" spans="1:17">
      <c r="F1" s="69">
        <f>SUBTOTAL(3,F3:F1983)</f>
        <v>199</v>
      </c>
      <c r="H1">
        <f>SUBTOTAL(3,H3:H1990)</f>
        <v>199</v>
      </c>
      <c r="J1" s="110">
        <f ca="1">TODAY()</f>
        <v>44460</v>
      </c>
      <c r="L1">
        <f>COUNTIF(L3:L1990,"On time")</f>
        <v>56</v>
      </c>
    </row>
    <row r="2" spans="1:17">
      <c r="A2" s="77" t="s">
        <v>40</v>
      </c>
      <c r="B2" s="78" t="s">
        <v>80</v>
      </c>
      <c r="C2" s="78" t="s">
        <v>78</v>
      </c>
      <c r="D2" s="77" t="s">
        <v>79</v>
      </c>
      <c r="E2" s="79" t="s">
        <v>41</v>
      </c>
      <c r="F2" s="77" t="s">
        <v>42</v>
      </c>
      <c r="G2" s="77" t="s">
        <v>253</v>
      </c>
      <c r="H2" s="77" t="s">
        <v>43</v>
      </c>
      <c r="I2" s="63" t="s">
        <v>103</v>
      </c>
      <c r="J2" s="63" t="s">
        <v>210</v>
      </c>
      <c r="K2" s="77" t="s">
        <v>44</v>
      </c>
      <c r="L2" s="77" t="s">
        <v>45</v>
      </c>
      <c r="M2" s="77" t="s">
        <v>46</v>
      </c>
      <c r="N2" s="77" t="s">
        <v>96</v>
      </c>
      <c r="O2" s="77" t="s">
        <v>47</v>
      </c>
      <c r="P2" s="77" t="s">
        <v>48</v>
      </c>
      <c r="Q2" s="77" t="s">
        <v>274</v>
      </c>
    </row>
    <row r="3" spans="1:17">
      <c r="A3" s="80">
        <v>44433</v>
      </c>
      <c r="B3" s="81">
        <v>3</v>
      </c>
      <c r="C3" s="81">
        <v>2021</v>
      </c>
      <c r="D3" s="80" t="s">
        <v>81</v>
      </c>
      <c r="E3" s="82" t="s">
        <v>57</v>
      </c>
      <c r="F3" s="61" t="s">
        <v>49</v>
      </c>
      <c r="G3" s="62" t="s">
        <v>72</v>
      </c>
      <c r="H3" s="61" t="s">
        <v>111</v>
      </c>
      <c r="I3" s="61">
        <f>COUNTIF($F$3:F3,F3)</f>
        <v>1</v>
      </c>
      <c r="J3" s="122" t="str">
        <f>IF(I3&gt;3,I3-3,"")</f>
        <v/>
      </c>
      <c r="K3" s="83" t="s">
        <v>64</v>
      </c>
      <c r="L3" s="61" t="s">
        <v>122</v>
      </c>
      <c r="M3" s="61" t="s">
        <v>67</v>
      </c>
      <c r="N3" s="83" t="s">
        <v>70</v>
      </c>
      <c r="O3" s="83" t="s">
        <v>127</v>
      </c>
      <c r="P3" s="83"/>
    </row>
    <row r="4" spans="1:17">
      <c r="A4" s="80">
        <v>44433</v>
      </c>
      <c r="B4" s="81">
        <v>3</v>
      </c>
      <c r="C4" s="81">
        <v>2021</v>
      </c>
      <c r="D4" s="80" t="s">
        <v>81</v>
      </c>
      <c r="E4" s="88" t="s">
        <v>57</v>
      </c>
      <c r="F4" s="89" t="s">
        <v>50</v>
      </c>
      <c r="G4" s="62" t="s">
        <v>76</v>
      </c>
      <c r="H4" s="89" t="s">
        <v>112</v>
      </c>
      <c r="I4" s="122">
        <f>COUNTIF($F$3:F4,F4)</f>
        <v>1</v>
      </c>
      <c r="J4" s="125" t="str">
        <f t="shared" ref="J4:J67" si="0">IF(I4&gt;3,I4-3,"")</f>
        <v/>
      </c>
      <c r="K4" s="83" t="s">
        <v>64</v>
      </c>
      <c r="L4" s="89" t="s">
        <v>66</v>
      </c>
      <c r="M4" s="89" t="s">
        <v>67</v>
      </c>
      <c r="N4" s="83" t="s">
        <v>70</v>
      </c>
      <c r="O4" s="83" t="s">
        <v>127</v>
      </c>
      <c r="P4" s="83"/>
    </row>
    <row r="5" spans="1:17">
      <c r="A5" s="80">
        <v>44433</v>
      </c>
      <c r="B5" s="81">
        <v>3</v>
      </c>
      <c r="C5" s="81">
        <v>2021</v>
      </c>
      <c r="D5" s="80" t="s">
        <v>81</v>
      </c>
      <c r="E5" s="88" t="s">
        <v>57</v>
      </c>
      <c r="F5" s="89" t="s">
        <v>51</v>
      </c>
      <c r="G5" s="62" t="s">
        <v>76</v>
      </c>
      <c r="H5" s="89" t="s">
        <v>112</v>
      </c>
      <c r="I5" s="109">
        <f>COUNTIF($F$3:F5,F5)</f>
        <v>1</v>
      </c>
      <c r="J5" s="125" t="str">
        <f t="shared" si="0"/>
        <v/>
      </c>
      <c r="K5" s="83" t="s">
        <v>64</v>
      </c>
      <c r="L5" s="89" t="s">
        <v>65</v>
      </c>
      <c r="M5" s="89"/>
      <c r="N5" s="83" t="s">
        <v>124</v>
      </c>
      <c r="O5" s="83" t="s">
        <v>127</v>
      </c>
      <c r="P5" s="83"/>
    </row>
    <row r="6" spans="1:17">
      <c r="A6" s="80">
        <v>44433</v>
      </c>
      <c r="B6" s="81">
        <v>3</v>
      </c>
      <c r="C6" s="81">
        <v>2021</v>
      </c>
      <c r="D6" s="80" t="s">
        <v>81</v>
      </c>
      <c r="E6" s="88" t="s">
        <v>57</v>
      </c>
      <c r="F6" s="89" t="s">
        <v>52</v>
      </c>
      <c r="G6" s="62" t="s">
        <v>76</v>
      </c>
      <c r="H6" s="89" t="s">
        <v>113</v>
      </c>
      <c r="I6" s="109">
        <f>COUNTIF($F$3:F6,F6)</f>
        <v>1</v>
      </c>
      <c r="J6" s="125" t="str">
        <f t="shared" si="0"/>
        <v/>
      </c>
      <c r="K6" s="83" t="s">
        <v>64</v>
      </c>
      <c r="L6" s="89" t="s">
        <v>66</v>
      </c>
      <c r="M6" s="89" t="s">
        <v>67</v>
      </c>
      <c r="N6" s="83" t="s">
        <v>70</v>
      </c>
      <c r="O6" s="83" t="s">
        <v>128</v>
      </c>
      <c r="P6" s="83"/>
    </row>
    <row r="7" spans="1:17">
      <c r="A7" s="80">
        <v>44433</v>
      </c>
      <c r="B7" s="81">
        <v>3</v>
      </c>
      <c r="C7" s="81">
        <v>2021</v>
      </c>
      <c r="D7" s="80" t="s">
        <v>81</v>
      </c>
      <c r="E7" s="88" t="s">
        <v>57</v>
      </c>
      <c r="F7" s="89" t="s">
        <v>104</v>
      </c>
      <c r="G7" s="62" t="s">
        <v>74</v>
      </c>
      <c r="H7" s="89" t="s">
        <v>114</v>
      </c>
      <c r="I7" s="109">
        <f>COUNTIF($F$3:F7,F7)</f>
        <v>1</v>
      </c>
      <c r="J7" s="125" t="str">
        <f t="shared" si="0"/>
        <v/>
      </c>
      <c r="K7" s="83" t="s">
        <v>64</v>
      </c>
      <c r="L7" s="89" t="s">
        <v>122</v>
      </c>
      <c r="M7" s="89" t="s">
        <v>67</v>
      </c>
      <c r="N7" s="83" t="s">
        <v>69</v>
      </c>
      <c r="O7" s="83" t="s">
        <v>67</v>
      </c>
      <c r="P7" s="83"/>
    </row>
    <row r="8" spans="1:17">
      <c r="A8" s="80">
        <v>44433</v>
      </c>
      <c r="B8" s="81">
        <v>3</v>
      </c>
      <c r="C8" s="81">
        <v>2021</v>
      </c>
      <c r="D8" s="80" t="s">
        <v>81</v>
      </c>
      <c r="E8" s="88" t="s">
        <v>57</v>
      </c>
      <c r="F8" s="89" t="s">
        <v>105</v>
      </c>
      <c r="G8" s="62" t="s">
        <v>74</v>
      </c>
      <c r="H8" s="89" t="s">
        <v>115</v>
      </c>
      <c r="I8" s="109">
        <f>COUNTIF($F$3:F8,F8)</f>
        <v>1</v>
      </c>
      <c r="J8" s="125" t="str">
        <f t="shared" si="0"/>
        <v/>
      </c>
      <c r="K8" s="83" t="s">
        <v>64</v>
      </c>
      <c r="L8" s="89" t="s">
        <v>65</v>
      </c>
      <c r="M8" s="89"/>
      <c r="N8" s="83" t="s">
        <v>69</v>
      </c>
      <c r="O8" s="83" t="s">
        <v>127</v>
      </c>
      <c r="P8" s="83"/>
    </row>
    <row r="9" spans="1:17">
      <c r="A9" s="80">
        <v>44433</v>
      </c>
      <c r="B9" s="81">
        <v>3</v>
      </c>
      <c r="C9" s="81">
        <v>2021</v>
      </c>
      <c r="D9" s="80" t="s">
        <v>81</v>
      </c>
      <c r="E9" s="88" t="s">
        <v>57</v>
      </c>
      <c r="F9" s="89" t="s">
        <v>53</v>
      </c>
      <c r="G9" s="62" t="s">
        <v>74</v>
      </c>
      <c r="H9" s="89" t="s">
        <v>115</v>
      </c>
      <c r="I9" s="109">
        <f>COUNTIF($F$3:F9,F9)</f>
        <v>1</v>
      </c>
      <c r="J9" s="125" t="str">
        <f t="shared" si="0"/>
        <v/>
      </c>
      <c r="K9" s="83" t="s">
        <v>64</v>
      </c>
      <c r="L9" s="89" t="s">
        <v>65</v>
      </c>
      <c r="M9" s="89"/>
      <c r="N9" s="83" t="s">
        <v>124</v>
      </c>
      <c r="O9" s="83" t="s">
        <v>126</v>
      </c>
      <c r="P9" s="83"/>
    </row>
    <row r="10" spans="1:17">
      <c r="A10" s="80">
        <v>44433</v>
      </c>
      <c r="B10" s="81">
        <v>3</v>
      </c>
      <c r="C10" s="81">
        <v>2021</v>
      </c>
      <c r="D10" s="80" t="s">
        <v>81</v>
      </c>
      <c r="E10" s="88" t="s">
        <v>57</v>
      </c>
      <c r="F10" s="89" t="s">
        <v>54</v>
      </c>
      <c r="G10" s="62" t="s">
        <v>72</v>
      </c>
      <c r="H10" s="89" t="s">
        <v>116</v>
      </c>
      <c r="I10" s="109">
        <f>COUNTIF($F$3:F10,F10)</f>
        <v>1</v>
      </c>
      <c r="J10" s="125" t="str">
        <f t="shared" si="0"/>
        <v/>
      </c>
      <c r="K10" s="83" t="s">
        <v>64</v>
      </c>
      <c r="L10" s="89" t="s">
        <v>122</v>
      </c>
      <c r="M10" s="89" t="s">
        <v>67</v>
      </c>
      <c r="N10" s="83" t="s">
        <v>69</v>
      </c>
      <c r="O10" s="83" t="s">
        <v>67</v>
      </c>
      <c r="P10" s="83"/>
    </row>
    <row r="11" spans="1:17">
      <c r="A11" s="80">
        <v>44433</v>
      </c>
      <c r="B11" s="81">
        <v>3</v>
      </c>
      <c r="C11" s="81">
        <v>2021</v>
      </c>
      <c r="D11" s="80" t="s">
        <v>81</v>
      </c>
      <c r="E11" s="88" t="s">
        <v>57</v>
      </c>
      <c r="F11" s="89" t="s">
        <v>55</v>
      </c>
      <c r="G11" s="62" t="s">
        <v>77</v>
      </c>
      <c r="H11" s="89" t="s">
        <v>117</v>
      </c>
      <c r="I11" s="109">
        <f>COUNTIF($F$3:F11,F11)</f>
        <v>1</v>
      </c>
      <c r="J11" s="125" t="str">
        <f t="shared" ref="J11:J16" si="1">IF(I11&gt;1,I11-1,"")</f>
        <v/>
      </c>
      <c r="K11" s="83" t="s">
        <v>64</v>
      </c>
      <c r="L11" s="89" t="s">
        <v>122</v>
      </c>
      <c r="M11" s="89" t="s">
        <v>67</v>
      </c>
      <c r="N11" s="83" t="s">
        <v>69</v>
      </c>
      <c r="O11" s="83" t="s">
        <v>126</v>
      </c>
      <c r="P11" s="83"/>
    </row>
    <row r="12" spans="1:17">
      <c r="A12" s="80">
        <v>44433</v>
      </c>
      <c r="B12" s="81">
        <v>3</v>
      </c>
      <c r="C12" s="81">
        <v>2021</v>
      </c>
      <c r="D12" s="80" t="s">
        <v>81</v>
      </c>
      <c r="E12" s="88" t="s">
        <v>57</v>
      </c>
      <c r="F12" s="89" t="s">
        <v>56</v>
      </c>
      <c r="G12" s="62" t="s">
        <v>77</v>
      </c>
      <c r="H12" s="89" t="s">
        <v>117</v>
      </c>
      <c r="I12" s="109">
        <f>COUNTIF($F$3:F12,F12)</f>
        <v>1</v>
      </c>
      <c r="J12" s="138" t="str">
        <f t="shared" si="1"/>
        <v/>
      </c>
      <c r="K12" s="83" t="s">
        <v>64</v>
      </c>
      <c r="L12" s="89" t="s">
        <v>122</v>
      </c>
      <c r="M12" s="89" t="s">
        <v>67</v>
      </c>
      <c r="N12" s="83" t="s">
        <v>124</v>
      </c>
      <c r="O12" s="83" t="s">
        <v>126</v>
      </c>
      <c r="P12" s="83"/>
    </row>
    <row r="13" spans="1:17">
      <c r="A13" s="80">
        <v>44433</v>
      </c>
      <c r="B13" s="81">
        <v>3</v>
      </c>
      <c r="C13" s="81">
        <v>2021</v>
      </c>
      <c r="D13" s="80" t="s">
        <v>81</v>
      </c>
      <c r="E13" s="88" t="s">
        <v>57</v>
      </c>
      <c r="F13" s="89" t="s">
        <v>106</v>
      </c>
      <c r="G13" s="62" t="s">
        <v>77</v>
      </c>
      <c r="H13" s="89" t="s">
        <v>118</v>
      </c>
      <c r="I13" s="109">
        <f>COUNTIF($F$3:F13,F13)</f>
        <v>1</v>
      </c>
      <c r="J13" s="138" t="str">
        <f t="shared" si="1"/>
        <v/>
      </c>
      <c r="K13" s="83" t="s">
        <v>64</v>
      </c>
      <c r="L13" s="89" t="s">
        <v>66</v>
      </c>
      <c r="M13" s="89" t="s">
        <v>67</v>
      </c>
      <c r="N13" s="83" t="s">
        <v>69</v>
      </c>
      <c r="O13" s="83" t="s">
        <v>126</v>
      </c>
      <c r="P13" s="83"/>
    </row>
    <row r="14" spans="1:17">
      <c r="A14" s="80">
        <v>44433</v>
      </c>
      <c r="B14" s="81">
        <v>3</v>
      </c>
      <c r="C14" s="81">
        <v>2021</v>
      </c>
      <c r="D14" s="80" t="s">
        <v>81</v>
      </c>
      <c r="E14" s="88" t="s">
        <v>57</v>
      </c>
      <c r="F14" s="89" t="s">
        <v>107</v>
      </c>
      <c r="G14" s="62" t="s">
        <v>77</v>
      </c>
      <c r="H14" s="89" t="s">
        <v>118</v>
      </c>
      <c r="I14" s="109">
        <f>COUNTIF($F$3:F14,F14)</f>
        <v>1</v>
      </c>
      <c r="J14" s="138" t="str">
        <f t="shared" si="1"/>
        <v/>
      </c>
      <c r="K14" s="83" t="s">
        <v>64</v>
      </c>
      <c r="L14" s="89" t="s">
        <v>66</v>
      </c>
      <c r="M14" s="89" t="s">
        <v>67</v>
      </c>
      <c r="N14" s="83" t="s">
        <v>124</v>
      </c>
      <c r="O14" s="83" t="s">
        <v>126</v>
      </c>
      <c r="P14" s="83"/>
    </row>
    <row r="15" spans="1:17">
      <c r="A15" s="80">
        <v>44433</v>
      </c>
      <c r="B15" s="81">
        <v>3</v>
      </c>
      <c r="C15" s="81">
        <v>2021</v>
      </c>
      <c r="D15" s="80" t="s">
        <v>81</v>
      </c>
      <c r="E15" s="88" t="s">
        <v>57</v>
      </c>
      <c r="F15" s="89" t="s">
        <v>108</v>
      </c>
      <c r="G15" s="62" t="s">
        <v>77</v>
      </c>
      <c r="H15" s="89" t="s">
        <v>119</v>
      </c>
      <c r="I15" s="109">
        <f>COUNTIF($F$3:F15,F15)</f>
        <v>1</v>
      </c>
      <c r="J15" s="138" t="str">
        <f t="shared" si="1"/>
        <v/>
      </c>
      <c r="K15" s="83" t="s">
        <v>64</v>
      </c>
      <c r="L15" s="89" t="s">
        <v>65</v>
      </c>
      <c r="M15" s="89"/>
      <c r="N15" s="83" t="s">
        <v>124</v>
      </c>
      <c r="O15" s="83" t="s">
        <v>126</v>
      </c>
      <c r="P15" s="83"/>
    </row>
    <row r="16" spans="1:17">
      <c r="A16" s="80">
        <v>44433</v>
      </c>
      <c r="B16" s="81">
        <v>3</v>
      </c>
      <c r="C16" s="81">
        <v>2021</v>
      </c>
      <c r="D16" s="80" t="s">
        <v>81</v>
      </c>
      <c r="E16" s="88" t="s">
        <v>57</v>
      </c>
      <c r="F16" s="89" t="s">
        <v>109</v>
      </c>
      <c r="G16" s="62" t="s">
        <v>77</v>
      </c>
      <c r="H16" s="89" t="s">
        <v>119</v>
      </c>
      <c r="I16" s="109">
        <f>COUNTIF($F$3:F16,F16)</f>
        <v>1</v>
      </c>
      <c r="J16" s="138" t="str">
        <f t="shared" si="1"/>
        <v/>
      </c>
      <c r="K16" s="83" t="s">
        <v>64</v>
      </c>
      <c r="L16" s="89" t="s">
        <v>65</v>
      </c>
      <c r="M16" s="89"/>
      <c r="N16" s="83" t="s">
        <v>124</v>
      </c>
      <c r="O16" s="83" t="s">
        <v>126</v>
      </c>
      <c r="P16" s="83"/>
    </row>
    <row r="17" spans="1:16">
      <c r="A17" s="80">
        <v>44433</v>
      </c>
      <c r="B17" s="81">
        <v>3</v>
      </c>
      <c r="C17" s="81">
        <v>2021</v>
      </c>
      <c r="D17" s="80" t="s">
        <v>81</v>
      </c>
      <c r="E17" s="88" t="s">
        <v>57</v>
      </c>
      <c r="F17" s="89" t="s">
        <v>110</v>
      </c>
      <c r="G17" s="62" t="s">
        <v>76</v>
      </c>
      <c r="H17" s="89" t="s">
        <v>120</v>
      </c>
      <c r="I17" s="109">
        <f>COUNTIF($F$3:F17,F17)</f>
        <v>1</v>
      </c>
      <c r="J17" s="125" t="str">
        <f t="shared" si="0"/>
        <v/>
      </c>
      <c r="K17" s="83" t="s">
        <v>64</v>
      </c>
      <c r="L17" s="89" t="s">
        <v>122</v>
      </c>
      <c r="M17" s="89" t="s">
        <v>123</v>
      </c>
      <c r="N17" s="83" t="s">
        <v>69</v>
      </c>
      <c r="O17" s="83" t="s">
        <v>128</v>
      </c>
      <c r="P17" s="83"/>
    </row>
    <row r="18" spans="1:16">
      <c r="A18" s="80">
        <v>44434</v>
      </c>
      <c r="B18" s="81">
        <v>3</v>
      </c>
      <c r="C18" s="81">
        <v>2021</v>
      </c>
      <c r="D18" s="80" t="s">
        <v>81</v>
      </c>
      <c r="E18" s="88" t="s">
        <v>57</v>
      </c>
      <c r="F18" s="89" t="s">
        <v>49</v>
      </c>
      <c r="G18" s="62" t="s">
        <v>72</v>
      </c>
      <c r="H18" s="89" t="s">
        <v>111</v>
      </c>
      <c r="I18" s="109">
        <f>COUNTIF($F$3:F18,F18)</f>
        <v>2</v>
      </c>
      <c r="J18" s="125" t="str">
        <f t="shared" si="0"/>
        <v/>
      </c>
      <c r="K18" s="83" t="s">
        <v>64</v>
      </c>
      <c r="L18" s="89" t="s">
        <v>122</v>
      </c>
      <c r="M18" s="89" t="s">
        <v>67</v>
      </c>
      <c r="N18" s="83" t="s">
        <v>69</v>
      </c>
      <c r="O18" s="83" t="s">
        <v>127</v>
      </c>
      <c r="P18" s="83"/>
    </row>
    <row r="19" spans="1:16">
      <c r="A19" s="80">
        <v>44434</v>
      </c>
      <c r="B19" s="81">
        <v>3</v>
      </c>
      <c r="C19" s="81">
        <v>2021</v>
      </c>
      <c r="D19" s="80" t="s">
        <v>81</v>
      </c>
      <c r="E19" s="88" t="s">
        <v>57</v>
      </c>
      <c r="F19" s="89" t="s">
        <v>133</v>
      </c>
      <c r="G19" s="62" t="s">
        <v>72</v>
      </c>
      <c r="H19" s="89" t="s">
        <v>112</v>
      </c>
      <c r="I19" s="109">
        <f>COUNTIF($F$3:F19,F19)</f>
        <v>1</v>
      </c>
      <c r="J19" s="125" t="str">
        <f t="shared" si="0"/>
        <v/>
      </c>
      <c r="K19" s="83" t="s">
        <v>64</v>
      </c>
      <c r="L19" s="89" t="s">
        <v>66</v>
      </c>
      <c r="M19" s="89" t="s">
        <v>67</v>
      </c>
      <c r="N19" s="83" t="s">
        <v>70</v>
      </c>
      <c r="O19" s="83" t="s">
        <v>127</v>
      </c>
      <c r="P19" s="83"/>
    </row>
    <row r="20" spans="1:16">
      <c r="A20" s="80">
        <v>44434</v>
      </c>
      <c r="B20" s="81">
        <v>3</v>
      </c>
      <c r="C20" s="81">
        <v>2021</v>
      </c>
      <c r="D20" s="80" t="s">
        <v>81</v>
      </c>
      <c r="E20" s="88" t="s">
        <v>57</v>
      </c>
      <c r="F20" s="89" t="s">
        <v>52</v>
      </c>
      <c r="G20" s="62" t="s">
        <v>76</v>
      </c>
      <c r="H20" s="89" t="s">
        <v>113</v>
      </c>
      <c r="I20" s="109">
        <f>COUNTIF($F$3:F20,F20)</f>
        <v>2</v>
      </c>
      <c r="J20" s="125" t="str">
        <f t="shared" si="0"/>
        <v/>
      </c>
      <c r="K20" s="83" t="s">
        <v>64</v>
      </c>
      <c r="L20" s="89" t="s">
        <v>66</v>
      </c>
      <c r="M20" s="89" t="s">
        <v>68</v>
      </c>
      <c r="N20" s="83" t="s">
        <v>69</v>
      </c>
      <c r="O20" s="83" t="s">
        <v>128</v>
      </c>
      <c r="P20" s="83"/>
    </row>
    <row r="21" spans="1:16">
      <c r="A21" s="80">
        <v>44434</v>
      </c>
      <c r="B21" s="81">
        <v>3</v>
      </c>
      <c r="C21" s="81">
        <v>2021</v>
      </c>
      <c r="D21" s="80" t="s">
        <v>81</v>
      </c>
      <c r="E21" s="88" t="s">
        <v>57</v>
      </c>
      <c r="F21" s="89" t="s">
        <v>129</v>
      </c>
      <c r="G21" s="62" t="s">
        <v>74</v>
      </c>
      <c r="H21" s="89" t="s">
        <v>115</v>
      </c>
      <c r="I21" s="109">
        <f>COUNTIF($F$3:F21,F21)</f>
        <v>1</v>
      </c>
      <c r="J21" s="125" t="str">
        <f t="shared" si="0"/>
        <v/>
      </c>
      <c r="K21" s="83" t="s">
        <v>64</v>
      </c>
      <c r="L21" s="89" t="s">
        <v>122</v>
      </c>
      <c r="M21" s="89" t="s">
        <v>67</v>
      </c>
      <c r="N21" s="83" t="s">
        <v>69</v>
      </c>
      <c r="O21" s="83" t="s">
        <v>128</v>
      </c>
      <c r="P21" s="83"/>
    </row>
    <row r="22" spans="1:16">
      <c r="A22" s="80">
        <v>44434</v>
      </c>
      <c r="B22" s="81">
        <v>3</v>
      </c>
      <c r="C22" s="81">
        <v>2021</v>
      </c>
      <c r="D22" s="80" t="s">
        <v>81</v>
      </c>
      <c r="E22" s="88" t="s">
        <v>57</v>
      </c>
      <c r="F22" s="89" t="s">
        <v>105</v>
      </c>
      <c r="G22" s="62" t="s">
        <v>74</v>
      </c>
      <c r="H22" s="89" t="s">
        <v>114</v>
      </c>
      <c r="I22" s="109">
        <f>COUNTIF($F$3:F22,F22)</f>
        <v>2</v>
      </c>
      <c r="J22" s="125" t="str">
        <f t="shared" si="0"/>
        <v/>
      </c>
      <c r="K22" s="83" t="s">
        <v>64</v>
      </c>
      <c r="L22" s="89" t="s">
        <v>122</v>
      </c>
      <c r="M22" s="89" t="s">
        <v>67</v>
      </c>
      <c r="N22" s="83" t="s">
        <v>69</v>
      </c>
      <c r="O22" s="83" t="s">
        <v>128</v>
      </c>
      <c r="P22" s="83"/>
    </row>
    <row r="23" spans="1:16">
      <c r="A23" s="80">
        <v>44434</v>
      </c>
      <c r="B23" s="81">
        <v>3</v>
      </c>
      <c r="C23" s="81">
        <v>2021</v>
      </c>
      <c r="D23" s="80" t="s">
        <v>81</v>
      </c>
      <c r="E23" s="88" t="s">
        <v>57</v>
      </c>
      <c r="F23" s="89" t="s">
        <v>130</v>
      </c>
      <c r="G23" s="62" t="s">
        <v>135</v>
      </c>
      <c r="H23" s="89" t="s">
        <v>116</v>
      </c>
      <c r="I23" s="109">
        <f>COUNTIF($F$3:F23,F23)</f>
        <v>1</v>
      </c>
      <c r="J23" s="125" t="str">
        <f t="shared" si="0"/>
        <v/>
      </c>
      <c r="K23" s="83" t="s">
        <v>64</v>
      </c>
      <c r="L23" s="89" t="s">
        <v>140</v>
      </c>
      <c r="M23" s="89"/>
      <c r="N23" s="83" t="s">
        <v>124</v>
      </c>
      <c r="O23" s="83" t="s">
        <v>127</v>
      </c>
      <c r="P23" s="83"/>
    </row>
    <row r="24" spans="1:16">
      <c r="A24" s="80">
        <v>44434</v>
      </c>
      <c r="B24" s="81">
        <v>3</v>
      </c>
      <c r="C24" s="81">
        <v>2021</v>
      </c>
      <c r="D24" s="80" t="s">
        <v>81</v>
      </c>
      <c r="E24" s="88" t="s">
        <v>57</v>
      </c>
      <c r="F24" s="89" t="s">
        <v>131</v>
      </c>
      <c r="G24" s="62" t="s">
        <v>136</v>
      </c>
      <c r="H24" s="89" t="s">
        <v>117</v>
      </c>
      <c r="I24" s="109">
        <f>COUNTIF($F$3:F24,F24)</f>
        <v>1</v>
      </c>
      <c r="J24" s="138" t="str">
        <f>IF(I24&gt;1,I24-1,"")</f>
        <v/>
      </c>
      <c r="K24" s="83" t="s">
        <v>64</v>
      </c>
      <c r="L24" s="92" t="s">
        <v>140</v>
      </c>
      <c r="M24" s="92"/>
      <c r="N24" s="83" t="s">
        <v>124</v>
      </c>
      <c r="O24" s="83" t="s">
        <v>126</v>
      </c>
      <c r="P24" s="83"/>
    </row>
    <row r="25" spans="1:16">
      <c r="A25" s="80">
        <v>44434</v>
      </c>
      <c r="B25" s="81">
        <v>3</v>
      </c>
      <c r="C25" s="81">
        <v>2021</v>
      </c>
      <c r="D25" s="80" t="s">
        <v>81</v>
      </c>
      <c r="E25" s="88" t="s">
        <v>57</v>
      </c>
      <c r="F25" s="89" t="s">
        <v>108</v>
      </c>
      <c r="G25" s="62" t="s">
        <v>136</v>
      </c>
      <c r="H25" s="89" t="s">
        <v>134</v>
      </c>
      <c r="I25" s="109">
        <f>COUNTIF($F$3:F25,F25)</f>
        <v>2</v>
      </c>
      <c r="J25" s="138">
        <f>IF(I25&gt;1,I25-1,"")</f>
        <v>1</v>
      </c>
      <c r="K25" s="83" t="s">
        <v>64</v>
      </c>
      <c r="L25" s="92" t="s">
        <v>140</v>
      </c>
      <c r="M25" s="92"/>
      <c r="N25" s="83" t="s">
        <v>124</v>
      </c>
      <c r="O25" s="83" t="s">
        <v>126</v>
      </c>
      <c r="P25" s="83"/>
    </row>
    <row r="26" spans="1:16">
      <c r="A26" s="80">
        <v>44434</v>
      </c>
      <c r="B26" s="81">
        <v>3</v>
      </c>
      <c r="C26" s="81">
        <v>2021</v>
      </c>
      <c r="D26" s="80" t="s">
        <v>81</v>
      </c>
      <c r="E26" s="88" t="s">
        <v>57</v>
      </c>
      <c r="F26" s="89" t="s">
        <v>132</v>
      </c>
      <c r="G26" s="62" t="s">
        <v>76</v>
      </c>
      <c r="H26" s="89" t="s">
        <v>120</v>
      </c>
      <c r="I26" s="109">
        <f>COUNTIF($F$3:F26,F26)</f>
        <v>1</v>
      </c>
      <c r="J26" s="125" t="str">
        <f t="shared" si="0"/>
        <v/>
      </c>
      <c r="K26" s="83" t="s">
        <v>64</v>
      </c>
      <c r="L26" s="92" t="s">
        <v>66</v>
      </c>
      <c r="M26" s="92" t="s">
        <v>68</v>
      </c>
      <c r="N26" s="83" t="s">
        <v>70</v>
      </c>
      <c r="O26" s="83" t="s">
        <v>127</v>
      </c>
      <c r="P26" s="83"/>
    </row>
    <row r="27" spans="1:16">
      <c r="A27" s="80">
        <v>44435</v>
      </c>
      <c r="B27" s="81">
        <v>3</v>
      </c>
      <c r="C27" s="81">
        <v>2021</v>
      </c>
      <c r="D27" s="80" t="s">
        <v>81</v>
      </c>
      <c r="E27" s="90" t="s">
        <v>57</v>
      </c>
      <c r="F27" s="91" t="s">
        <v>141</v>
      </c>
      <c r="G27" s="62" t="s">
        <v>76</v>
      </c>
      <c r="H27" s="91" t="s">
        <v>146</v>
      </c>
      <c r="I27" s="109">
        <f>COUNTIF($F$3:F27,F27)</f>
        <v>1</v>
      </c>
      <c r="J27" s="125" t="str">
        <f t="shared" si="0"/>
        <v/>
      </c>
      <c r="K27" s="83" t="s">
        <v>64</v>
      </c>
      <c r="L27" s="92" t="s">
        <v>66</v>
      </c>
      <c r="M27" s="92" t="s">
        <v>67</v>
      </c>
      <c r="N27" s="83" t="s">
        <v>70</v>
      </c>
      <c r="O27" s="83" t="s">
        <v>159</v>
      </c>
      <c r="P27" s="83"/>
    </row>
    <row r="28" spans="1:16">
      <c r="A28" s="80">
        <v>44435</v>
      </c>
      <c r="B28" s="81">
        <v>3</v>
      </c>
      <c r="C28" s="81">
        <v>2021</v>
      </c>
      <c r="D28" s="80" t="s">
        <v>81</v>
      </c>
      <c r="E28" s="90" t="s">
        <v>57</v>
      </c>
      <c r="F28" s="91" t="s">
        <v>130</v>
      </c>
      <c r="G28" s="62" t="s">
        <v>135</v>
      </c>
      <c r="H28" s="91" t="s">
        <v>147</v>
      </c>
      <c r="I28" s="109">
        <f>COUNTIF($F$3:F28,F28)</f>
        <v>2</v>
      </c>
      <c r="J28" s="125" t="str">
        <f t="shared" si="0"/>
        <v/>
      </c>
      <c r="K28" s="83" t="s">
        <v>64</v>
      </c>
      <c r="L28" s="92" t="s">
        <v>140</v>
      </c>
      <c r="M28" s="92"/>
      <c r="N28" s="83" t="s">
        <v>124</v>
      </c>
      <c r="O28" s="83" t="s">
        <v>159</v>
      </c>
      <c r="P28" s="83"/>
    </row>
    <row r="29" spans="1:16">
      <c r="A29" s="80">
        <v>44435</v>
      </c>
      <c r="B29" s="81">
        <v>3</v>
      </c>
      <c r="C29" s="81">
        <v>2021</v>
      </c>
      <c r="D29" s="80" t="s">
        <v>81</v>
      </c>
      <c r="E29" s="97" t="s">
        <v>57</v>
      </c>
      <c r="F29" s="98" t="s">
        <v>142</v>
      </c>
      <c r="G29" s="62" t="s">
        <v>76</v>
      </c>
      <c r="H29" s="98" t="s">
        <v>148</v>
      </c>
      <c r="I29" s="109">
        <f>COUNTIF($F$3:F29,F29)</f>
        <v>1</v>
      </c>
      <c r="J29" s="125" t="str">
        <f t="shared" si="0"/>
        <v/>
      </c>
      <c r="K29" s="83" t="s">
        <v>64</v>
      </c>
      <c r="L29" s="98" t="s">
        <v>66</v>
      </c>
      <c r="M29" s="98" t="s">
        <v>67</v>
      </c>
      <c r="N29" s="83" t="s">
        <v>70</v>
      </c>
      <c r="O29" s="83" t="s">
        <v>127</v>
      </c>
      <c r="P29" s="83"/>
    </row>
    <row r="30" spans="1:16">
      <c r="A30" s="80">
        <v>44435</v>
      </c>
      <c r="B30" s="81">
        <v>3</v>
      </c>
      <c r="C30" s="81">
        <v>2021</v>
      </c>
      <c r="D30" s="80" t="s">
        <v>81</v>
      </c>
      <c r="E30" s="97" t="s">
        <v>57</v>
      </c>
      <c r="F30" s="98" t="s">
        <v>131</v>
      </c>
      <c r="G30" s="62" t="s">
        <v>136</v>
      </c>
      <c r="H30" s="98" t="s">
        <v>149</v>
      </c>
      <c r="I30" s="109">
        <f>COUNTIF($F$3:F30,F30)</f>
        <v>2</v>
      </c>
      <c r="J30" s="138">
        <f>IF(I30&gt;1,I30-1,"")</f>
        <v>1</v>
      </c>
      <c r="K30" s="83" t="s">
        <v>64</v>
      </c>
      <c r="L30" s="98" t="s">
        <v>66</v>
      </c>
      <c r="M30" s="98"/>
      <c r="N30" s="83" t="s">
        <v>69</v>
      </c>
      <c r="O30" s="83" t="s">
        <v>126</v>
      </c>
      <c r="P30" s="83"/>
    </row>
    <row r="31" spans="1:16">
      <c r="A31" s="80">
        <v>44435</v>
      </c>
      <c r="B31" s="81">
        <v>3</v>
      </c>
      <c r="C31" s="81">
        <v>2021</v>
      </c>
      <c r="D31" s="80" t="s">
        <v>81</v>
      </c>
      <c r="E31" s="97" t="s">
        <v>57</v>
      </c>
      <c r="F31" s="98" t="s">
        <v>108</v>
      </c>
      <c r="G31" s="62" t="s">
        <v>136</v>
      </c>
      <c r="H31" s="98" t="s">
        <v>150</v>
      </c>
      <c r="I31" s="109">
        <f>COUNTIF($F$3:F31,F31)</f>
        <v>3</v>
      </c>
      <c r="J31" s="138">
        <f>IF(I31&gt;1,I31-1,"")</f>
        <v>2</v>
      </c>
      <c r="K31" s="83" t="s">
        <v>64</v>
      </c>
      <c r="L31" s="98" t="s">
        <v>140</v>
      </c>
      <c r="M31" s="98"/>
      <c r="N31" s="83" t="s">
        <v>124</v>
      </c>
      <c r="O31" s="83" t="s">
        <v>126</v>
      </c>
      <c r="P31" s="83"/>
    </row>
    <row r="32" spans="1:16">
      <c r="A32" s="80">
        <v>44435</v>
      </c>
      <c r="B32" s="81">
        <v>3</v>
      </c>
      <c r="C32" s="81">
        <v>2021</v>
      </c>
      <c r="D32" s="80" t="s">
        <v>81</v>
      </c>
      <c r="E32" s="97" t="s">
        <v>57</v>
      </c>
      <c r="F32" s="98" t="s">
        <v>133</v>
      </c>
      <c r="G32" s="62" t="s">
        <v>72</v>
      </c>
      <c r="H32" s="98" t="s">
        <v>151</v>
      </c>
      <c r="I32" s="109">
        <f>COUNTIF($F$3:F32,F32)</f>
        <v>2</v>
      </c>
      <c r="J32" s="125" t="str">
        <f t="shared" si="0"/>
        <v/>
      </c>
      <c r="K32" s="83" t="s">
        <v>64</v>
      </c>
      <c r="L32" s="98" t="s">
        <v>66</v>
      </c>
      <c r="M32" s="98" t="s">
        <v>67</v>
      </c>
      <c r="N32" s="83" t="s">
        <v>69</v>
      </c>
      <c r="O32" s="83" t="s">
        <v>127</v>
      </c>
      <c r="P32" s="83"/>
    </row>
    <row r="33" spans="1:16">
      <c r="A33" s="80">
        <v>44435</v>
      </c>
      <c r="B33" s="81">
        <v>3</v>
      </c>
      <c r="C33" s="81">
        <v>2021</v>
      </c>
      <c r="D33" s="80" t="s">
        <v>81</v>
      </c>
      <c r="E33" s="97" t="s">
        <v>57</v>
      </c>
      <c r="F33" s="98" t="s">
        <v>132</v>
      </c>
      <c r="G33" s="62" t="s">
        <v>76</v>
      </c>
      <c r="H33" s="98" t="s">
        <v>120</v>
      </c>
      <c r="I33" s="109">
        <f>COUNTIF($F$3:F33,F33)</f>
        <v>2</v>
      </c>
      <c r="J33" s="125" t="str">
        <f t="shared" si="0"/>
        <v/>
      </c>
      <c r="K33" s="83" t="s">
        <v>64</v>
      </c>
      <c r="L33" s="98" t="s">
        <v>122</v>
      </c>
      <c r="M33" s="98" t="s">
        <v>67</v>
      </c>
      <c r="N33" s="83" t="s">
        <v>69</v>
      </c>
      <c r="O33" s="83" t="s">
        <v>127</v>
      </c>
      <c r="P33" s="83"/>
    </row>
    <row r="34" spans="1:16">
      <c r="A34" s="80">
        <v>44435</v>
      </c>
      <c r="B34" s="81">
        <v>3</v>
      </c>
      <c r="C34" s="81">
        <v>2021</v>
      </c>
      <c r="D34" s="80" t="s">
        <v>81</v>
      </c>
      <c r="E34" s="97" t="s">
        <v>57</v>
      </c>
      <c r="F34" s="98" t="s">
        <v>143</v>
      </c>
      <c r="G34" s="62" t="s">
        <v>72</v>
      </c>
      <c r="H34" s="98" t="s">
        <v>152</v>
      </c>
      <c r="I34" s="109">
        <f>COUNTIF($F$3:F34,F34)</f>
        <v>1</v>
      </c>
      <c r="J34" s="125" t="str">
        <f t="shared" si="0"/>
        <v/>
      </c>
      <c r="K34" s="83" t="s">
        <v>64</v>
      </c>
      <c r="L34" s="98" t="s">
        <v>122</v>
      </c>
      <c r="M34" s="98" t="s">
        <v>67</v>
      </c>
      <c r="N34" s="83" t="s">
        <v>70</v>
      </c>
      <c r="O34" s="83" t="s">
        <v>159</v>
      </c>
      <c r="P34" s="83"/>
    </row>
    <row r="35" spans="1:16">
      <c r="A35" s="80">
        <v>44435</v>
      </c>
      <c r="B35" s="81">
        <v>3</v>
      </c>
      <c r="C35" s="81">
        <v>2021</v>
      </c>
      <c r="D35" s="80" t="s">
        <v>81</v>
      </c>
      <c r="E35" s="97" t="s">
        <v>57</v>
      </c>
      <c r="F35" s="98" t="s">
        <v>144</v>
      </c>
      <c r="G35" s="62" t="s">
        <v>72</v>
      </c>
      <c r="H35" s="98" t="s">
        <v>153</v>
      </c>
      <c r="I35" s="109">
        <f>COUNTIF($F$3:F35,F35)</f>
        <v>1</v>
      </c>
      <c r="J35" s="125" t="str">
        <f t="shared" si="0"/>
        <v/>
      </c>
      <c r="K35" s="83" t="s">
        <v>64</v>
      </c>
      <c r="L35" s="98" t="s">
        <v>66</v>
      </c>
      <c r="M35" s="98" t="s">
        <v>67</v>
      </c>
      <c r="N35" s="83" t="s">
        <v>70</v>
      </c>
      <c r="O35" s="83" t="s">
        <v>159</v>
      </c>
      <c r="P35" s="83"/>
    </row>
    <row r="36" spans="1:16">
      <c r="A36" s="80">
        <v>44435</v>
      </c>
      <c r="B36" s="81">
        <v>3</v>
      </c>
      <c r="C36" s="81">
        <v>2021</v>
      </c>
      <c r="D36" s="80" t="s">
        <v>81</v>
      </c>
      <c r="E36" s="97" t="s">
        <v>57</v>
      </c>
      <c r="F36" s="98" t="s">
        <v>145</v>
      </c>
      <c r="G36" s="62" t="s">
        <v>74</v>
      </c>
      <c r="H36" s="98" t="s">
        <v>154</v>
      </c>
      <c r="I36" s="109">
        <f>COUNTIF($F$3:F36,F36)</f>
        <v>1</v>
      </c>
      <c r="J36" s="125" t="str">
        <f t="shared" si="0"/>
        <v/>
      </c>
      <c r="K36" s="83" t="s">
        <v>64</v>
      </c>
      <c r="L36" s="98" t="s">
        <v>122</v>
      </c>
      <c r="M36" s="98" t="s">
        <v>67</v>
      </c>
      <c r="N36" s="83" t="s">
        <v>124</v>
      </c>
      <c r="O36" s="83" t="s">
        <v>159</v>
      </c>
      <c r="P36" s="83"/>
    </row>
    <row r="37" spans="1:16">
      <c r="A37" s="80">
        <v>44436</v>
      </c>
      <c r="B37" s="81">
        <v>3</v>
      </c>
      <c r="C37" s="81">
        <v>2021</v>
      </c>
      <c r="D37" s="80" t="s">
        <v>81</v>
      </c>
      <c r="E37" s="97" t="s">
        <v>57</v>
      </c>
      <c r="F37" s="98" t="s">
        <v>168</v>
      </c>
      <c r="G37" s="62" t="s">
        <v>74</v>
      </c>
      <c r="H37" s="98" t="s">
        <v>146</v>
      </c>
      <c r="I37" s="109">
        <f>COUNTIF($F$3:F37,F37)</f>
        <v>1</v>
      </c>
      <c r="J37" s="125" t="str">
        <f t="shared" si="0"/>
        <v/>
      </c>
      <c r="K37" s="83" t="s">
        <v>64</v>
      </c>
      <c r="L37" s="98"/>
      <c r="M37" s="98"/>
      <c r="N37" s="83" t="s">
        <v>70</v>
      </c>
      <c r="O37" s="83" t="s">
        <v>67</v>
      </c>
      <c r="P37" s="83"/>
    </row>
    <row r="38" spans="1:16">
      <c r="A38" s="80">
        <v>44436</v>
      </c>
      <c r="B38" s="81">
        <v>3</v>
      </c>
      <c r="C38" s="81">
        <v>2021</v>
      </c>
      <c r="D38" s="80" t="s">
        <v>81</v>
      </c>
      <c r="E38" s="97" t="s">
        <v>57</v>
      </c>
      <c r="F38" s="98" t="s">
        <v>142</v>
      </c>
      <c r="G38" s="62" t="s">
        <v>76</v>
      </c>
      <c r="H38" s="98" t="s">
        <v>148</v>
      </c>
      <c r="I38" s="109">
        <f>COUNTIF($F$3:F38,F38)</f>
        <v>2</v>
      </c>
      <c r="J38" s="125" t="str">
        <f t="shared" si="0"/>
        <v/>
      </c>
      <c r="K38" s="83" t="s">
        <v>64</v>
      </c>
      <c r="L38" s="98"/>
      <c r="M38" s="98"/>
      <c r="N38" s="83" t="s">
        <v>69</v>
      </c>
      <c r="O38" s="83"/>
      <c r="P38" s="83"/>
    </row>
    <row r="39" spans="1:16">
      <c r="A39" s="80">
        <v>44436</v>
      </c>
      <c r="B39" s="81">
        <v>3</v>
      </c>
      <c r="C39" s="81">
        <v>2021</v>
      </c>
      <c r="D39" s="80" t="s">
        <v>81</v>
      </c>
      <c r="E39" s="97" t="s">
        <v>57</v>
      </c>
      <c r="F39" s="98" t="s">
        <v>131</v>
      </c>
      <c r="G39" s="62" t="s">
        <v>136</v>
      </c>
      <c r="H39" s="98" t="s">
        <v>149</v>
      </c>
      <c r="I39" s="109">
        <f>COUNTIF($F$3:F39,F39)</f>
        <v>3</v>
      </c>
      <c r="J39" s="138">
        <f>IF(I39&gt;1,I39-1,"")</f>
        <v>2</v>
      </c>
      <c r="K39" s="83" t="s">
        <v>64</v>
      </c>
      <c r="L39" s="98"/>
      <c r="M39" s="98"/>
      <c r="N39" s="83" t="s">
        <v>69</v>
      </c>
      <c r="O39" s="83"/>
      <c r="P39" s="83"/>
    </row>
    <row r="40" spans="1:16">
      <c r="A40" s="80">
        <v>44436</v>
      </c>
      <c r="B40" s="81">
        <v>3</v>
      </c>
      <c r="C40" s="81">
        <v>2021</v>
      </c>
      <c r="D40" s="80" t="s">
        <v>81</v>
      </c>
      <c r="E40" s="97" t="s">
        <v>57</v>
      </c>
      <c r="F40" s="98" t="s">
        <v>108</v>
      </c>
      <c r="G40" s="62" t="s">
        <v>136</v>
      </c>
      <c r="H40" s="98" t="s">
        <v>150</v>
      </c>
      <c r="I40" s="122">
        <f>COUNTIF($F$3:F40,F40)</f>
        <v>4</v>
      </c>
      <c r="J40" s="138">
        <f>IF(I40&gt;1,I40-1,"")</f>
        <v>3</v>
      </c>
      <c r="K40" s="83" t="s">
        <v>64</v>
      </c>
      <c r="L40" s="98"/>
      <c r="M40" s="98"/>
      <c r="N40" s="83" t="s">
        <v>69</v>
      </c>
      <c r="O40" s="83"/>
      <c r="P40" s="83"/>
    </row>
    <row r="41" spans="1:16">
      <c r="A41" s="80">
        <v>44436</v>
      </c>
      <c r="B41" s="81">
        <v>3</v>
      </c>
      <c r="C41" s="81">
        <v>2021</v>
      </c>
      <c r="D41" s="80" t="s">
        <v>81</v>
      </c>
      <c r="E41" s="97" t="s">
        <v>57</v>
      </c>
      <c r="F41" s="98" t="s">
        <v>169</v>
      </c>
      <c r="G41" s="62" t="s">
        <v>72</v>
      </c>
      <c r="H41" s="98" t="s">
        <v>151</v>
      </c>
      <c r="I41" s="109">
        <f>COUNTIF($F$3:F41,F41)</f>
        <v>1</v>
      </c>
      <c r="J41" s="125" t="str">
        <f t="shared" si="0"/>
        <v/>
      </c>
      <c r="K41" s="83" t="s">
        <v>64</v>
      </c>
      <c r="L41" s="98"/>
      <c r="M41" s="98"/>
      <c r="N41" s="83" t="s">
        <v>70</v>
      </c>
      <c r="O41" s="83"/>
      <c r="P41" s="83"/>
    </row>
    <row r="42" spans="1:16">
      <c r="A42" s="80">
        <v>44436</v>
      </c>
      <c r="B42" s="81">
        <v>3</v>
      </c>
      <c r="C42" s="81">
        <v>2021</v>
      </c>
      <c r="D42" s="80" t="s">
        <v>81</v>
      </c>
      <c r="E42" s="97" t="s">
        <v>57</v>
      </c>
      <c r="F42" s="98" t="s">
        <v>170</v>
      </c>
      <c r="G42" s="62" t="s">
        <v>135</v>
      </c>
      <c r="H42" s="98" t="s">
        <v>120</v>
      </c>
      <c r="I42" s="109">
        <f>COUNTIF($F$3:F42,F42)</f>
        <v>1</v>
      </c>
      <c r="J42" s="125" t="str">
        <f t="shared" si="0"/>
        <v/>
      </c>
      <c r="K42" s="83" t="s">
        <v>64</v>
      </c>
      <c r="L42" s="98"/>
      <c r="M42" s="98"/>
      <c r="N42" s="83" t="s">
        <v>70</v>
      </c>
      <c r="O42" s="83"/>
      <c r="P42" s="83"/>
    </row>
    <row r="43" spans="1:16">
      <c r="A43" s="80">
        <v>44436</v>
      </c>
      <c r="B43" s="81">
        <v>3</v>
      </c>
      <c r="C43" s="81">
        <v>2021</v>
      </c>
      <c r="D43" s="80" t="s">
        <v>81</v>
      </c>
      <c r="E43" s="97" t="s">
        <v>57</v>
      </c>
      <c r="F43" s="98" t="s">
        <v>171</v>
      </c>
      <c r="G43" s="62" t="s">
        <v>135</v>
      </c>
      <c r="H43" s="98" t="s">
        <v>147</v>
      </c>
      <c r="I43" s="109">
        <f>COUNTIF($F$3:F43,F43)</f>
        <v>1</v>
      </c>
      <c r="J43" s="125" t="str">
        <f t="shared" si="0"/>
        <v/>
      </c>
      <c r="K43" s="83" t="s">
        <v>64</v>
      </c>
      <c r="L43" s="98"/>
      <c r="M43" s="98"/>
      <c r="N43" s="83" t="s">
        <v>124</v>
      </c>
      <c r="O43" s="83"/>
      <c r="P43" s="83"/>
    </row>
    <row r="44" spans="1:16">
      <c r="A44" s="80">
        <v>44436</v>
      </c>
      <c r="B44" s="81">
        <v>3</v>
      </c>
      <c r="C44" s="81">
        <v>2021</v>
      </c>
      <c r="D44" s="80" t="s">
        <v>81</v>
      </c>
      <c r="E44" s="97" t="s">
        <v>57</v>
      </c>
      <c r="F44" s="98" t="s">
        <v>143</v>
      </c>
      <c r="G44" s="62" t="s">
        <v>72</v>
      </c>
      <c r="H44" s="98" t="s">
        <v>152</v>
      </c>
      <c r="I44" s="109">
        <f>COUNTIF($F$3:F44,F44)</f>
        <v>2</v>
      </c>
      <c r="J44" s="125" t="str">
        <f t="shared" si="0"/>
        <v/>
      </c>
      <c r="K44" s="83" t="s">
        <v>64</v>
      </c>
      <c r="L44" s="98"/>
      <c r="M44" s="98"/>
      <c r="N44" s="83" t="s">
        <v>69</v>
      </c>
      <c r="O44" s="83" t="s">
        <v>67</v>
      </c>
      <c r="P44" s="83"/>
    </row>
    <row r="45" spans="1:16">
      <c r="A45" s="80">
        <v>44436</v>
      </c>
      <c r="B45" s="81">
        <v>3</v>
      </c>
      <c r="C45" s="81">
        <v>2021</v>
      </c>
      <c r="D45" s="80" t="s">
        <v>81</v>
      </c>
      <c r="E45" s="97" t="s">
        <v>57</v>
      </c>
      <c r="F45" s="98" t="s">
        <v>144</v>
      </c>
      <c r="G45" s="62" t="s">
        <v>72</v>
      </c>
      <c r="H45" s="98" t="s">
        <v>153</v>
      </c>
      <c r="I45" s="109">
        <f>COUNTIF($F$3:F45,F45)</f>
        <v>2</v>
      </c>
      <c r="J45" s="125" t="str">
        <f t="shared" si="0"/>
        <v/>
      </c>
      <c r="K45" s="83" t="s">
        <v>64</v>
      </c>
      <c r="L45" s="98"/>
      <c r="M45" s="98"/>
      <c r="N45" s="83" t="s">
        <v>70</v>
      </c>
      <c r="O45" s="83"/>
      <c r="P45" s="83"/>
    </row>
    <row r="46" spans="1:16">
      <c r="A46" s="80">
        <v>44436</v>
      </c>
      <c r="B46" s="81">
        <v>3</v>
      </c>
      <c r="C46" s="81">
        <v>2021</v>
      </c>
      <c r="D46" s="80" t="s">
        <v>81</v>
      </c>
      <c r="E46" s="97" t="s">
        <v>57</v>
      </c>
      <c r="F46" s="98" t="s">
        <v>145</v>
      </c>
      <c r="G46" s="62" t="s">
        <v>74</v>
      </c>
      <c r="H46" s="98" t="s">
        <v>154</v>
      </c>
      <c r="I46" s="109">
        <f>COUNTIF($F$3:F46,F46)</f>
        <v>2</v>
      </c>
      <c r="J46" s="125" t="str">
        <f t="shared" si="0"/>
        <v/>
      </c>
      <c r="K46" s="83" t="s">
        <v>64</v>
      </c>
      <c r="L46" s="98"/>
      <c r="M46" s="98"/>
      <c r="N46" s="83" t="s">
        <v>69</v>
      </c>
      <c r="O46" s="83"/>
      <c r="P46" s="83"/>
    </row>
    <row r="47" spans="1:16">
      <c r="A47" s="80">
        <v>44437</v>
      </c>
      <c r="B47" s="81">
        <v>3</v>
      </c>
      <c r="C47" s="81">
        <v>2021</v>
      </c>
      <c r="D47" s="80" t="s">
        <v>81</v>
      </c>
      <c r="E47" s="97" t="s">
        <v>57</v>
      </c>
      <c r="F47" s="98" t="s">
        <v>173</v>
      </c>
      <c r="G47" s="62" t="s">
        <v>72</v>
      </c>
      <c r="H47" s="98" t="s">
        <v>146</v>
      </c>
      <c r="I47" s="109">
        <f>COUNTIF($F$3:F47,F47)</f>
        <v>1</v>
      </c>
      <c r="J47" s="125" t="str">
        <f t="shared" si="0"/>
        <v/>
      </c>
      <c r="K47" s="83" t="s">
        <v>64</v>
      </c>
      <c r="L47" s="98" t="s">
        <v>122</v>
      </c>
      <c r="M47" s="98" t="s">
        <v>67</v>
      </c>
      <c r="N47" s="83" t="s">
        <v>70</v>
      </c>
      <c r="O47" s="83"/>
      <c r="P47" s="83"/>
    </row>
    <row r="48" spans="1:16">
      <c r="A48" s="80">
        <v>44437</v>
      </c>
      <c r="B48" s="81">
        <v>3</v>
      </c>
      <c r="C48" s="81">
        <v>2021</v>
      </c>
      <c r="D48" s="80" t="s">
        <v>81</v>
      </c>
      <c r="E48" s="97" t="s">
        <v>57</v>
      </c>
      <c r="F48" s="98" t="s">
        <v>174</v>
      </c>
      <c r="G48" s="62" t="s">
        <v>74</v>
      </c>
      <c r="H48" s="98" t="s">
        <v>148</v>
      </c>
      <c r="I48" s="109">
        <f>COUNTIF($F$3:F48,F48)</f>
        <v>1</v>
      </c>
      <c r="J48" s="125" t="str">
        <f t="shared" si="0"/>
        <v/>
      </c>
      <c r="K48" s="83" t="s">
        <v>64</v>
      </c>
      <c r="L48" s="98" t="s">
        <v>66</v>
      </c>
      <c r="M48" s="98" t="s">
        <v>67</v>
      </c>
      <c r="N48" s="83" t="s">
        <v>70</v>
      </c>
      <c r="O48" s="83"/>
      <c r="P48" s="83"/>
    </row>
    <row r="49" spans="1:16">
      <c r="A49" s="80">
        <v>44437</v>
      </c>
      <c r="B49" s="81">
        <v>3</v>
      </c>
      <c r="C49" s="81">
        <v>2021</v>
      </c>
      <c r="D49" s="80" t="s">
        <v>81</v>
      </c>
      <c r="E49" s="97" t="s">
        <v>57</v>
      </c>
      <c r="F49" s="98" t="s">
        <v>175</v>
      </c>
      <c r="G49" s="62" t="s">
        <v>136</v>
      </c>
      <c r="H49" s="98" t="s">
        <v>149</v>
      </c>
      <c r="I49" s="109">
        <f>COUNTIF($F$3:F49,F49)</f>
        <v>1</v>
      </c>
      <c r="J49" s="138" t="str">
        <f>IF(I49&gt;1,I49-1,"")</f>
        <v/>
      </c>
      <c r="K49" s="83" t="s">
        <v>64</v>
      </c>
      <c r="L49" s="98" t="s">
        <v>66</v>
      </c>
      <c r="M49" s="98" t="s">
        <v>67</v>
      </c>
      <c r="N49" s="83" t="s">
        <v>69</v>
      </c>
      <c r="O49" s="83"/>
      <c r="P49" s="83"/>
    </row>
    <row r="50" spans="1:16">
      <c r="A50" s="80">
        <v>44437</v>
      </c>
      <c r="B50" s="81">
        <v>3</v>
      </c>
      <c r="C50" s="81">
        <v>2021</v>
      </c>
      <c r="D50" s="80" t="s">
        <v>81</v>
      </c>
      <c r="E50" s="97" t="s">
        <v>57</v>
      </c>
      <c r="F50" s="98" t="s">
        <v>169</v>
      </c>
      <c r="G50" s="62" t="s">
        <v>72</v>
      </c>
      <c r="H50" s="98" t="s">
        <v>151</v>
      </c>
      <c r="I50" s="109">
        <f>COUNTIF($F$3:F50,F50)</f>
        <v>2</v>
      </c>
      <c r="J50" s="125" t="str">
        <f t="shared" si="0"/>
        <v/>
      </c>
      <c r="K50" s="83" t="s">
        <v>64</v>
      </c>
      <c r="L50" s="98" t="s">
        <v>66</v>
      </c>
      <c r="M50" s="98" t="s">
        <v>67</v>
      </c>
      <c r="N50" s="83" t="s">
        <v>69</v>
      </c>
      <c r="O50" s="83"/>
      <c r="P50" s="83"/>
    </row>
    <row r="51" spans="1:16">
      <c r="A51" s="80">
        <v>44437</v>
      </c>
      <c r="B51" s="81">
        <v>3</v>
      </c>
      <c r="C51" s="81">
        <v>2021</v>
      </c>
      <c r="D51" s="80" t="s">
        <v>81</v>
      </c>
      <c r="E51" s="97" t="s">
        <v>57</v>
      </c>
      <c r="F51" s="98" t="s">
        <v>170</v>
      </c>
      <c r="G51" s="62" t="s">
        <v>135</v>
      </c>
      <c r="H51" s="98" t="s">
        <v>120</v>
      </c>
      <c r="I51" s="109">
        <f>COUNTIF($F$3:F51,F51)</f>
        <v>2</v>
      </c>
      <c r="J51" s="125" t="str">
        <f t="shared" si="0"/>
        <v/>
      </c>
      <c r="K51" s="83" t="s">
        <v>64</v>
      </c>
      <c r="L51" s="98" t="s">
        <v>122</v>
      </c>
      <c r="M51" s="98" t="s">
        <v>67</v>
      </c>
      <c r="N51" s="83" t="s">
        <v>69</v>
      </c>
      <c r="O51" s="83"/>
      <c r="P51" s="83"/>
    </row>
    <row r="52" spans="1:16">
      <c r="A52" s="80">
        <v>44437</v>
      </c>
      <c r="B52" s="81">
        <v>3</v>
      </c>
      <c r="C52" s="81">
        <v>2021</v>
      </c>
      <c r="D52" s="80" t="s">
        <v>81</v>
      </c>
      <c r="E52" s="97" t="s">
        <v>57</v>
      </c>
      <c r="F52" s="98" t="s">
        <v>51</v>
      </c>
      <c r="G52" s="62" t="s">
        <v>135</v>
      </c>
      <c r="H52" s="98" t="s">
        <v>172</v>
      </c>
      <c r="I52" s="109">
        <f>COUNTIF($F$3:F52,F52)</f>
        <v>2</v>
      </c>
      <c r="J52" s="125" t="str">
        <f t="shared" si="0"/>
        <v/>
      </c>
      <c r="K52" s="83" t="s">
        <v>64</v>
      </c>
      <c r="L52" s="98" t="s">
        <v>66</v>
      </c>
      <c r="M52" s="98" t="s">
        <v>67</v>
      </c>
      <c r="N52" s="83" t="s">
        <v>124</v>
      </c>
      <c r="O52" s="83"/>
      <c r="P52" s="83"/>
    </row>
    <row r="53" spans="1:16">
      <c r="A53" s="80">
        <v>44437</v>
      </c>
      <c r="B53" s="81">
        <v>3</v>
      </c>
      <c r="C53" s="81">
        <v>2021</v>
      </c>
      <c r="D53" s="80" t="s">
        <v>81</v>
      </c>
      <c r="E53" s="97" t="s">
        <v>57</v>
      </c>
      <c r="F53" s="98" t="s">
        <v>171</v>
      </c>
      <c r="G53" s="62" t="s">
        <v>135</v>
      </c>
      <c r="H53" s="98" t="s">
        <v>147</v>
      </c>
      <c r="I53" s="109">
        <f>COUNTIF($F$3:F53,F53)</f>
        <v>2</v>
      </c>
      <c r="J53" s="125" t="str">
        <f t="shared" si="0"/>
        <v/>
      </c>
      <c r="K53" s="83" t="s">
        <v>64</v>
      </c>
      <c r="L53" s="98" t="s">
        <v>65</v>
      </c>
      <c r="M53" s="98"/>
      <c r="N53" s="83" t="s">
        <v>124</v>
      </c>
      <c r="O53" s="83"/>
      <c r="P53" s="83"/>
    </row>
    <row r="54" spans="1:16">
      <c r="A54" s="80">
        <v>44437</v>
      </c>
      <c r="B54" s="81">
        <v>3</v>
      </c>
      <c r="C54" s="81">
        <v>2021</v>
      </c>
      <c r="D54" s="80" t="s">
        <v>81</v>
      </c>
      <c r="E54" s="112" t="s">
        <v>57</v>
      </c>
      <c r="F54" s="113" t="s">
        <v>176</v>
      </c>
      <c r="G54" s="62" t="s">
        <v>72</v>
      </c>
      <c r="H54" s="113" t="s">
        <v>152</v>
      </c>
      <c r="I54" s="113">
        <f>COUNTIF($F$3:F54,F54)</f>
        <v>1</v>
      </c>
      <c r="J54" s="125" t="str">
        <f t="shared" si="0"/>
        <v/>
      </c>
      <c r="K54" s="83" t="s">
        <v>64</v>
      </c>
      <c r="L54" s="113" t="s">
        <v>122</v>
      </c>
      <c r="M54" s="113" t="s">
        <v>67</v>
      </c>
      <c r="N54" s="83" t="s">
        <v>70</v>
      </c>
      <c r="O54" s="83"/>
      <c r="P54" s="83"/>
    </row>
    <row r="55" spans="1:16">
      <c r="A55" s="80">
        <v>44437</v>
      </c>
      <c r="B55" s="81">
        <v>3</v>
      </c>
      <c r="C55" s="81">
        <v>2021</v>
      </c>
      <c r="D55" s="80" t="s">
        <v>81</v>
      </c>
      <c r="E55" s="112" t="s">
        <v>57</v>
      </c>
      <c r="F55" s="113" t="s">
        <v>177</v>
      </c>
      <c r="G55" s="62" t="s">
        <v>72</v>
      </c>
      <c r="H55" s="113" t="s">
        <v>153</v>
      </c>
      <c r="I55" s="113">
        <f>COUNTIF($F$3:F55,F55)</f>
        <v>1</v>
      </c>
      <c r="J55" s="125" t="str">
        <f t="shared" si="0"/>
        <v/>
      </c>
      <c r="K55" s="83" t="s">
        <v>64</v>
      </c>
      <c r="L55" s="113" t="s">
        <v>66</v>
      </c>
      <c r="M55" s="113" t="s">
        <v>67</v>
      </c>
      <c r="N55" s="83" t="s">
        <v>70</v>
      </c>
      <c r="O55" s="83"/>
      <c r="P55" s="83"/>
    </row>
    <row r="56" spans="1:16">
      <c r="A56" s="80">
        <v>44437</v>
      </c>
      <c r="B56" s="81">
        <v>3</v>
      </c>
      <c r="C56" s="81">
        <v>2021</v>
      </c>
      <c r="D56" s="80" t="s">
        <v>81</v>
      </c>
      <c r="E56" s="112" t="s">
        <v>57</v>
      </c>
      <c r="F56" s="113" t="s">
        <v>179</v>
      </c>
      <c r="G56" s="62" t="s">
        <v>74</v>
      </c>
      <c r="H56" s="113" t="s">
        <v>154</v>
      </c>
      <c r="I56" s="113">
        <f>COUNTIF($F$3:F56,F56)</f>
        <v>1</v>
      </c>
      <c r="J56" s="125" t="str">
        <f t="shared" si="0"/>
        <v/>
      </c>
      <c r="K56" s="83" t="s">
        <v>64</v>
      </c>
      <c r="L56" s="113" t="s">
        <v>66</v>
      </c>
      <c r="M56" s="113" t="s">
        <v>67</v>
      </c>
      <c r="N56" s="83" t="s">
        <v>70</v>
      </c>
      <c r="O56" s="83"/>
      <c r="P56" s="83"/>
    </row>
    <row r="57" spans="1:16">
      <c r="A57" s="80">
        <v>44438</v>
      </c>
      <c r="B57" s="81">
        <v>3</v>
      </c>
      <c r="C57" s="81">
        <v>2021</v>
      </c>
      <c r="D57" s="80" t="s">
        <v>81</v>
      </c>
      <c r="E57" s="112" t="s">
        <v>57</v>
      </c>
      <c r="F57" s="113" t="s">
        <v>173</v>
      </c>
      <c r="G57" s="62" t="s">
        <v>72</v>
      </c>
      <c r="H57" s="113" t="s">
        <v>146</v>
      </c>
      <c r="I57" s="113">
        <f>COUNTIF($F$3:F57,F57)</f>
        <v>2</v>
      </c>
      <c r="J57" s="125" t="str">
        <f t="shared" si="0"/>
        <v/>
      </c>
      <c r="K57" s="83" t="s">
        <v>64</v>
      </c>
      <c r="L57" s="113" t="s">
        <v>122</v>
      </c>
      <c r="M57" s="113" t="s">
        <v>67</v>
      </c>
      <c r="N57" s="83" t="s">
        <v>69</v>
      </c>
      <c r="O57" s="83" t="s">
        <v>67</v>
      </c>
      <c r="P57" s="83"/>
    </row>
    <row r="58" spans="1:16">
      <c r="A58" s="80">
        <v>44438</v>
      </c>
      <c r="B58" s="81">
        <v>3</v>
      </c>
      <c r="C58" s="81">
        <v>2021</v>
      </c>
      <c r="D58" s="80" t="s">
        <v>81</v>
      </c>
      <c r="E58" s="112" t="s">
        <v>57</v>
      </c>
      <c r="F58" s="113" t="s">
        <v>109</v>
      </c>
      <c r="G58" s="62" t="s">
        <v>136</v>
      </c>
      <c r="H58" s="113" t="s">
        <v>149</v>
      </c>
      <c r="I58" s="113">
        <f>COUNTIF($F$3:F58,F58)</f>
        <v>2</v>
      </c>
      <c r="J58" s="138">
        <f>IF(I58&gt;1,I58-1,"")</f>
        <v>1</v>
      </c>
      <c r="K58" s="83" t="s">
        <v>64</v>
      </c>
      <c r="L58" s="113" t="s">
        <v>122</v>
      </c>
      <c r="M58" s="113" t="s">
        <v>188</v>
      </c>
      <c r="N58" s="83" t="s">
        <v>69</v>
      </c>
      <c r="O58" s="83"/>
      <c r="P58" s="83"/>
    </row>
    <row r="59" spans="1:16">
      <c r="A59" s="80">
        <v>44438</v>
      </c>
      <c r="B59" s="81">
        <v>3</v>
      </c>
      <c r="C59" s="81">
        <v>2021</v>
      </c>
      <c r="D59" s="80" t="s">
        <v>81</v>
      </c>
      <c r="E59" s="112" t="s">
        <v>57</v>
      </c>
      <c r="F59" s="113" t="s">
        <v>180</v>
      </c>
      <c r="G59" s="62" t="s">
        <v>74</v>
      </c>
      <c r="H59" s="113" t="s">
        <v>148</v>
      </c>
      <c r="I59" s="113">
        <f>COUNTIF($F$3:F59,F59)</f>
        <v>1</v>
      </c>
      <c r="J59" s="125" t="str">
        <f t="shared" si="0"/>
        <v/>
      </c>
      <c r="K59" s="83" t="s">
        <v>64</v>
      </c>
      <c r="L59" s="113" t="s">
        <v>65</v>
      </c>
      <c r="M59" s="113"/>
      <c r="N59" s="83" t="s">
        <v>70</v>
      </c>
      <c r="O59" s="83"/>
      <c r="P59" s="83"/>
    </row>
    <row r="60" spans="1:16">
      <c r="A60" s="80">
        <v>44438</v>
      </c>
      <c r="B60" s="81">
        <v>3</v>
      </c>
      <c r="C60" s="81">
        <v>2021</v>
      </c>
      <c r="D60" s="80" t="s">
        <v>81</v>
      </c>
      <c r="E60" s="112" t="s">
        <v>57</v>
      </c>
      <c r="F60" s="113" t="s">
        <v>181</v>
      </c>
      <c r="G60" s="62" t="s">
        <v>72</v>
      </c>
      <c r="H60" s="113" t="s">
        <v>151</v>
      </c>
      <c r="I60" s="113">
        <f>COUNTIF($F$3:F60,F60)</f>
        <v>1</v>
      </c>
      <c r="J60" s="125" t="str">
        <f t="shared" si="0"/>
        <v/>
      </c>
      <c r="K60" s="83" t="s">
        <v>64</v>
      </c>
      <c r="L60" s="113" t="s">
        <v>65</v>
      </c>
      <c r="M60" s="113"/>
      <c r="N60" s="83" t="s">
        <v>70</v>
      </c>
      <c r="O60" s="83"/>
      <c r="P60" s="83"/>
    </row>
    <row r="61" spans="1:16">
      <c r="A61" s="80">
        <v>44438</v>
      </c>
      <c r="B61" s="81">
        <v>3</v>
      </c>
      <c r="C61" s="81">
        <v>2021</v>
      </c>
      <c r="D61" s="80" t="s">
        <v>81</v>
      </c>
      <c r="E61" s="112" t="s">
        <v>57</v>
      </c>
      <c r="F61" s="113" t="s">
        <v>182</v>
      </c>
      <c r="G61" s="62" t="s">
        <v>74</v>
      </c>
      <c r="H61" s="113" t="s">
        <v>120</v>
      </c>
      <c r="I61" s="113">
        <f>COUNTIF($F$3:F61,F61)</f>
        <v>1</v>
      </c>
      <c r="J61" s="125" t="str">
        <f t="shared" si="0"/>
        <v/>
      </c>
      <c r="K61" s="83" t="s">
        <v>64</v>
      </c>
      <c r="L61" s="113" t="s">
        <v>66</v>
      </c>
      <c r="M61" s="113" t="s">
        <v>188</v>
      </c>
      <c r="N61" s="83" t="s">
        <v>70</v>
      </c>
      <c r="O61" s="83"/>
      <c r="P61" s="83"/>
    </row>
    <row r="62" spans="1:16">
      <c r="A62" s="80">
        <v>44438</v>
      </c>
      <c r="B62" s="81">
        <v>3</v>
      </c>
      <c r="C62" s="81">
        <v>2021</v>
      </c>
      <c r="D62" s="80" t="s">
        <v>81</v>
      </c>
      <c r="E62" s="112" t="s">
        <v>57</v>
      </c>
      <c r="F62" s="113" t="s">
        <v>171</v>
      </c>
      <c r="G62" s="62" t="s">
        <v>135</v>
      </c>
      <c r="H62" s="113" t="s">
        <v>147</v>
      </c>
      <c r="I62" s="113">
        <f>COUNTIF($F$3:F62,F62)</f>
        <v>3</v>
      </c>
      <c r="J62" s="125" t="str">
        <f t="shared" si="0"/>
        <v/>
      </c>
      <c r="K62" s="83" t="s">
        <v>64</v>
      </c>
      <c r="L62" s="113" t="s">
        <v>65</v>
      </c>
      <c r="M62" s="113"/>
      <c r="N62" s="83" t="s">
        <v>124</v>
      </c>
      <c r="O62" s="83"/>
      <c r="P62" s="83"/>
    </row>
    <row r="63" spans="1:16">
      <c r="A63" s="80">
        <v>44438</v>
      </c>
      <c r="B63" s="81">
        <v>3</v>
      </c>
      <c r="C63" s="81">
        <v>2021</v>
      </c>
      <c r="D63" s="80" t="s">
        <v>81</v>
      </c>
      <c r="E63" s="112" t="s">
        <v>57</v>
      </c>
      <c r="F63" s="113" t="s">
        <v>176</v>
      </c>
      <c r="G63" s="62" t="s">
        <v>72</v>
      </c>
      <c r="H63" s="113" t="s">
        <v>152</v>
      </c>
      <c r="I63" s="113">
        <f>COUNTIF($F$3:F63,F63)</f>
        <v>2</v>
      </c>
      <c r="J63" s="125" t="str">
        <f t="shared" si="0"/>
        <v/>
      </c>
      <c r="K63" s="83" t="s">
        <v>64</v>
      </c>
      <c r="L63" s="113" t="s">
        <v>122</v>
      </c>
      <c r="M63" s="113" t="s">
        <v>67</v>
      </c>
      <c r="N63" s="83" t="s">
        <v>70</v>
      </c>
      <c r="O63" s="83"/>
      <c r="P63" s="83"/>
    </row>
    <row r="64" spans="1:16">
      <c r="A64" s="80">
        <v>44438</v>
      </c>
      <c r="B64" s="81">
        <v>3</v>
      </c>
      <c r="C64" s="81">
        <v>2021</v>
      </c>
      <c r="D64" s="80" t="s">
        <v>81</v>
      </c>
      <c r="E64" s="112" t="s">
        <v>57</v>
      </c>
      <c r="F64" s="113" t="s">
        <v>177</v>
      </c>
      <c r="G64" s="62" t="s">
        <v>72</v>
      </c>
      <c r="H64" s="113" t="s">
        <v>153</v>
      </c>
      <c r="I64" s="113">
        <f>COUNTIF($F$3:F64,F64)</f>
        <v>2</v>
      </c>
      <c r="J64" s="125" t="str">
        <f t="shared" si="0"/>
        <v/>
      </c>
      <c r="K64" s="83" t="s">
        <v>64</v>
      </c>
      <c r="L64" s="113" t="s">
        <v>122</v>
      </c>
      <c r="M64" s="113" t="s">
        <v>188</v>
      </c>
      <c r="N64" s="83" t="s">
        <v>70</v>
      </c>
      <c r="O64" s="83"/>
      <c r="P64" s="83"/>
    </row>
    <row r="65" spans="1:16">
      <c r="A65" s="80">
        <v>44438</v>
      </c>
      <c r="B65" s="81">
        <v>3</v>
      </c>
      <c r="C65" s="81">
        <v>2021</v>
      </c>
      <c r="D65" s="80" t="s">
        <v>81</v>
      </c>
      <c r="E65" s="112" t="s">
        <v>57</v>
      </c>
      <c r="F65" s="113" t="s">
        <v>183</v>
      </c>
      <c r="G65" s="62" t="s">
        <v>72</v>
      </c>
      <c r="H65" s="113" t="s">
        <v>154</v>
      </c>
      <c r="I65" s="113">
        <f>COUNTIF($F$3:F65,F65)</f>
        <v>1</v>
      </c>
      <c r="J65" s="125" t="str">
        <f t="shared" si="0"/>
        <v/>
      </c>
      <c r="K65" s="83" t="s">
        <v>64</v>
      </c>
      <c r="L65" s="113" t="s">
        <v>122</v>
      </c>
      <c r="M65" s="113" t="s">
        <v>188</v>
      </c>
      <c r="N65" s="83" t="s">
        <v>70</v>
      </c>
      <c r="O65" s="83"/>
      <c r="P65" s="83"/>
    </row>
    <row r="66" spans="1:16">
      <c r="A66" s="80">
        <v>44438</v>
      </c>
      <c r="B66" s="81">
        <v>3</v>
      </c>
      <c r="C66" s="81">
        <v>2021</v>
      </c>
      <c r="D66" s="80" t="s">
        <v>81</v>
      </c>
      <c r="E66" s="112" t="s">
        <v>57</v>
      </c>
      <c r="F66" s="113" t="s">
        <v>184</v>
      </c>
      <c r="G66" s="62" t="s">
        <v>74</v>
      </c>
      <c r="H66" s="113" t="s">
        <v>185</v>
      </c>
      <c r="I66" s="113">
        <f>COUNTIF($F$3:F66,F66)</f>
        <v>1</v>
      </c>
      <c r="J66" s="125" t="str">
        <f t="shared" si="0"/>
        <v/>
      </c>
      <c r="K66" s="83" t="s">
        <v>64</v>
      </c>
      <c r="L66" s="113" t="s">
        <v>66</v>
      </c>
      <c r="M66" s="113" t="s">
        <v>188</v>
      </c>
      <c r="N66" s="83" t="s">
        <v>70</v>
      </c>
      <c r="O66" s="83"/>
      <c r="P66" s="83"/>
    </row>
    <row r="67" spans="1:16">
      <c r="A67" s="80">
        <v>44439</v>
      </c>
      <c r="B67" s="81">
        <v>3</v>
      </c>
      <c r="C67" s="81">
        <v>2021</v>
      </c>
      <c r="D67" s="80" t="s">
        <v>81</v>
      </c>
      <c r="E67" s="114" t="s">
        <v>57</v>
      </c>
      <c r="F67" s="115" t="s">
        <v>192</v>
      </c>
      <c r="G67" s="62" t="s">
        <v>74</v>
      </c>
      <c r="H67" s="115" t="s">
        <v>146</v>
      </c>
      <c r="I67" s="115">
        <f>COUNTIF($F$3:F67,F67)</f>
        <v>1</v>
      </c>
      <c r="J67" s="125" t="str">
        <f t="shared" si="0"/>
        <v/>
      </c>
      <c r="K67" s="83" t="s">
        <v>64</v>
      </c>
      <c r="L67" s="115" t="s">
        <v>122</v>
      </c>
      <c r="M67" s="115" t="s">
        <v>67</v>
      </c>
      <c r="N67" s="83" t="s">
        <v>70</v>
      </c>
      <c r="O67" s="83" t="s">
        <v>67</v>
      </c>
      <c r="P67" s="83"/>
    </row>
    <row r="68" spans="1:16">
      <c r="A68" s="80">
        <v>44439</v>
      </c>
      <c r="B68" s="81">
        <v>3</v>
      </c>
      <c r="C68" s="81">
        <v>2021</v>
      </c>
      <c r="D68" s="80" t="s">
        <v>81</v>
      </c>
      <c r="E68" s="114" t="s">
        <v>57</v>
      </c>
      <c r="F68" s="115" t="s">
        <v>107</v>
      </c>
      <c r="G68" s="62" t="s">
        <v>136</v>
      </c>
      <c r="H68" s="115" t="s">
        <v>149</v>
      </c>
      <c r="I68" s="115">
        <f>COUNTIF($F$3:F68,F68)</f>
        <v>2</v>
      </c>
      <c r="J68" s="138">
        <f>IF(I68&gt;1,I68-1,"")</f>
        <v>1</v>
      </c>
      <c r="K68" s="83" t="s">
        <v>64</v>
      </c>
      <c r="L68" s="115" t="s">
        <v>122</v>
      </c>
      <c r="M68" s="115" t="s">
        <v>67</v>
      </c>
      <c r="N68" s="83" t="s">
        <v>69</v>
      </c>
      <c r="O68" s="83" t="s">
        <v>126</v>
      </c>
      <c r="P68" s="83"/>
    </row>
    <row r="69" spans="1:16">
      <c r="A69" s="80">
        <v>44439</v>
      </c>
      <c r="B69" s="81">
        <v>3</v>
      </c>
      <c r="C69" s="81">
        <v>2021</v>
      </c>
      <c r="D69" s="80" t="s">
        <v>81</v>
      </c>
      <c r="E69" s="114" t="s">
        <v>57</v>
      </c>
      <c r="F69" s="115" t="s">
        <v>180</v>
      </c>
      <c r="G69" s="62" t="s">
        <v>74</v>
      </c>
      <c r="H69" s="115" t="s">
        <v>148</v>
      </c>
      <c r="I69" s="115">
        <f>COUNTIF($F$3:F69,F69)</f>
        <v>2</v>
      </c>
      <c r="J69" s="125" t="str">
        <f t="shared" ref="J69:J94" si="2">IF(I69&gt;3,I69-3,"")</f>
        <v/>
      </c>
      <c r="K69" s="83" t="s">
        <v>64</v>
      </c>
      <c r="L69" s="115" t="s">
        <v>65</v>
      </c>
      <c r="M69" s="115"/>
      <c r="N69" s="83" t="s">
        <v>124</v>
      </c>
      <c r="O69" s="83"/>
      <c r="P69" s="83"/>
    </row>
    <row r="70" spans="1:16">
      <c r="A70" s="80">
        <v>44439</v>
      </c>
      <c r="B70" s="81">
        <v>3</v>
      </c>
      <c r="C70" s="81">
        <v>2021</v>
      </c>
      <c r="D70" s="80" t="s">
        <v>81</v>
      </c>
      <c r="E70" s="114" t="s">
        <v>57</v>
      </c>
      <c r="F70" s="115" t="s">
        <v>181</v>
      </c>
      <c r="G70" s="62" t="s">
        <v>72</v>
      </c>
      <c r="H70" s="115" t="s">
        <v>151</v>
      </c>
      <c r="I70" s="115">
        <f>COUNTIF($F$3:F70,F70)</f>
        <v>2</v>
      </c>
      <c r="J70" s="125" t="str">
        <f t="shared" si="2"/>
        <v/>
      </c>
      <c r="K70" s="83" t="s">
        <v>64</v>
      </c>
      <c r="L70" s="115" t="s">
        <v>66</v>
      </c>
      <c r="M70" s="115" t="s">
        <v>67</v>
      </c>
      <c r="N70" s="83" t="s">
        <v>70</v>
      </c>
      <c r="O70" s="83"/>
      <c r="P70" s="83"/>
    </row>
    <row r="71" spans="1:16">
      <c r="A71" s="80">
        <v>44439</v>
      </c>
      <c r="B71" s="81">
        <v>3</v>
      </c>
      <c r="C71" s="81">
        <v>2021</v>
      </c>
      <c r="D71" s="80" t="s">
        <v>81</v>
      </c>
      <c r="E71" s="114" t="s">
        <v>57</v>
      </c>
      <c r="F71" s="115" t="s">
        <v>182</v>
      </c>
      <c r="G71" s="62" t="s">
        <v>74</v>
      </c>
      <c r="H71" s="115" t="s">
        <v>120</v>
      </c>
      <c r="I71" s="115">
        <f>COUNTIF($F$3:F71,F71)</f>
        <v>2</v>
      </c>
      <c r="J71" s="125" t="str">
        <f t="shared" si="2"/>
        <v/>
      </c>
      <c r="K71" s="83" t="s">
        <v>64</v>
      </c>
      <c r="L71" s="115" t="s">
        <v>122</v>
      </c>
      <c r="M71" s="115" t="s">
        <v>123</v>
      </c>
      <c r="N71" s="83" t="s">
        <v>70</v>
      </c>
      <c r="O71" s="83"/>
      <c r="P71" s="83"/>
    </row>
    <row r="72" spans="1:16">
      <c r="A72" s="80">
        <v>44439</v>
      </c>
      <c r="B72" s="81">
        <v>3</v>
      </c>
      <c r="C72" s="81">
        <v>2021</v>
      </c>
      <c r="D72" s="80" t="s">
        <v>81</v>
      </c>
      <c r="E72" s="114" t="s">
        <v>57</v>
      </c>
      <c r="F72" s="115" t="s">
        <v>193</v>
      </c>
      <c r="G72" s="62" t="s">
        <v>74</v>
      </c>
      <c r="H72" s="115" t="s">
        <v>185</v>
      </c>
      <c r="I72" s="115">
        <f>COUNTIF($F$3:F72,F72)</f>
        <v>1</v>
      </c>
      <c r="J72" s="125" t="str">
        <f t="shared" si="2"/>
        <v/>
      </c>
      <c r="K72" s="83" t="s">
        <v>64</v>
      </c>
      <c r="L72" s="115" t="s">
        <v>66</v>
      </c>
      <c r="M72" s="115" t="s">
        <v>67</v>
      </c>
      <c r="N72" s="83" t="s">
        <v>70</v>
      </c>
      <c r="O72" s="83" t="s">
        <v>128</v>
      </c>
      <c r="P72" s="83"/>
    </row>
    <row r="73" spans="1:16">
      <c r="A73" s="80">
        <v>44439</v>
      </c>
      <c r="B73" s="81">
        <v>3</v>
      </c>
      <c r="C73" s="81">
        <v>2021</v>
      </c>
      <c r="D73" s="80" t="s">
        <v>81</v>
      </c>
      <c r="E73" s="114" t="s">
        <v>57</v>
      </c>
      <c r="F73" s="115" t="s">
        <v>171</v>
      </c>
      <c r="G73" s="62" t="s">
        <v>135</v>
      </c>
      <c r="H73" s="115" t="s">
        <v>147</v>
      </c>
      <c r="I73" s="115">
        <f>COUNTIF($F$3:F73,F73)</f>
        <v>4</v>
      </c>
      <c r="J73" s="125">
        <f t="shared" si="2"/>
        <v>1</v>
      </c>
      <c r="K73" s="83" t="s">
        <v>64</v>
      </c>
      <c r="L73" s="115" t="s">
        <v>122</v>
      </c>
      <c r="M73" s="115" t="s">
        <v>67</v>
      </c>
      <c r="N73" s="83" t="s">
        <v>124</v>
      </c>
      <c r="O73" s="83" t="s">
        <v>67</v>
      </c>
      <c r="P73" s="83"/>
    </row>
    <row r="74" spans="1:16">
      <c r="A74" s="80">
        <v>44439</v>
      </c>
      <c r="B74" s="81">
        <v>3</v>
      </c>
      <c r="C74" s="81">
        <v>2021</v>
      </c>
      <c r="D74" s="80" t="s">
        <v>81</v>
      </c>
      <c r="E74" s="120" t="s">
        <v>57</v>
      </c>
      <c r="F74" s="121" t="s">
        <v>176</v>
      </c>
      <c r="G74" s="62" t="s">
        <v>72</v>
      </c>
      <c r="H74" s="121" t="s">
        <v>152</v>
      </c>
      <c r="I74" s="121">
        <f>COUNTIF($F$3:F74,F74)</f>
        <v>3</v>
      </c>
      <c r="J74" s="125" t="str">
        <f t="shared" si="2"/>
        <v/>
      </c>
      <c r="K74" s="83" t="s">
        <v>64</v>
      </c>
      <c r="L74" s="121" t="s">
        <v>122</v>
      </c>
      <c r="M74" s="121" t="s">
        <v>67</v>
      </c>
      <c r="N74" s="83" t="s">
        <v>70</v>
      </c>
      <c r="O74" s="83"/>
      <c r="P74" s="83"/>
    </row>
    <row r="75" spans="1:16">
      <c r="A75" s="80">
        <v>44439</v>
      </c>
      <c r="B75" s="81">
        <v>3</v>
      </c>
      <c r="C75" s="81">
        <v>2021</v>
      </c>
      <c r="D75" s="80" t="s">
        <v>81</v>
      </c>
      <c r="E75" s="120" t="s">
        <v>57</v>
      </c>
      <c r="F75" s="121" t="s">
        <v>177</v>
      </c>
      <c r="G75" s="62" t="s">
        <v>72</v>
      </c>
      <c r="H75" s="121" t="s">
        <v>153</v>
      </c>
      <c r="I75" s="121">
        <f>COUNTIF($F$3:F75,F75)</f>
        <v>3</v>
      </c>
      <c r="J75" s="125" t="str">
        <f t="shared" si="2"/>
        <v/>
      </c>
      <c r="K75" s="83" t="s">
        <v>64</v>
      </c>
      <c r="L75" s="121" t="s">
        <v>122</v>
      </c>
      <c r="M75" s="121" t="s">
        <v>67</v>
      </c>
      <c r="N75" s="83" t="s">
        <v>70</v>
      </c>
      <c r="O75" s="83" t="s">
        <v>128</v>
      </c>
      <c r="P75" s="83"/>
    </row>
    <row r="76" spans="1:16">
      <c r="A76" s="80">
        <v>44439</v>
      </c>
      <c r="B76" s="81">
        <v>3</v>
      </c>
      <c r="C76" s="81">
        <v>2021</v>
      </c>
      <c r="D76" s="80" t="s">
        <v>81</v>
      </c>
      <c r="E76" s="120" t="s">
        <v>57</v>
      </c>
      <c r="F76" s="121" t="s">
        <v>179</v>
      </c>
      <c r="G76" s="62" t="s">
        <v>72</v>
      </c>
      <c r="H76" s="121" t="s">
        <v>154</v>
      </c>
      <c r="I76" s="121">
        <f>COUNTIF($F$3:F76,F76)</f>
        <v>2</v>
      </c>
      <c r="J76" s="125" t="str">
        <f t="shared" si="2"/>
        <v/>
      </c>
      <c r="K76" s="83" t="s">
        <v>64</v>
      </c>
      <c r="L76" s="121" t="s">
        <v>66</v>
      </c>
      <c r="M76" s="121" t="s">
        <v>67</v>
      </c>
      <c r="N76" s="83" t="s">
        <v>69</v>
      </c>
      <c r="O76" s="83" t="s">
        <v>67</v>
      </c>
      <c r="P76" s="83"/>
    </row>
    <row r="77" spans="1:16">
      <c r="A77" s="80">
        <v>44440</v>
      </c>
      <c r="B77" s="81">
        <v>3</v>
      </c>
      <c r="C77" s="81">
        <v>2021</v>
      </c>
      <c r="D77" s="80" t="s">
        <v>208</v>
      </c>
      <c r="E77" s="120" t="s">
        <v>57</v>
      </c>
      <c r="F77" s="121" t="s">
        <v>196</v>
      </c>
      <c r="G77" s="62" t="s">
        <v>74</v>
      </c>
      <c r="H77" s="121" t="s">
        <v>202</v>
      </c>
      <c r="I77" s="121">
        <f>COUNTIF($F$3:F77,F77)</f>
        <v>1</v>
      </c>
      <c r="J77" s="125" t="str">
        <f t="shared" si="2"/>
        <v/>
      </c>
      <c r="K77" s="83" t="s">
        <v>64</v>
      </c>
      <c r="L77" s="121" t="s">
        <v>122</v>
      </c>
      <c r="M77" s="121" t="s">
        <v>67</v>
      </c>
      <c r="N77" s="83" t="s">
        <v>69</v>
      </c>
      <c r="O77" s="83"/>
      <c r="P77" s="83"/>
    </row>
    <row r="78" spans="1:16">
      <c r="A78" s="80">
        <v>44440</v>
      </c>
      <c r="B78" s="81">
        <v>3</v>
      </c>
      <c r="C78" s="81">
        <v>2021</v>
      </c>
      <c r="D78" s="80" t="s">
        <v>208</v>
      </c>
      <c r="E78" s="120" t="s">
        <v>57</v>
      </c>
      <c r="F78" s="121" t="s">
        <v>181</v>
      </c>
      <c r="G78" s="62" t="s">
        <v>135</v>
      </c>
      <c r="H78" s="121" t="s">
        <v>112</v>
      </c>
      <c r="I78" s="121">
        <f>COUNTIF($F$3:F78,F78)</f>
        <v>3</v>
      </c>
      <c r="J78" s="125" t="str">
        <f t="shared" si="2"/>
        <v/>
      </c>
      <c r="K78" s="83" t="s">
        <v>64</v>
      </c>
      <c r="L78" s="121" t="s">
        <v>122</v>
      </c>
      <c r="M78" s="121" t="s">
        <v>67</v>
      </c>
      <c r="N78" s="83" t="s">
        <v>69</v>
      </c>
      <c r="O78" s="83" t="s">
        <v>67</v>
      </c>
      <c r="P78" s="83"/>
    </row>
    <row r="79" spans="1:16">
      <c r="A79" s="80">
        <v>44440</v>
      </c>
      <c r="B79" s="81">
        <v>3</v>
      </c>
      <c r="C79" s="81">
        <v>2021</v>
      </c>
      <c r="D79" s="80" t="s">
        <v>208</v>
      </c>
      <c r="E79" s="120" t="s">
        <v>57</v>
      </c>
      <c r="F79" s="121" t="s">
        <v>197</v>
      </c>
      <c r="G79" s="62" t="s">
        <v>200</v>
      </c>
      <c r="H79" s="121" t="s">
        <v>203</v>
      </c>
      <c r="I79" s="121">
        <f>COUNTIF($F$3:F79,F79)</f>
        <v>1</v>
      </c>
      <c r="J79" s="125" t="str">
        <f t="shared" si="2"/>
        <v/>
      </c>
      <c r="K79" s="83" t="s">
        <v>64</v>
      </c>
      <c r="L79" s="121" t="s">
        <v>65</v>
      </c>
      <c r="M79" s="121"/>
      <c r="N79" s="83" t="s">
        <v>124</v>
      </c>
      <c r="O79" s="83"/>
      <c r="P79" s="83"/>
    </row>
    <row r="80" spans="1:16">
      <c r="A80" s="80">
        <v>44440</v>
      </c>
      <c r="B80" s="81">
        <v>3</v>
      </c>
      <c r="C80" s="81">
        <v>2021</v>
      </c>
      <c r="D80" s="80" t="s">
        <v>208</v>
      </c>
      <c r="E80" s="120" t="s">
        <v>57</v>
      </c>
      <c r="F80" s="121" t="s">
        <v>198</v>
      </c>
      <c r="G80" s="62" t="s">
        <v>136</v>
      </c>
      <c r="H80" s="121" t="s">
        <v>117</v>
      </c>
      <c r="I80" s="121">
        <f>COUNTIF($F$3:F80,F80)</f>
        <v>1</v>
      </c>
      <c r="J80" s="138" t="str">
        <f>IF(I80&gt;1,I80-1,"")</f>
        <v/>
      </c>
      <c r="K80" s="83" t="s">
        <v>64</v>
      </c>
      <c r="L80" s="121" t="s">
        <v>66</v>
      </c>
      <c r="M80" s="121" t="s">
        <v>67</v>
      </c>
      <c r="N80" s="83" t="s">
        <v>69</v>
      </c>
      <c r="O80" s="83"/>
      <c r="P80" s="83"/>
    </row>
    <row r="81" spans="1:16">
      <c r="A81" s="80">
        <v>44440</v>
      </c>
      <c r="B81" s="81">
        <v>3</v>
      </c>
      <c r="C81" s="81">
        <v>2021</v>
      </c>
      <c r="D81" s="80" t="s">
        <v>208</v>
      </c>
      <c r="E81" s="120" t="s">
        <v>57</v>
      </c>
      <c r="F81" s="121" t="s">
        <v>193</v>
      </c>
      <c r="G81" s="62" t="s">
        <v>74</v>
      </c>
      <c r="H81" s="121" t="s">
        <v>204</v>
      </c>
      <c r="I81" s="121">
        <f>COUNTIF($F$3:F81,F81)</f>
        <v>2</v>
      </c>
      <c r="J81" s="125" t="str">
        <f t="shared" si="2"/>
        <v/>
      </c>
      <c r="K81" s="83" t="s">
        <v>64</v>
      </c>
      <c r="L81" s="121" t="s">
        <v>65</v>
      </c>
      <c r="M81" s="121"/>
      <c r="N81" s="83" t="s">
        <v>69</v>
      </c>
      <c r="O81" s="83" t="s">
        <v>67</v>
      </c>
      <c r="P81" s="83"/>
    </row>
    <row r="82" spans="1:16">
      <c r="A82" s="80">
        <v>44440</v>
      </c>
      <c r="B82" s="81">
        <v>3</v>
      </c>
      <c r="C82" s="81">
        <v>2021</v>
      </c>
      <c r="D82" s="80" t="s">
        <v>208</v>
      </c>
      <c r="E82" s="120" t="s">
        <v>57</v>
      </c>
      <c r="F82" s="121" t="s">
        <v>170</v>
      </c>
      <c r="G82" s="62" t="s">
        <v>75</v>
      </c>
      <c r="H82" s="121" t="s">
        <v>205</v>
      </c>
      <c r="I82" s="121">
        <f>COUNTIF($F$3:F82,F82)</f>
        <v>3</v>
      </c>
      <c r="J82" s="125" t="str">
        <f t="shared" si="2"/>
        <v/>
      </c>
      <c r="K82" s="83" t="s">
        <v>64</v>
      </c>
      <c r="L82" s="121" t="s">
        <v>66</v>
      </c>
      <c r="M82" s="121" t="s">
        <v>67</v>
      </c>
      <c r="N82" s="83" t="s">
        <v>69</v>
      </c>
      <c r="O82" s="83" t="s">
        <v>67</v>
      </c>
      <c r="P82" s="83" t="s">
        <v>97</v>
      </c>
    </row>
    <row r="83" spans="1:16">
      <c r="A83" s="80">
        <v>44440</v>
      </c>
      <c r="B83" s="81">
        <v>3</v>
      </c>
      <c r="C83" s="81">
        <v>2021</v>
      </c>
      <c r="D83" s="80" t="s">
        <v>208</v>
      </c>
      <c r="E83" s="126" t="s">
        <v>57</v>
      </c>
      <c r="F83" s="127" t="s">
        <v>199</v>
      </c>
      <c r="G83" s="62" t="s">
        <v>200</v>
      </c>
      <c r="H83" s="127" t="s">
        <v>206</v>
      </c>
      <c r="I83" s="127">
        <f>COUNTIF($F$3:F83,F83)</f>
        <v>1</v>
      </c>
      <c r="J83" s="127" t="str">
        <f t="shared" si="2"/>
        <v/>
      </c>
      <c r="K83" s="83" t="s">
        <v>64</v>
      </c>
      <c r="L83" s="127" t="s">
        <v>66</v>
      </c>
      <c r="M83" s="127" t="s">
        <v>67</v>
      </c>
      <c r="N83" s="83" t="s">
        <v>69</v>
      </c>
      <c r="O83" s="83"/>
      <c r="P83" s="83"/>
    </row>
    <row r="84" spans="1:16">
      <c r="A84" s="80">
        <v>44440</v>
      </c>
      <c r="B84" s="81">
        <v>3</v>
      </c>
      <c r="C84" s="81">
        <v>2021</v>
      </c>
      <c r="D84" s="80" t="s">
        <v>208</v>
      </c>
      <c r="E84" s="126" t="s">
        <v>57</v>
      </c>
      <c r="F84" s="127" t="s">
        <v>50</v>
      </c>
      <c r="G84" s="62" t="s">
        <v>201</v>
      </c>
      <c r="H84" s="127" t="s">
        <v>207</v>
      </c>
      <c r="I84" s="127">
        <f>COUNTIF($F$3:F84,F84)</f>
        <v>2</v>
      </c>
      <c r="J84" s="127" t="str">
        <f t="shared" si="2"/>
        <v/>
      </c>
      <c r="K84" s="83" t="s">
        <v>64</v>
      </c>
      <c r="L84" s="127" t="s">
        <v>65</v>
      </c>
      <c r="M84" s="127"/>
      <c r="N84" s="83" t="s">
        <v>124</v>
      </c>
      <c r="O84" s="83"/>
      <c r="P84" s="83"/>
    </row>
    <row r="85" spans="1:16">
      <c r="A85" s="80">
        <v>44440</v>
      </c>
      <c r="B85" s="81">
        <v>3</v>
      </c>
      <c r="C85" s="81">
        <v>2021</v>
      </c>
      <c r="D85" s="80" t="s">
        <v>208</v>
      </c>
      <c r="E85" s="126" t="s">
        <v>57</v>
      </c>
      <c r="F85" s="127" t="s">
        <v>144</v>
      </c>
      <c r="G85" s="62" t="s">
        <v>201</v>
      </c>
      <c r="H85" s="127" t="s">
        <v>114</v>
      </c>
      <c r="I85" s="127">
        <f>COUNTIF($F$3:F85,F85)</f>
        <v>3</v>
      </c>
      <c r="J85" s="127" t="str">
        <f t="shared" si="2"/>
        <v/>
      </c>
      <c r="K85" s="83" t="s">
        <v>64</v>
      </c>
      <c r="L85" s="127" t="s">
        <v>121</v>
      </c>
      <c r="M85" s="127" t="s">
        <v>67</v>
      </c>
      <c r="N85" s="83" t="s">
        <v>70</v>
      </c>
      <c r="O85" s="83" t="s">
        <v>67</v>
      </c>
      <c r="P85" s="83"/>
    </row>
    <row r="86" spans="1:16">
      <c r="A86" s="80">
        <v>44441</v>
      </c>
      <c r="B86" s="81">
        <v>3</v>
      </c>
      <c r="C86" s="81">
        <v>2021</v>
      </c>
      <c r="D86" s="80" t="s">
        <v>208</v>
      </c>
      <c r="E86" s="126" t="s">
        <v>57</v>
      </c>
      <c r="F86" s="127" t="s">
        <v>211</v>
      </c>
      <c r="G86" s="62" t="s">
        <v>72</v>
      </c>
      <c r="H86" s="127" t="s">
        <v>202</v>
      </c>
      <c r="I86" s="127">
        <f>COUNTIF($F$3:F86,F86)</f>
        <v>1</v>
      </c>
      <c r="J86" s="127" t="str">
        <f t="shared" si="2"/>
        <v/>
      </c>
      <c r="K86" s="83" t="s">
        <v>64</v>
      </c>
      <c r="L86" s="127" t="s">
        <v>65</v>
      </c>
      <c r="M86" s="127"/>
      <c r="N86" s="83" t="s">
        <v>70</v>
      </c>
      <c r="O86" s="83"/>
      <c r="P86" s="83"/>
    </row>
    <row r="87" spans="1:16">
      <c r="A87" s="80">
        <v>44441</v>
      </c>
      <c r="B87" s="81">
        <v>3</v>
      </c>
      <c r="C87" s="81">
        <v>2021</v>
      </c>
      <c r="D87" s="80" t="s">
        <v>208</v>
      </c>
      <c r="E87" s="126" t="s">
        <v>57</v>
      </c>
      <c r="F87" s="127" t="s">
        <v>169</v>
      </c>
      <c r="G87" s="62" t="s">
        <v>135</v>
      </c>
      <c r="H87" s="127" t="s">
        <v>112</v>
      </c>
      <c r="I87" s="127">
        <f>COUNTIF($F$3:F87,F87)</f>
        <v>3</v>
      </c>
      <c r="J87" s="127" t="str">
        <f t="shared" si="2"/>
        <v/>
      </c>
      <c r="K87" s="83" t="s">
        <v>64</v>
      </c>
      <c r="L87" s="127" t="s">
        <v>66</v>
      </c>
      <c r="M87" s="127" t="s">
        <v>67</v>
      </c>
      <c r="N87" s="83" t="s">
        <v>69</v>
      </c>
      <c r="O87" s="83" t="s">
        <v>67</v>
      </c>
      <c r="P87" s="83"/>
    </row>
    <row r="88" spans="1:16">
      <c r="A88" s="80">
        <v>44441</v>
      </c>
      <c r="B88" s="81">
        <v>3</v>
      </c>
      <c r="C88" s="81">
        <v>2021</v>
      </c>
      <c r="D88" s="80" t="s">
        <v>208</v>
      </c>
      <c r="E88" s="126" t="s">
        <v>57</v>
      </c>
      <c r="F88" s="127" t="s">
        <v>197</v>
      </c>
      <c r="G88" s="62" t="s">
        <v>200</v>
      </c>
      <c r="H88" s="127" t="s">
        <v>206</v>
      </c>
      <c r="I88" s="127">
        <f>COUNTIF($F$3:F88,F88)</f>
        <v>2</v>
      </c>
      <c r="J88" s="127" t="str">
        <f t="shared" si="2"/>
        <v/>
      </c>
      <c r="K88" s="83" t="s">
        <v>64</v>
      </c>
      <c r="L88" s="127" t="s">
        <v>66</v>
      </c>
      <c r="M88" s="127" t="s">
        <v>67</v>
      </c>
      <c r="N88" s="83" t="s">
        <v>70</v>
      </c>
      <c r="O88" s="83"/>
      <c r="P88" s="83"/>
    </row>
    <row r="89" spans="1:16">
      <c r="A89" s="80">
        <v>44441</v>
      </c>
      <c r="B89" s="81">
        <v>3</v>
      </c>
      <c r="C89" s="81">
        <v>2021</v>
      </c>
      <c r="D89" s="80" t="s">
        <v>208</v>
      </c>
      <c r="E89" s="126" t="s">
        <v>57</v>
      </c>
      <c r="F89" s="127" t="s">
        <v>212</v>
      </c>
      <c r="G89" s="62" t="s">
        <v>136</v>
      </c>
      <c r="H89" s="127" t="s">
        <v>117</v>
      </c>
      <c r="I89" s="127">
        <f>COUNTIF($F$3:F89,F89)</f>
        <v>1</v>
      </c>
      <c r="J89" s="138" t="str">
        <f>IF(I89&gt;1,I89-1,"")</f>
        <v/>
      </c>
      <c r="K89" s="83" t="s">
        <v>64</v>
      </c>
      <c r="L89" s="127" t="s">
        <v>66</v>
      </c>
      <c r="M89" s="127" t="s">
        <v>67</v>
      </c>
      <c r="N89" s="83" t="s">
        <v>124</v>
      </c>
      <c r="O89" s="83"/>
      <c r="P89" s="83"/>
    </row>
    <row r="90" spans="1:16">
      <c r="A90" s="80">
        <v>44441</v>
      </c>
      <c r="B90" s="81">
        <v>3</v>
      </c>
      <c r="C90" s="81">
        <v>2021</v>
      </c>
      <c r="D90" s="80" t="s">
        <v>208</v>
      </c>
      <c r="E90" s="126" t="s">
        <v>57</v>
      </c>
      <c r="F90" s="127" t="s">
        <v>213</v>
      </c>
      <c r="G90" s="62" t="s">
        <v>136</v>
      </c>
      <c r="H90" s="127" t="s">
        <v>204</v>
      </c>
      <c r="I90" s="127">
        <f>COUNTIF($F$3:F90,F90)</f>
        <v>1</v>
      </c>
      <c r="J90" s="138" t="str">
        <f>IF(I90&gt;1,I90-1,"")</f>
        <v/>
      </c>
      <c r="K90" s="83" t="s">
        <v>64</v>
      </c>
      <c r="L90" s="127" t="s">
        <v>66</v>
      </c>
      <c r="M90" s="127" t="s">
        <v>67</v>
      </c>
      <c r="N90" s="83" t="s">
        <v>69</v>
      </c>
      <c r="O90" s="83"/>
      <c r="P90" s="83"/>
    </row>
    <row r="91" spans="1:16">
      <c r="A91" s="80">
        <v>44441</v>
      </c>
      <c r="B91" s="81">
        <v>3</v>
      </c>
      <c r="C91" s="81">
        <v>2021</v>
      </c>
      <c r="D91" s="80" t="s">
        <v>208</v>
      </c>
      <c r="E91" s="126" t="s">
        <v>57</v>
      </c>
      <c r="F91" s="127" t="s">
        <v>173</v>
      </c>
      <c r="G91" s="62" t="s">
        <v>75</v>
      </c>
      <c r="H91" s="127" t="s">
        <v>205</v>
      </c>
      <c r="I91" s="127">
        <f>COUNTIF($F$3:F91,F91)</f>
        <v>3</v>
      </c>
      <c r="J91" s="127" t="str">
        <f t="shared" si="2"/>
        <v/>
      </c>
      <c r="K91" s="83" t="s">
        <v>64</v>
      </c>
      <c r="L91" s="127" t="s">
        <v>66</v>
      </c>
      <c r="M91" s="127" t="s">
        <v>67</v>
      </c>
      <c r="N91" s="83" t="s">
        <v>69</v>
      </c>
      <c r="O91" s="83"/>
      <c r="P91" s="83" t="s">
        <v>97</v>
      </c>
    </row>
    <row r="92" spans="1:16">
      <c r="A92" s="80">
        <v>44441</v>
      </c>
      <c r="B92" s="81">
        <v>3</v>
      </c>
      <c r="C92" s="81">
        <v>2021</v>
      </c>
      <c r="D92" s="80" t="s">
        <v>208</v>
      </c>
      <c r="E92" s="126" t="s">
        <v>57</v>
      </c>
      <c r="F92" s="127" t="s">
        <v>183</v>
      </c>
      <c r="G92" s="62" t="s">
        <v>75</v>
      </c>
      <c r="H92" s="127" t="s">
        <v>207</v>
      </c>
      <c r="I92" s="127">
        <f>COUNTIF($F$3:F92,F92)</f>
        <v>2</v>
      </c>
      <c r="J92" s="127" t="str">
        <f t="shared" si="2"/>
        <v/>
      </c>
      <c r="K92" s="83" t="s">
        <v>64</v>
      </c>
      <c r="L92" s="127" t="s">
        <v>65</v>
      </c>
      <c r="M92" s="127"/>
      <c r="N92" s="83" t="s">
        <v>69</v>
      </c>
      <c r="O92" s="83"/>
      <c r="P92" s="83" t="s">
        <v>97</v>
      </c>
    </row>
    <row r="93" spans="1:16">
      <c r="A93" s="80">
        <v>44441</v>
      </c>
      <c r="B93" s="81">
        <v>3</v>
      </c>
      <c r="C93" s="81">
        <v>2021</v>
      </c>
      <c r="D93" s="80" t="s">
        <v>208</v>
      </c>
      <c r="E93" s="126" t="s">
        <v>57</v>
      </c>
      <c r="F93" s="127" t="s">
        <v>50</v>
      </c>
      <c r="G93" s="62" t="s">
        <v>201</v>
      </c>
      <c r="H93" s="127" t="s">
        <v>114</v>
      </c>
      <c r="I93" s="127">
        <f>COUNTIF($F$3:F93,F93)</f>
        <v>3</v>
      </c>
      <c r="J93" s="127" t="str">
        <f t="shared" si="2"/>
        <v/>
      </c>
      <c r="K93" s="83" t="s">
        <v>64</v>
      </c>
      <c r="L93" s="127" t="s">
        <v>122</v>
      </c>
      <c r="M93" s="127" t="s">
        <v>67</v>
      </c>
      <c r="N93" s="83" t="s">
        <v>124</v>
      </c>
      <c r="O93" s="83"/>
      <c r="P93" s="83"/>
    </row>
    <row r="94" spans="1:16">
      <c r="A94" s="80">
        <v>44441</v>
      </c>
      <c r="B94" s="81">
        <v>3</v>
      </c>
      <c r="C94" s="81">
        <v>2021</v>
      </c>
      <c r="D94" s="80" t="s">
        <v>208</v>
      </c>
      <c r="E94" s="126" t="s">
        <v>57</v>
      </c>
      <c r="F94" s="127" t="s">
        <v>176</v>
      </c>
      <c r="G94" s="62" t="s">
        <v>72</v>
      </c>
      <c r="H94" s="127" t="s">
        <v>111</v>
      </c>
      <c r="I94" s="127">
        <f>COUNTIF($F$3:F94,F94)</f>
        <v>4</v>
      </c>
      <c r="J94" s="127">
        <f t="shared" si="2"/>
        <v>1</v>
      </c>
      <c r="K94" s="83" t="s">
        <v>64</v>
      </c>
      <c r="L94" s="127" t="s">
        <v>122</v>
      </c>
      <c r="M94" s="127" t="s">
        <v>67</v>
      </c>
      <c r="N94" s="83" t="s">
        <v>124</v>
      </c>
      <c r="O94" s="83" t="s">
        <v>67</v>
      </c>
      <c r="P94" s="83"/>
    </row>
    <row r="95" spans="1:16">
      <c r="A95" s="80">
        <v>44442</v>
      </c>
      <c r="B95" s="81">
        <v>3</v>
      </c>
      <c r="C95" s="81">
        <v>2021</v>
      </c>
      <c r="D95" s="80" t="s">
        <v>208</v>
      </c>
      <c r="E95" s="129" t="s">
        <v>57</v>
      </c>
      <c r="F95" s="130" t="s">
        <v>211</v>
      </c>
      <c r="G95" s="62" t="s">
        <v>72</v>
      </c>
      <c r="H95" s="130" t="s">
        <v>202</v>
      </c>
      <c r="I95" s="130">
        <f>COUNTIF($F$3:F95,F95)</f>
        <v>2</v>
      </c>
      <c r="J95" s="130" t="str">
        <f t="shared" ref="J95:J104" si="3">IF(I95&gt;3,I95-3,"")</f>
        <v/>
      </c>
      <c r="K95" s="83" t="s">
        <v>64</v>
      </c>
      <c r="L95" s="130" t="s">
        <v>122</v>
      </c>
      <c r="M95" s="130" t="s">
        <v>67</v>
      </c>
      <c r="N95" s="83" t="s">
        <v>70</v>
      </c>
      <c r="O95" s="83"/>
      <c r="P95" s="83"/>
    </row>
    <row r="96" spans="1:16">
      <c r="A96" s="80">
        <v>44442</v>
      </c>
      <c r="B96" s="81">
        <v>3</v>
      </c>
      <c r="C96" s="81">
        <v>2021</v>
      </c>
      <c r="D96" s="80" t="s">
        <v>208</v>
      </c>
      <c r="E96" s="129" t="s">
        <v>57</v>
      </c>
      <c r="F96" s="130" t="s">
        <v>212</v>
      </c>
      <c r="G96" s="62" t="s">
        <v>136</v>
      </c>
      <c r="H96" s="130" t="s">
        <v>117</v>
      </c>
      <c r="I96" s="130">
        <f>COUNTIF($F$3:F96,F96)</f>
        <v>2</v>
      </c>
      <c r="J96" s="138">
        <f>IF(I96&gt;1,I96-1,"")</f>
        <v>1</v>
      </c>
      <c r="K96" s="83" t="s">
        <v>64</v>
      </c>
      <c r="L96" s="130" t="s">
        <v>122</v>
      </c>
      <c r="M96" s="130" t="s">
        <v>67</v>
      </c>
      <c r="N96" s="83" t="s">
        <v>124</v>
      </c>
      <c r="O96" s="83"/>
      <c r="P96" s="83"/>
    </row>
    <row r="97" spans="1:16">
      <c r="A97" s="80">
        <v>44442</v>
      </c>
      <c r="B97" s="81">
        <v>3</v>
      </c>
      <c r="C97" s="81">
        <v>2021</v>
      </c>
      <c r="D97" s="80" t="s">
        <v>208</v>
      </c>
      <c r="E97" s="129" t="s">
        <v>57</v>
      </c>
      <c r="F97" s="130" t="s">
        <v>224</v>
      </c>
      <c r="G97" s="62" t="s">
        <v>136</v>
      </c>
      <c r="H97" s="130" t="s">
        <v>204</v>
      </c>
      <c r="I97" s="130">
        <f>COUNTIF($F$3:F97,F97)</f>
        <v>1</v>
      </c>
      <c r="J97" s="138" t="str">
        <f>IF(I97&gt;1,I97-1,"")</f>
        <v/>
      </c>
      <c r="K97" s="83" t="s">
        <v>64</v>
      </c>
      <c r="L97" s="130" t="s">
        <v>121</v>
      </c>
      <c r="M97" s="130" t="s">
        <v>67</v>
      </c>
      <c r="N97" s="83" t="s">
        <v>70</v>
      </c>
      <c r="O97" s="83"/>
      <c r="P97" s="83"/>
    </row>
    <row r="98" spans="1:16">
      <c r="A98" s="80">
        <v>44442</v>
      </c>
      <c r="B98" s="81">
        <v>3</v>
      </c>
      <c r="C98" s="81">
        <v>2021</v>
      </c>
      <c r="D98" s="80" t="s">
        <v>208</v>
      </c>
      <c r="E98" s="129" t="s">
        <v>57</v>
      </c>
      <c r="F98" s="130" t="s">
        <v>225</v>
      </c>
      <c r="G98" s="62" t="s">
        <v>136</v>
      </c>
      <c r="H98" s="130" t="s">
        <v>134</v>
      </c>
      <c r="I98" s="130">
        <f>COUNTIF($F$3:F98,F98)</f>
        <v>1</v>
      </c>
      <c r="J98" s="138" t="str">
        <f>IF(I98&gt;1,I98-1,"")</f>
        <v/>
      </c>
      <c r="K98" s="83" t="s">
        <v>64</v>
      </c>
      <c r="L98" s="130" t="s">
        <v>65</v>
      </c>
      <c r="M98" s="130"/>
      <c r="N98" s="83" t="s">
        <v>124</v>
      </c>
      <c r="O98" s="83"/>
      <c r="P98" s="83"/>
    </row>
    <row r="99" spans="1:16">
      <c r="A99" s="80">
        <v>44442</v>
      </c>
      <c r="B99" s="81">
        <v>3</v>
      </c>
      <c r="C99" s="81">
        <v>2021</v>
      </c>
      <c r="D99" s="80" t="s">
        <v>208</v>
      </c>
      <c r="E99" s="129" t="s">
        <v>57</v>
      </c>
      <c r="F99" s="130" t="s">
        <v>130</v>
      </c>
      <c r="G99" s="62" t="s">
        <v>75</v>
      </c>
      <c r="H99" s="130" t="s">
        <v>114</v>
      </c>
      <c r="I99" s="130">
        <f>COUNTIF($F$3:F99,F99)</f>
        <v>3</v>
      </c>
      <c r="J99" s="130" t="str">
        <f t="shared" si="3"/>
        <v/>
      </c>
      <c r="K99" s="83" t="s">
        <v>64</v>
      </c>
      <c r="L99" s="130" t="s">
        <v>65</v>
      </c>
      <c r="M99" s="130"/>
      <c r="N99" s="83" t="s">
        <v>124</v>
      </c>
      <c r="O99" s="83"/>
      <c r="P99" s="83"/>
    </row>
    <row r="100" spans="1:16">
      <c r="A100" s="80">
        <v>44442</v>
      </c>
      <c r="B100" s="81">
        <v>3</v>
      </c>
      <c r="C100" s="81">
        <v>2021</v>
      </c>
      <c r="D100" s="80" t="s">
        <v>208</v>
      </c>
      <c r="E100" s="129" t="s">
        <v>57</v>
      </c>
      <c r="F100" s="130" t="s">
        <v>226</v>
      </c>
      <c r="G100" s="62" t="s">
        <v>75</v>
      </c>
      <c r="H100" s="130" t="s">
        <v>205</v>
      </c>
      <c r="I100" s="130">
        <f>COUNTIF($F$3:F100,F100)</f>
        <v>1</v>
      </c>
      <c r="J100" s="130" t="str">
        <f t="shared" si="3"/>
        <v/>
      </c>
      <c r="K100" s="83" t="s">
        <v>64</v>
      </c>
      <c r="L100" s="130" t="s">
        <v>65</v>
      </c>
      <c r="M100" s="130"/>
      <c r="N100" s="83" t="s">
        <v>69</v>
      </c>
      <c r="O100" s="83"/>
      <c r="P100" s="83" t="s">
        <v>97</v>
      </c>
    </row>
    <row r="101" spans="1:16">
      <c r="A101" s="80">
        <v>44442</v>
      </c>
      <c r="B101" s="81">
        <v>3</v>
      </c>
      <c r="C101" s="81">
        <v>2021</v>
      </c>
      <c r="D101" s="80" t="s">
        <v>208</v>
      </c>
      <c r="E101" s="129" t="s">
        <v>57</v>
      </c>
      <c r="F101" s="130" t="s">
        <v>227</v>
      </c>
      <c r="G101" s="62" t="s">
        <v>75</v>
      </c>
      <c r="H101" s="130" t="s">
        <v>111</v>
      </c>
      <c r="I101" s="130">
        <f>COUNTIF($F$3:F101,F101)</f>
        <v>1</v>
      </c>
      <c r="J101" s="130" t="str">
        <f t="shared" si="3"/>
        <v/>
      </c>
      <c r="K101" s="83" t="s">
        <v>64</v>
      </c>
      <c r="L101" s="130" t="s">
        <v>65</v>
      </c>
      <c r="M101" s="130"/>
      <c r="N101" s="83" t="s">
        <v>124</v>
      </c>
      <c r="O101" s="83"/>
      <c r="P101" s="83"/>
    </row>
    <row r="102" spans="1:16">
      <c r="A102" s="80">
        <v>44442</v>
      </c>
      <c r="B102" s="81">
        <v>3</v>
      </c>
      <c r="C102" s="81">
        <v>2021</v>
      </c>
      <c r="D102" s="80" t="s">
        <v>208</v>
      </c>
      <c r="E102" s="129" t="s">
        <v>57</v>
      </c>
      <c r="F102" s="130" t="s">
        <v>105</v>
      </c>
      <c r="G102" s="62" t="s">
        <v>75</v>
      </c>
      <c r="H102" s="130" t="s">
        <v>206</v>
      </c>
      <c r="I102" s="130">
        <f>COUNTIF($F$3:F102,F102)</f>
        <v>3</v>
      </c>
      <c r="J102" s="130" t="str">
        <f t="shared" si="3"/>
        <v/>
      </c>
      <c r="K102" s="83" t="s">
        <v>64</v>
      </c>
      <c r="L102" s="130" t="s">
        <v>65</v>
      </c>
      <c r="M102" s="130"/>
      <c r="N102" s="83" t="s">
        <v>124</v>
      </c>
      <c r="O102" s="83"/>
      <c r="P102" s="83"/>
    </row>
    <row r="103" spans="1:16">
      <c r="A103" s="80">
        <v>44442</v>
      </c>
      <c r="B103" s="81">
        <v>3</v>
      </c>
      <c r="C103" s="81">
        <v>2021</v>
      </c>
      <c r="D103" s="80" t="s">
        <v>208</v>
      </c>
      <c r="E103" s="129" t="s">
        <v>57</v>
      </c>
      <c r="F103" s="130" t="s">
        <v>177</v>
      </c>
      <c r="G103" s="62" t="s">
        <v>75</v>
      </c>
      <c r="H103" s="130" t="s">
        <v>203</v>
      </c>
      <c r="I103" s="130">
        <f>COUNTIF($F$3:F103,F103)</f>
        <v>4</v>
      </c>
      <c r="J103" s="130">
        <f t="shared" si="3"/>
        <v>1</v>
      </c>
      <c r="K103" s="83" t="s">
        <v>64</v>
      </c>
      <c r="L103" s="130" t="s">
        <v>65</v>
      </c>
      <c r="M103" s="130"/>
      <c r="N103" s="83" t="s">
        <v>69</v>
      </c>
      <c r="O103" s="83" t="s">
        <v>67</v>
      </c>
      <c r="P103" s="83" t="s">
        <v>97</v>
      </c>
    </row>
    <row r="104" spans="1:16">
      <c r="A104" s="80">
        <v>44442</v>
      </c>
      <c r="B104" s="81">
        <v>3</v>
      </c>
      <c r="C104" s="81">
        <v>2021</v>
      </c>
      <c r="D104" s="80" t="s">
        <v>208</v>
      </c>
      <c r="E104" s="129" t="s">
        <v>57</v>
      </c>
      <c r="F104" s="130" t="s">
        <v>50</v>
      </c>
      <c r="G104" s="62" t="s">
        <v>201</v>
      </c>
      <c r="H104" s="130" t="s">
        <v>112</v>
      </c>
      <c r="I104" s="130">
        <f>COUNTIF($F$3:F104,F104)</f>
        <v>4</v>
      </c>
      <c r="J104" s="130">
        <f t="shared" si="3"/>
        <v>1</v>
      </c>
      <c r="K104" s="83" t="s">
        <v>64</v>
      </c>
      <c r="L104" s="130" t="s">
        <v>121</v>
      </c>
      <c r="M104" s="130" t="s">
        <v>67</v>
      </c>
      <c r="N104" s="83" t="s">
        <v>69</v>
      </c>
      <c r="O104" s="83" t="s">
        <v>67</v>
      </c>
      <c r="P104" s="83"/>
    </row>
    <row r="105" spans="1:16">
      <c r="A105" s="80">
        <v>44443</v>
      </c>
      <c r="B105" s="81">
        <v>3</v>
      </c>
      <c r="C105" s="81">
        <v>2021</v>
      </c>
      <c r="D105" s="80" t="s">
        <v>208</v>
      </c>
      <c r="E105" s="129" t="s">
        <v>57</v>
      </c>
      <c r="F105" s="130" t="s">
        <v>211</v>
      </c>
      <c r="G105" s="62" t="s">
        <v>72</v>
      </c>
      <c r="H105" s="130" t="s">
        <v>202</v>
      </c>
      <c r="I105" s="130">
        <f>COUNTIF($F$3:F105,F105)</f>
        <v>3</v>
      </c>
      <c r="J105" s="130" t="str">
        <f t="shared" ref="J105:J122" si="4">IF(I105&gt;3,I105-3,"")</f>
        <v/>
      </c>
      <c r="K105" s="83"/>
      <c r="L105" s="130"/>
      <c r="M105" s="130"/>
      <c r="N105" s="83"/>
      <c r="O105" s="83"/>
      <c r="P105" s="83"/>
    </row>
    <row r="106" spans="1:16">
      <c r="A106" s="80">
        <v>44443</v>
      </c>
      <c r="B106" s="81">
        <v>3</v>
      </c>
      <c r="C106" s="81">
        <v>2021</v>
      </c>
      <c r="D106" s="80" t="s">
        <v>208</v>
      </c>
      <c r="E106" s="129" t="s">
        <v>57</v>
      </c>
      <c r="F106" s="130" t="s">
        <v>233</v>
      </c>
      <c r="G106" s="62" t="s">
        <v>136</v>
      </c>
      <c r="H106" s="130" t="s">
        <v>117</v>
      </c>
      <c r="I106" s="130">
        <f>COUNTIF($F$3:F106,F106)</f>
        <v>1</v>
      </c>
      <c r="J106" s="138" t="str">
        <f>IF(I106&gt;1,I106-1,"")</f>
        <v/>
      </c>
      <c r="K106" s="83"/>
      <c r="L106" s="130"/>
      <c r="M106" s="130"/>
      <c r="N106" s="83"/>
      <c r="O106" s="83"/>
      <c r="P106" s="83"/>
    </row>
    <row r="107" spans="1:16">
      <c r="A107" s="80">
        <v>44443</v>
      </c>
      <c r="B107" s="81">
        <v>3</v>
      </c>
      <c r="C107" s="81">
        <v>2021</v>
      </c>
      <c r="D107" s="80" t="s">
        <v>208</v>
      </c>
      <c r="E107" s="129" t="s">
        <v>57</v>
      </c>
      <c r="F107" s="130" t="s">
        <v>224</v>
      </c>
      <c r="G107" s="62" t="s">
        <v>136</v>
      </c>
      <c r="H107" s="130" t="s">
        <v>204</v>
      </c>
      <c r="I107" s="130">
        <f>COUNTIF($F$3:F107,F107)</f>
        <v>2</v>
      </c>
      <c r="J107" s="138">
        <f>IF(I107&gt;1,I107-1,"")</f>
        <v>1</v>
      </c>
      <c r="K107" s="83"/>
      <c r="L107" s="130"/>
      <c r="M107" s="130"/>
      <c r="N107" s="83"/>
      <c r="O107" s="83"/>
      <c r="P107" s="83"/>
    </row>
    <row r="108" spans="1:16">
      <c r="A108" s="80">
        <v>44443</v>
      </c>
      <c r="B108" s="81">
        <v>3</v>
      </c>
      <c r="C108" s="81">
        <v>2021</v>
      </c>
      <c r="D108" s="80" t="s">
        <v>208</v>
      </c>
      <c r="E108" s="129" t="s">
        <v>57</v>
      </c>
      <c r="F108" s="130" t="s">
        <v>142</v>
      </c>
      <c r="G108" s="62" t="s">
        <v>75</v>
      </c>
      <c r="H108" s="130" t="s">
        <v>205</v>
      </c>
      <c r="I108" s="130">
        <f>COUNTIF($F$3:F108,F108)</f>
        <v>3</v>
      </c>
      <c r="J108" s="130" t="str">
        <f t="shared" si="4"/>
        <v/>
      </c>
      <c r="K108" s="83"/>
      <c r="L108" s="130"/>
      <c r="M108" s="130"/>
      <c r="N108" s="83"/>
      <c r="O108" s="83"/>
      <c r="P108" s="83"/>
    </row>
    <row r="109" spans="1:16">
      <c r="A109" s="80">
        <v>44443</v>
      </c>
      <c r="B109" s="81">
        <v>3</v>
      </c>
      <c r="C109" s="81">
        <v>2021</v>
      </c>
      <c r="D109" s="80" t="s">
        <v>208</v>
      </c>
      <c r="E109" s="129" t="s">
        <v>57</v>
      </c>
      <c r="F109" s="130" t="s">
        <v>234</v>
      </c>
      <c r="G109" s="62" t="s">
        <v>75</v>
      </c>
      <c r="H109" s="130" t="s">
        <v>114</v>
      </c>
      <c r="I109" s="130">
        <f>COUNTIF($F$3:F109,F109)</f>
        <v>1</v>
      </c>
      <c r="J109" s="130" t="str">
        <f t="shared" si="4"/>
        <v/>
      </c>
      <c r="K109" s="83"/>
      <c r="L109" s="130"/>
      <c r="M109" s="130"/>
      <c r="N109" s="83"/>
      <c r="O109" s="83"/>
      <c r="P109" s="83"/>
    </row>
    <row r="110" spans="1:16">
      <c r="A110" s="80">
        <v>44443</v>
      </c>
      <c r="B110" s="81">
        <v>3</v>
      </c>
      <c r="C110" s="81">
        <v>2021</v>
      </c>
      <c r="D110" s="80" t="s">
        <v>208</v>
      </c>
      <c r="E110" s="129" t="s">
        <v>57</v>
      </c>
      <c r="F110" s="130" t="s">
        <v>235</v>
      </c>
      <c r="G110" s="62" t="s">
        <v>75</v>
      </c>
      <c r="H110" s="130" t="s">
        <v>111</v>
      </c>
      <c r="I110" s="130">
        <f>COUNTIF($F$3:F110,F110)</f>
        <v>1</v>
      </c>
      <c r="J110" s="130" t="str">
        <f t="shared" si="4"/>
        <v/>
      </c>
      <c r="K110" s="83"/>
      <c r="L110" s="130"/>
      <c r="M110" s="130"/>
      <c r="N110" s="83"/>
      <c r="O110" s="83"/>
      <c r="P110" s="83"/>
    </row>
    <row r="111" spans="1:16">
      <c r="A111" s="80">
        <v>44443</v>
      </c>
      <c r="B111" s="81">
        <v>3</v>
      </c>
      <c r="C111" s="81">
        <v>2021</v>
      </c>
      <c r="D111" s="80" t="s">
        <v>208</v>
      </c>
      <c r="E111" s="129" t="s">
        <v>57</v>
      </c>
      <c r="F111" s="130" t="s">
        <v>110</v>
      </c>
      <c r="G111" s="62" t="s">
        <v>75</v>
      </c>
      <c r="H111" s="130" t="s">
        <v>134</v>
      </c>
      <c r="I111" s="130">
        <f>COUNTIF($F$3:F111,F111)</f>
        <v>2</v>
      </c>
      <c r="J111" s="130" t="str">
        <f t="shared" si="4"/>
        <v/>
      </c>
      <c r="K111" s="83"/>
      <c r="L111" s="130"/>
      <c r="M111" s="130"/>
      <c r="N111" s="83"/>
      <c r="O111" s="83"/>
      <c r="P111" s="83"/>
    </row>
    <row r="112" spans="1:16">
      <c r="A112" s="80">
        <v>44443</v>
      </c>
      <c r="B112" s="81">
        <v>3</v>
      </c>
      <c r="C112" s="81">
        <v>2021</v>
      </c>
      <c r="D112" s="80" t="s">
        <v>208</v>
      </c>
      <c r="E112" s="129" t="s">
        <v>57</v>
      </c>
      <c r="F112" s="130" t="s">
        <v>132</v>
      </c>
      <c r="G112" s="62" t="s">
        <v>75</v>
      </c>
      <c r="H112" s="130" t="s">
        <v>203</v>
      </c>
      <c r="I112" s="130">
        <f>COUNTIF($F$3:F112,F112)</f>
        <v>3</v>
      </c>
      <c r="J112" s="130" t="str">
        <f t="shared" si="4"/>
        <v/>
      </c>
      <c r="K112" s="83"/>
      <c r="L112" s="130"/>
      <c r="M112" s="130"/>
      <c r="N112" s="83"/>
      <c r="O112" s="83"/>
      <c r="P112" s="83"/>
    </row>
    <row r="113" spans="1:16">
      <c r="A113" s="80">
        <v>44443</v>
      </c>
      <c r="B113" s="81">
        <v>3</v>
      </c>
      <c r="C113" s="81">
        <v>2021</v>
      </c>
      <c r="D113" s="80" t="s">
        <v>208</v>
      </c>
      <c r="E113" s="129" t="s">
        <v>57</v>
      </c>
      <c r="F113" s="130" t="s">
        <v>183</v>
      </c>
      <c r="G113" s="62" t="s">
        <v>75</v>
      </c>
      <c r="H113" s="130" t="s">
        <v>206</v>
      </c>
      <c r="I113" s="130">
        <f>COUNTIF($F$3:F113,F113)</f>
        <v>3</v>
      </c>
      <c r="J113" s="130" t="str">
        <f t="shared" si="4"/>
        <v/>
      </c>
      <c r="K113" s="83"/>
      <c r="L113" s="130"/>
      <c r="M113" s="130"/>
      <c r="N113" s="83"/>
      <c r="O113" s="83"/>
      <c r="P113" s="83"/>
    </row>
    <row r="114" spans="1:16">
      <c r="A114" s="80">
        <v>44443</v>
      </c>
      <c r="B114" s="81">
        <v>3</v>
      </c>
      <c r="C114" s="81">
        <v>2021</v>
      </c>
      <c r="D114" s="80" t="s">
        <v>208</v>
      </c>
      <c r="E114" s="129" t="s">
        <v>57</v>
      </c>
      <c r="F114" s="130" t="s">
        <v>236</v>
      </c>
      <c r="G114" s="62" t="s">
        <v>136</v>
      </c>
      <c r="H114" s="130" t="s">
        <v>117</v>
      </c>
      <c r="I114" s="130">
        <f>COUNTIF($F$3:F114,F114)</f>
        <v>1</v>
      </c>
      <c r="J114" s="138" t="str">
        <f>IF(I114&gt;1,I114-1,"")</f>
        <v/>
      </c>
      <c r="K114" s="83"/>
      <c r="L114" s="130"/>
      <c r="M114" s="130"/>
      <c r="N114" s="83"/>
      <c r="O114" s="83"/>
      <c r="P114" s="83"/>
    </row>
    <row r="115" spans="1:16">
      <c r="A115" s="80">
        <v>44443</v>
      </c>
      <c r="B115" s="81">
        <v>3</v>
      </c>
      <c r="C115" s="81">
        <v>2021</v>
      </c>
      <c r="D115" s="80" t="s">
        <v>208</v>
      </c>
      <c r="E115" s="129" t="s">
        <v>57</v>
      </c>
      <c r="F115" s="130" t="s">
        <v>237</v>
      </c>
      <c r="G115" s="62" t="s">
        <v>136</v>
      </c>
      <c r="H115" s="130" t="s">
        <v>203</v>
      </c>
      <c r="I115" s="130">
        <f>COUNTIF($F$3:F115,F115)</f>
        <v>1</v>
      </c>
      <c r="J115" s="138" t="str">
        <f>IF(I115&gt;1,I115-1,"")</f>
        <v/>
      </c>
      <c r="K115" s="83"/>
      <c r="L115" s="130"/>
      <c r="M115" s="130"/>
      <c r="N115" s="83"/>
      <c r="O115" s="83"/>
      <c r="P115" s="83"/>
    </row>
    <row r="116" spans="1:16">
      <c r="A116" s="80">
        <v>44443</v>
      </c>
      <c r="B116" s="81">
        <v>3</v>
      </c>
      <c r="C116" s="81">
        <v>2021</v>
      </c>
      <c r="D116" s="80" t="s">
        <v>208</v>
      </c>
      <c r="E116" s="129" t="s">
        <v>57</v>
      </c>
      <c r="F116" s="130" t="s">
        <v>169</v>
      </c>
      <c r="G116" s="62" t="s">
        <v>135</v>
      </c>
      <c r="H116" s="130" t="s">
        <v>114</v>
      </c>
      <c r="I116" s="130">
        <f>COUNTIF($F$3:F116,F116)</f>
        <v>4</v>
      </c>
      <c r="J116" s="130">
        <f t="shared" si="4"/>
        <v>1</v>
      </c>
      <c r="K116" s="83"/>
      <c r="L116" s="130"/>
      <c r="M116" s="130"/>
      <c r="N116" s="83"/>
      <c r="O116" s="83"/>
      <c r="P116" s="83"/>
    </row>
    <row r="117" spans="1:16">
      <c r="A117" s="80">
        <v>44444</v>
      </c>
      <c r="B117" s="81">
        <v>3</v>
      </c>
      <c r="C117" s="81">
        <v>2021</v>
      </c>
      <c r="D117" s="80" t="s">
        <v>208</v>
      </c>
      <c r="E117" s="129" t="s">
        <v>57</v>
      </c>
      <c r="F117" s="130" t="s">
        <v>169</v>
      </c>
      <c r="G117" s="62" t="s">
        <v>218</v>
      </c>
      <c r="H117" s="130" t="s">
        <v>202</v>
      </c>
      <c r="I117" s="130">
        <f>COUNTIF($F$3:F117,F117)</f>
        <v>5</v>
      </c>
      <c r="J117" s="130">
        <f t="shared" si="4"/>
        <v>2</v>
      </c>
      <c r="K117" s="83"/>
      <c r="L117" s="130"/>
      <c r="M117" s="130"/>
      <c r="N117" s="83"/>
      <c r="O117" s="83" t="s">
        <v>67</v>
      </c>
      <c r="P117" s="83"/>
    </row>
    <row r="118" spans="1:16">
      <c r="A118" s="80">
        <v>44444</v>
      </c>
      <c r="B118" s="81">
        <v>3</v>
      </c>
      <c r="C118" s="81">
        <v>2021</v>
      </c>
      <c r="D118" s="80" t="s">
        <v>208</v>
      </c>
      <c r="E118" s="129" t="s">
        <v>57</v>
      </c>
      <c r="F118" s="130" t="s">
        <v>238</v>
      </c>
      <c r="G118" s="62" t="s">
        <v>136</v>
      </c>
      <c r="H118" s="130" t="s">
        <v>117</v>
      </c>
      <c r="I118" s="130">
        <f>COUNTIF($F$3:F118,F118)</f>
        <v>1</v>
      </c>
      <c r="J118" s="138" t="str">
        <f>IF(I118&gt;1,I118-1,"")</f>
        <v/>
      </c>
      <c r="K118" s="83"/>
      <c r="L118" s="130"/>
      <c r="M118" s="130"/>
      <c r="N118" s="83"/>
      <c r="O118" s="83"/>
      <c r="P118" s="83"/>
    </row>
    <row r="119" spans="1:16">
      <c r="A119" s="80">
        <v>44444</v>
      </c>
      <c r="B119" s="81">
        <v>3</v>
      </c>
      <c r="C119" s="81">
        <v>2021</v>
      </c>
      <c r="D119" s="80" t="s">
        <v>208</v>
      </c>
      <c r="E119" s="129" t="s">
        <v>57</v>
      </c>
      <c r="F119" s="130" t="s">
        <v>239</v>
      </c>
      <c r="G119" s="62" t="s">
        <v>136</v>
      </c>
      <c r="H119" s="130" t="s">
        <v>203</v>
      </c>
      <c r="I119" s="130">
        <f>COUNTIF($F$3:F119,F119)</f>
        <v>1</v>
      </c>
      <c r="J119" s="138" t="str">
        <f>IF(I119&gt;1,I119-1,"")</f>
        <v/>
      </c>
      <c r="K119" s="83"/>
      <c r="L119" s="130"/>
      <c r="M119" s="130"/>
      <c r="N119" s="83"/>
      <c r="O119" s="83"/>
      <c r="P119" s="83"/>
    </row>
    <row r="120" spans="1:16">
      <c r="A120" s="80">
        <v>44444</v>
      </c>
      <c r="B120" s="81">
        <v>3</v>
      </c>
      <c r="C120" s="81">
        <v>2021</v>
      </c>
      <c r="D120" s="80" t="s">
        <v>208</v>
      </c>
      <c r="E120" s="129" t="s">
        <v>57</v>
      </c>
      <c r="F120" s="130" t="s">
        <v>240</v>
      </c>
      <c r="G120" s="62" t="s">
        <v>136</v>
      </c>
      <c r="H120" s="130" t="s">
        <v>204</v>
      </c>
      <c r="I120" s="130">
        <f>COUNTIF($F$3:F120,F120)</f>
        <v>1</v>
      </c>
      <c r="J120" s="138" t="str">
        <f>IF(I120&gt;1,I120-1,"")</f>
        <v/>
      </c>
      <c r="K120" s="83"/>
      <c r="L120" s="130"/>
      <c r="M120" s="130"/>
      <c r="N120" s="83"/>
      <c r="O120" s="83"/>
      <c r="P120" s="83"/>
    </row>
    <row r="121" spans="1:16">
      <c r="A121" s="80">
        <v>44444</v>
      </c>
      <c r="B121" s="81">
        <v>3</v>
      </c>
      <c r="C121" s="81">
        <v>2021</v>
      </c>
      <c r="D121" s="80" t="s">
        <v>208</v>
      </c>
      <c r="E121" s="129" t="s">
        <v>57</v>
      </c>
      <c r="F121" s="130" t="s">
        <v>105</v>
      </c>
      <c r="G121" s="62" t="s">
        <v>218</v>
      </c>
      <c r="H121" s="130" t="s">
        <v>114</v>
      </c>
      <c r="I121" s="130">
        <f>COUNTIF($F$3:F121,F121)</f>
        <v>4</v>
      </c>
      <c r="J121" s="130">
        <f t="shared" si="4"/>
        <v>1</v>
      </c>
      <c r="K121" s="83"/>
      <c r="L121" s="130"/>
      <c r="M121" s="130"/>
      <c r="N121" s="83"/>
      <c r="O121" s="83" t="s">
        <v>67</v>
      </c>
      <c r="P121" s="83"/>
    </row>
    <row r="122" spans="1:16">
      <c r="A122" s="80">
        <v>44444</v>
      </c>
      <c r="B122" s="81">
        <v>3</v>
      </c>
      <c r="C122" s="81">
        <v>2021</v>
      </c>
      <c r="D122" s="80" t="s">
        <v>208</v>
      </c>
      <c r="E122" s="129" t="s">
        <v>57</v>
      </c>
      <c r="F122" s="130" t="s">
        <v>182</v>
      </c>
      <c r="G122" s="62" t="s">
        <v>201</v>
      </c>
      <c r="H122" s="130" t="s">
        <v>206</v>
      </c>
      <c r="I122" s="130">
        <f>COUNTIF($F$3:F122,F122)</f>
        <v>3</v>
      </c>
      <c r="J122" s="130" t="str">
        <f t="shared" si="4"/>
        <v/>
      </c>
      <c r="K122" s="83"/>
      <c r="L122" s="130"/>
      <c r="M122" s="130"/>
      <c r="N122" s="83"/>
      <c r="O122" s="83"/>
      <c r="P122" s="83"/>
    </row>
    <row r="123" spans="1:16">
      <c r="A123" s="80">
        <v>44444</v>
      </c>
      <c r="B123" s="81">
        <v>3</v>
      </c>
      <c r="C123" s="81">
        <v>2021</v>
      </c>
      <c r="D123" s="80" t="s">
        <v>208</v>
      </c>
      <c r="E123" s="129" t="s">
        <v>57</v>
      </c>
      <c r="F123" s="130" t="s">
        <v>236</v>
      </c>
      <c r="G123" s="62" t="s">
        <v>136</v>
      </c>
      <c r="H123" s="130" t="s">
        <v>117</v>
      </c>
      <c r="I123" s="130">
        <f>COUNTIF($F$3:F123,F123)</f>
        <v>2</v>
      </c>
      <c r="J123" s="138">
        <f>IF(I123&gt;1,I123-1,"")</f>
        <v>1</v>
      </c>
      <c r="K123" s="83"/>
      <c r="L123" s="130"/>
      <c r="M123" s="130"/>
      <c r="N123" s="83"/>
      <c r="O123" s="83"/>
      <c r="P123" s="83"/>
    </row>
    <row r="124" spans="1:16">
      <c r="A124" s="80">
        <v>44444</v>
      </c>
      <c r="B124" s="81">
        <v>3</v>
      </c>
      <c r="C124" s="81">
        <v>2021</v>
      </c>
      <c r="D124" s="80" t="s">
        <v>208</v>
      </c>
      <c r="E124" s="129" t="s">
        <v>57</v>
      </c>
      <c r="F124" s="130" t="s">
        <v>237</v>
      </c>
      <c r="G124" s="62" t="s">
        <v>136</v>
      </c>
      <c r="H124" s="130" t="s">
        <v>203</v>
      </c>
      <c r="I124" s="130">
        <f>COUNTIF($F$3:F124,F124)</f>
        <v>2</v>
      </c>
      <c r="J124" s="138">
        <f>IF(I124&gt;1,I124-1,"")</f>
        <v>1</v>
      </c>
      <c r="K124" s="83"/>
      <c r="L124" s="130"/>
      <c r="M124" s="130"/>
      <c r="N124" s="83"/>
      <c r="O124" s="83"/>
      <c r="P124" s="83"/>
    </row>
    <row r="125" spans="1:16">
      <c r="A125" s="80">
        <v>44445</v>
      </c>
      <c r="B125" s="81">
        <v>3</v>
      </c>
      <c r="C125" s="81">
        <v>2021</v>
      </c>
      <c r="D125" s="80" t="s">
        <v>208</v>
      </c>
      <c r="E125" s="129" t="s">
        <v>57</v>
      </c>
      <c r="F125" s="130" t="s">
        <v>105</v>
      </c>
      <c r="G125" s="62" t="s">
        <v>75</v>
      </c>
      <c r="H125" s="130" t="s">
        <v>114</v>
      </c>
      <c r="I125" s="130">
        <f>COUNTIF($F$3:F125,F125)</f>
        <v>5</v>
      </c>
      <c r="J125" s="130">
        <f t="shared" ref="J125:J129" si="5">IF(I125&gt;3,I125-3,"")</f>
        <v>2</v>
      </c>
      <c r="K125" s="83" t="s">
        <v>64</v>
      </c>
      <c r="L125" s="130" t="s">
        <v>65</v>
      </c>
      <c r="M125" s="130"/>
      <c r="N125" s="83" t="s">
        <v>69</v>
      </c>
      <c r="O125" s="83"/>
      <c r="P125" s="83" t="s">
        <v>97</v>
      </c>
    </row>
    <row r="126" spans="1:16">
      <c r="A126" s="80">
        <v>44445</v>
      </c>
      <c r="B126" s="81">
        <v>3</v>
      </c>
      <c r="C126" s="81">
        <v>2021</v>
      </c>
      <c r="D126" s="80" t="s">
        <v>208</v>
      </c>
      <c r="E126" s="129" t="s">
        <v>57</v>
      </c>
      <c r="F126" s="130" t="s">
        <v>130</v>
      </c>
      <c r="G126" s="62" t="s">
        <v>75</v>
      </c>
      <c r="H126" s="130" t="s">
        <v>134</v>
      </c>
      <c r="I126" s="130">
        <f>COUNTIF($F$3:F126,F126)</f>
        <v>4</v>
      </c>
      <c r="J126" s="130">
        <f t="shared" si="5"/>
        <v>1</v>
      </c>
      <c r="K126" s="83" t="s">
        <v>64</v>
      </c>
      <c r="L126" s="130" t="s">
        <v>65</v>
      </c>
      <c r="M126" s="130"/>
      <c r="N126" s="83" t="s">
        <v>124</v>
      </c>
      <c r="O126" s="83"/>
      <c r="P126" s="83"/>
    </row>
    <row r="127" spans="1:16">
      <c r="A127" s="80">
        <v>44445</v>
      </c>
      <c r="B127" s="81">
        <v>3</v>
      </c>
      <c r="C127" s="81">
        <v>2021</v>
      </c>
      <c r="D127" s="80" t="s">
        <v>208</v>
      </c>
      <c r="E127" s="129" t="s">
        <v>57</v>
      </c>
      <c r="F127" s="130" t="s">
        <v>183</v>
      </c>
      <c r="G127" s="62" t="s">
        <v>75</v>
      </c>
      <c r="H127" s="130" t="s">
        <v>206</v>
      </c>
      <c r="I127" s="130">
        <f>COUNTIF($F$3:F127,F127)</f>
        <v>4</v>
      </c>
      <c r="J127" s="130">
        <f t="shared" si="5"/>
        <v>1</v>
      </c>
      <c r="K127" s="83" t="s">
        <v>64</v>
      </c>
      <c r="L127" s="130" t="s">
        <v>65</v>
      </c>
      <c r="M127" s="130"/>
      <c r="N127" s="83" t="s">
        <v>69</v>
      </c>
      <c r="O127" s="83"/>
      <c r="P127" s="83" t="s">
        <v>97</v>
      </c>
    </row>
    <row r="128" spans="1:16">
      <c r="A128" s="80">
        <v>44445</v>
      </c>
      <c r="B128" s="81">
        <v>3</v>
      </c>
      <c r="C128" s="81">
        <v>2021</v>
      </c>
      <c r="D128" s="80" t="s">
        <v>208</v>
      </c>
      <c r="E128" s="129" t="s">
        <v>57</v>
      </c>
      <c r="F128" s="130" t="s">
        <v>244</v>
      </c>
      <c r="G128" s="62" t="s">
        <v>74</v>
      </c>
      <c r="H128" s="130" t="s">
        <v>202</v>
      </c>
      <c r="I128" s="130">
        <f>COUNTIF($F$3:F128,F128)</f>
        <v>1</v>
      </c>
      <c r="J128" s="130" t="str">
        <f t="shared" si="5"/>
        <v/>
      </c>
      <c r="K128" s="83" t="s">
        <v>64</v>
      </c>
      <c r="L128" s="130" t="s">
        <v>66</v>
      </c>
      <c r="M128" s="130" t="s">
        <v>67</v>
      </c>
      <c r="N128" s="83" t="s">
        <v>124</v>
      </c>
      <c r="O128" s="83"/>
      <c r="P128" s="83"/>
    </row>
    <row r="129" spans="1:17">
      <c r="A129" s="80">
        <v>44445</v>
      </c>
      <c r="B129" s="81">
        <v>3</v>
      </c>
      <c r="C129" s="81">
        <v>2021</v>
      </c>
      <c r="D129" s="80" t="s">
        <v>208</v>
      </c>
      <c r="E129" s="129" t="s">
        <v>57</v>
      </c>
      <c r="F129" s="130" t="s">
        <v>245</v>
      </c>
      <c r="G129" s="62" t="s">
        <v>76</v>
      </c>
      <c r="H129" s="130" t="s">
        <v>205</v>
      </c>
      <c r="I129" s="130">
        <f>COUNTIF($F$3:F129,F129)</f>
        <v>1</v>
      </c>
      <c r="J129" s="130" t="str">
        <f t="shared" si="5"/>
        <v/>
      </c>
      <c r="K129" s="83" t="s">
        <v>64</v>
      </c>
      <c r="L129" s="130" t="s">
        <v>66</v>
      </c>
      <c r="M129" s="130" t="s">
        <v>68</v>
      </c>
      <c r="N129" s="83" t="s">
        <v>70</v>
      </c>
      <c r="O129" s="83" t="s">
        <v>67</v>
      </c>
      <c r="P129" s="83"/>
    </row>
    <row r="130" spans="1:17">
      <c r="A130" s="80">
        <v>44445</v>
      </c>
      <c r="B130" s="81">
        <v>3</v>
      </c>
      <c r="C130" s="81">
        <v>2021</v>
      </c>
      <c r="D130" s="80" t="s">
        <v>208</v>
      </c>
      <c r="E130" s="129" t="s">
        <v>57</v>
      </c>
      <c r="F130" s="130" t="s">
        <v>246</v>
      </c>
      <c r="G130" s="62" t="s">
        <v>136</v>
      </c>
      <c r="H130" s="130" t="s">
        <v>117</v>
      </c>
      <c r="I130" s="130">
        <f>COUNTIF($F$3:F130,F130)</f>
        <v>1</v>
      </c>
      <c r="J130" s="138" t="str">
        <f>IF(I130&gt;1,I130-1,"")</f>
        <v/>
      </c>
      <c r="K130" s="83" t="s">
        <v>64</v>
      </c>
      <c r="L130" s="130" t="s">
        <v>66</v>
      </c>
      <c r="M130" s="130" t="s">
        <v>67</v>
      </c>
      <c r="N130" s="83" t="s">
        <v>124</v>
      </c>
      <c r="O130" s="83"/>
      <c r="P130" s="83"/>
    </row>
    <row r="131" spans="1:17">
      <c r="A131" s="80">
        <v>44445</v>
      </c>
      <c r="B131" s="81">
        <v>3</v>
      </c>
      <c r="C131" s="81">
        <v>2021</v>
      </c>
      <c r="D131" s="80" t="s">
        <v>208</v>
      </c>
      <c r="E131" s="129" t="s">
        <v>57</v>
      </c>
      <c r="F131" s="130" t="s">
        <v>247</v>
      </c>
      <c r="G131" s="62" t="s">
        <v>136</v>
      </c>
      <c r="H131" s="130" t="s">
        <v>204</v>
      </c>
      <c r="I131" s="130">
        <f>COUNTIF($F$3:F131,F131)</f>
        <v>1</v>
      </c>
      <c r="J131" s="138" t="str">
        <f>IF(I131&gt;1,I131-1,"")</f>
        <v/>
      </c>
      <c r="K131" s="83" t="s">
        <v>64</v>
      </c>
      <c r="L131" s="130" t="s">
        <v>66</v>
      </c>
      <c r="M131" s="130" t="s">
        <v>67</v>
      </c>
      <c r="N131" s="83" t="s">
        <v>69</v>
      </c>
      <c r="O131" s="83"/>
      <c r="P131" s="83"/>
    </row>
    <row r="132" spans="1:17">
      <c r="A132" s="80">
        <v>44445</v>
      </c>
      <c r="B132" s="81">
        <v>3</v>
      </c>
      <c r="C132" s="81">
        <v>2021</v>
      </c>
      <c r="D132" s="80" t="s">
        <v>208</v>
      </c>
      <c r="E132" s="129" t="s">
        <v>57</v>
      </c>
      <c r="F132" s="130" t="s">
        <v>248</v>
      </c>
      <c r="G132" s="62" t="s">
        <v>136</v>
      </c>
      <c r="H132" s="130" t="s">
        <v>111</v>
      </c>
      <c r="I132" s="130">
        <f>COUNTIF($F$3:F132,F132)</f>
        <v>1</v>
      </c>
      <c r="J132" s="138" t="str">
        <f>IF(I132&gt;1,I132-1,"")</f>
        <v/>
      </c>
      <c r="K132" s="83" t="s">
        <v>64</v>
      </c>
      <c r="L132" s="130" t="s">
        <v>66</v>
      </c>
      <c r="M132" s="130" t="s">
        <v>67</v>
      </c>
      <c r="N132" s="83" t="s">
        <v>124</v>
      </c>
      <c r="O132" s="83"/>
      <c r="P132" s="83"/>
    </row>
    <row r="133" spans="1:17">
      <c r="A133" s="80">
        <v>44445</v>
      </c>
      <c r="B133" s="81">
        <v>3</v>
      </c>
      <c r="C133" s="81">
        <v>2021</v>
      </c>
      <c r="D133" s="80" t="s">
        <v>208</v>
      </c>
      <c r="E133" s="131" t="s">
        <v>57</v>
      </c>
      <c r="F133" s="132" t="s">
        <v>249</v>
      </c>
      <c r="G133" s="62" t="s">
        <v>136</v>
      </c>
      <c r="H133" s="132" t="s">
        <v>203</v>
      </c>
      <c r="I133" s="132">
        <f>COUNTIF($F$3:F133,F133)</f>
        <v>3</v>
      </c>
      <c r="J133" s="138">
        <f>IF(I133&gt;1,I133-1,"")</f>
        <v>2</v>
      </c>
      <c r="K133" s="83" t="s">
        <v>64</v>
      </c>
      <c r="L133" s="132" t="s">
        <v>66</v>
      </c>
      <c r="M133" s="132" t="s">
        <v>67</v>
      </c>
      <c r="N133" s="83" t="s">
        <v>69</v>
      </c>
      <c r="O133" s="83"/>
      <c r="P133" s="83"/>
    </row>
    <row r="134" spans="1:17">
      <c r="A134" s="80">
        <v>44446</v>
      </c>
      <c r="B134" s="81">
        <v>3</v>
      </c>
      <c r="C134" s="81">
        <v>2021</v>
      </c>
      <c r="D134" s="80" t="s">
        <v>208</v>
      </c>
      <c r="E134" s="131" t="s">
        <v>57</v>
      </c>
      <c r="F134" s="132" t="s">
        <v>174</v>
      </c>
      <c r="G134" s="62" t="s">
        <v>75</v>
      </c>
      <c r="H134" s="132" t="s">
        <v>114</v>
      </c>
      <c r="I134" s="132">
        <f>COUNTIF($F$3:F134,F134)</f>
        <v>2</v>
      </c>
      <c r="J134" s="132" t="str">
        <f t="shared" ref="J134:J137" si="6">IF(I134&gt;3,I134-3,"")</f>
        <v/>
      </c>
      <c r="K134" s="83" t="s">
        <v>64</v>
      </c>
      <c r="L134" s="132" t="s">
        <v>140</v>
      </c>
      <c r="M134" s="132"/>
      <c r="N134" s="83" t="s">
        <v>69</v>
      </c>
      <c r="O134" s="83"/>
      <c r="P134" s="83" t="s">
        <v>97</v>
      </c>
    </row>
    <row r="135" spans="1:17">
      <c r="A135" s="80">
        <v>44446</v>
      </c>
      <c r="B135" s="81">
        <v>3</v>
      </c>
      <c r="C135" s="81">
        <v>2021</v>
      </c>
      <c r="D135" s="80" t="s">
        <v>208</v>
      </c>
      <c r="E135" s="131" t="s">
        <v>57</v>
      </c>
      <c r="F135" s="132" t="s">
        <v>234</v>
      </c>
      <c r="G135" s="62" t="s">
        <v>75</v>
      </c>
      <c r="H135" s="132" t="s">
        <v>134</v>
      </c>
      <c r="I135" s="132">
        <f>COUNTIF($F$3:F135,F135)</f>
        <v>2</v>
      </c>
      <c r="J135" s="132" t="str">
        <f t="shared" si="6"/>
        <v/>
      </c>
      <c r="K135" s="83" t="s">
        <v>64</v>
      </c>
      <c r="L135" s="132" t="s">
        <v>140</v>
      </c>
      <c r="M135" s="132"/>
      <c r="N135" s="83" t="s">
        <v>69</v>
      </c>
      <c r="O135" s="83"/>
      <c r="P135" s="83" t="s">
        <v>97</v>
      </c>
    </row>
    <row r="136" spans="1:17">
      <c r="A136" s="80">
        <v>44446</v>
      </c>
      <c r="B136" s="81">
        <v>3</v>
      </c>
      <c r="C136" s="81">
        <v>2021</v>
      </c>
      <c r="D136" s="80" t="s">
        <v>208</v>
      </c>
      <c r="E136" s="131" t="s">
        <v>57</v>
      </c>
      <c r="F136" s="132" t="s">
        <v>197</v>
      </c>
      <c r="G136" s="62" t="s">
        <v>75</v>
      </c>
      <c r="H136" s="132" t="s">
        <v>206</v>
      </c>
      <c r="I136" s="132">
        <f>COUNTIF($F$3:F136,F136)</f>
        <v>3</v>
      </c>
      <c r="J136" s="132" t="str">
        <f t="shared" si="6"/>
        <v/>
      </c>
      <c r="K136" s="83" t="s">
        <v>64</v>
      </c>
      <c r="L136" s="132" t="s">
        <v>140</v>
      </c>
      <c r="M136" s="132"/>
      <c r="N136" s="83" t="s">
        <v>124</v>
      </c>
      <c r="O136" s="83"/>
      <c r="P136" s="83"/>
    </row>
    <row r="137" spans="1:17">
      <c r="A137" s="80">
        <v>44446</v>
      </c>
      <c r="B137" s="81">
        <v>3</v>
      </c>
      <c r="C137" s="81">
        <v>2021</v>
      </c>
      <c r="D137" s="80" t="s">
        <v>208</v>
      </c>
      <c r="E137" s="131" t="s">
        <v>57</v>
      </c>
      <c r="F137" s="132" t="s">
        <v>247</v>
      </c>
      <c r="G137" s="62" t="s">
        <v>74</v>
      </c>
      <c r="H137" s="132" t="s">
        <v>202</v>
      </c>
      <c r="I137" s="132">
        <f>COUNTIF($F$3:F137,F137)</f>
        <v>2</v>
      </c>
      <c r="J137" s="132" t="str">
        <f t="shared" si="6"/>
        <v/>
      </c>
      <c r="K137" s="83" t="s">
        <v>64</v>
      </c>
      <c r="L137" s="132" t="s">
        <v>122</v>
      </c>
      <c r="M137" s="132" t="s">
        <v>67</v>
      </c>
      <c r="N137" s="83" t="s">
        <v>124</v>
      </c>
      <c r="O137" s="83"/>
      <c r="P137" s="83"/>
    </row>
    <row r="138" spans="1:17">
      <c r="A138" s="80">
        <v>44446</v>
      </c>
      <c r="B138" s="81">
        <v>3</v>
      </c>
      <c r="C138" s="81">
        <v>2021</v>
      </c>
      <c r="D138" s="80" t="s">
        <v>208</v>
      </c>
      <c r="E138" s="131" t="s">
        <v>57</v>
      </c>
      <c r="F138" s="132" t="s">
        <v>250</v>
      </c>
      <c r="G138" s="62" t="s">
        <v>136</v>
      </c>
      <c r="H138" s="132" t="s">
        <v>205</v>
      </c>
      <c r="I138" s="132">
        <f>COUNTIF($F$3:F138,F138)</f>
        <v>1</v>
      </c>
      <c r="J138" s="138" t="str">
        <f>IF(I138&gt;1,I138-1,"")</f>
        <v/>
      </c>
      <c r="K138" s="83" t="s">
        <v>64</v>
      </c>
      <c r="L138" s="132" t="s">
        <v>140</v>
      </c>
      <c r="M138" s="132"/>
      <c r="N138" s="83" t="s">
        <v>124</v>
      </c>
      <c r="O138" s="83"/>
      <c r="P138" s="83"/>
    </row>
    <row r="139" spans="1:17">
      <c r="A139" s="80">
        <v>44446</v>
      </c>
      <c r="B139" s="81">
        <v>3</v>
      </c>
      <c r="C139" s="81">
        <v>2021</v>
      </c>
      <c r="D139" s="80" t="s">
        <v>208</v>
      </c>
      <c r="E139" s="137" t="s">
        <v>57</v>
      </c>
      <c r="F139" s="138" t="s">
        <v>246</v>
      </c>
      <c r="G139" s="62" t="s">
        <v>136</v>
      </c>
      <c r="H139" s="138" t="s">
        <v>117</v>
      </c>
      <c r="I139" s="138">
        <f>COUNTIF($F$3:F139,F139)</f>
        <v>2</v>
      </c>
      <c r="J139" s="138">
        <f>IF(I139&gt;1,I139-1,"")</f>
        <v>1</v>
      </c>
      <c r="K139" s="83" t="s">
        <v>64</v>
      </c>
      <c r="L139" s="138" t="s">
        <v>122</v>
      </c>
      <c r="M139" s="138" t="s">
        <v>67</v>
      </c>
      <c r="N139" s="83" t="s">
        <v>69</v>
      </c>
      <c r="O139" s="83"/>
      <c r="P139" s="83"/>
    </row>
    <row r="140" spans="1:17">
      <c r="A140" s="80">
        <v>44446</v>
      </c>
      <c r="B140" s="81">
        <v>3</v>
      </c>
      <c r="C140" s="81">
        <v>2021</v>
      </c>
      <c r="D140" s="80" t="s">
        <v>208</v>
      </c>
      <c r="E140" s="137" t="s">
        <v>57</v>
      </c>
      <c r="F140" s="138" t="s">
        <v>251</v>
      </c>
      <c r="G140" s="62" t="s">
        <v>136</v>
      </c>
      <c r="H140" s="138" t="s">
        <v>204</v>
      </c>
      <c r="I140" s="138">
        <f>COUNTIF($F$3:F140,F140)</f>
        <v>1</v>
      </c>
      <c r="J140" s="138" t="str">
        <f>IF(I140&gt;1,I140-1,"")</f>
        <v/>
      </c>
      <c r="K140" s="83" t="s">
        <v>64</v>
      </c>
      <c r="L140" s="138" t="s">
        <v>122</v>
      </c>
      <c r="M140" s="138" t="s">
        <v>67</v>
      </c>
      <c r="N140" s="83" t="s">
        <v>69</v>
      </c>
      <c r="O140" s="83"/>
      <c r="P140" s="83"/>
    </row>
    <row r="141" spans="1:17">
      <c r="A141" s="80">
        <v>44446</v>
      </c>
      <c r="B141" s="81">
        <v>3</v>
      </c>
      <c r="C141" s="81">
        <v>2021</v>
      </c>
      <c r="D141" s="80" t="s">
        <v>208</v>
      </c>
      <c r="E141" s="143" t="s">
        <v>57</v>
      </c>
      <c r="F141" s="144" t="s">
        <v>248</v>
      </c>
      <c r="G141" s="62" t="s">
        <v>136</v>
      </c>
      <c r="H141" s="144" t="s">
        <v>111</v>
      </c>
      <c r="I141" s="144">
        <f>COUNTIF($F$3:F141,F141)</f>
        <v>2</v>
      </c>
      <c r="J141" s="144">
        <f>IF(I141&gt;1,I141-1,"")</f>
        <v>1</v>
      </c>
      <c r="K141" s="83" t="s">
        <v>64</v>
      </c>
      <c r="L141" s="144" t="s">
        <v>66</v>
      </c>
      <c r="M141" s="144" t="s">
        <v>67</v>
      </c>
      <c r="N141" s="83" t="s">
        <v>124</v>
      </c>
      <c r="O141" s="83"/>
      <c r="P141" s="83"/>
    </row>
    <row r="142" spans="1:17">
      <c r="A142" s="80">
        <v>44446</v>
      </c>
      <c r="B142" s="81">
        <v>3</v>
      </c>
      <c r="C142" s="81">
        <v>2021</v>
      </c>
      <c r="D142" s="80" t="s">
        <v>208</v>
      </c>
      <c r="E142" s="143" t="s">
        <v>57</v>
      </c>
      <c r="F142" s="144" t="s">
        <v>252</v>
      </c>
      <c r="G142" s="62" t="s">
        <v>136</v>
      </c>
      <c r="H142" s="144" t="s">
        <v>203</v>
      </c>
      <c r="I142" s="144">
        <f>COUNTIF($F$3:F142,F142)</f>
        <v>1</v>
      </c>
      <c r="J142" s="144" t="str">
        <f>IF(I142&gt;1,I142-1,"")</f>
        <v/>
      </c>
      <c r="K142" s="83" t="s">
        <v>64</v>
      </c>
      <c r="L142" s="144" t="s">
        <v>122</v>
      </c>
      <c r="M142" s="144" t="s">
        <v>123</v>
      </c>
      <c r="N142" s="83" t="s">
        <v>124</v>
      </c>
      <c r="O142" s="83"/>
      <c r="P142" s="83"/>
    </row>
    <row r="143" spans="1:17">
      <c r="A143" s="80">
        <v>44447</v>
      </c>
      <c r="B143" s="81">
        <v>3</v>
      </c>
      <c r="C143" s="81">
        <v>2021</v>
      </c>
      <c r="D143" s="80" t="s">
        <v>208</v>
      </c>
      <c r="E143" s="143" t="s">
        <v>57</v>
      </c>
      <c r="F143" s="144" t="s">
        <v>261</v>
      </c>
      <c r="G143" s="62" t="s">
        <v>74</v>
      </c>
      <c r="H143" s="144" t="s">
        <v>202</v>
      </c>
      <c r="I143" s="144">
        <f>COUNTIF($F$3:F143,F143)</f>
        <v>1</v>
      </c>
      <c r="J143" s="144" t="str">
        <f t="shared" ref="J143:J147" si="7">IF(I143&gt;3,I143-3,"")</f>
        <v/>
      </c>
      <c r="K143" s="83" t="s">
        <v>64</v>
      </c>
      <c r="L143" s="144" t="s">
        <v>65</v>
      </c>
      <c r="M143" s="144"/>
      <c r="N143" s="83" t="s">
        <v>124</v>
      </c>
      <c r="O143" s="83"/>
      <c r="P143" s="83"/>
      <c r="Q143" t="s">
        <v>272</v>
      </c>
    </row>
    <row r="144" spans="1:17">
      <c r="A144" s="80">
        <v>44447</v>
      </c>
      <c r="B144" s="81">
        <v>3</v>
      </c>
      <c r="C144" s="81">
        <v>2021</v>
      </c>
      <c r="D144" s="80" t="s">
        <v>208</v>
      </c>
      <c r="E144" s="143" t="s">
        <v>57</v>
      </c>
      <c r="F144" s="144" t="s">
        <v>50</v>
      </c>
      <c r="G144" s="62" t="s">
        <v>75</v>
      </c>
      <c r="H144" s="144" t="s">
        <v>134</v>
      </c>
      <c r="I144" s="144">
        <f>COUNTIF($F$3:F144,F144)</f>
        <v>5</v>
      </c>
      <c r="J144" s="144">
        <f t="shared" si="7"/>
        <v>2</v>
      </c>
      <c r="K144" s="83" t="s">
        <v>64</v>
      </c>
      <c r="L144" s="144" t="s">
        <v>65</v>
      </c>
      <c r="M144" s="144"/>
      <c r="N144" s="83" t="s">
        <v>124</v>
      </c>
      <c r="O144" s="83"/>
      <c r="P144" s="83"/>
      <c r="Q144" t="s">
        <v>273</v>
      </c>
    </row>
    <row r="145" spans="1:17">
      <c r="A145" s="80">
        <v>44447</v>
      </c>
      <c r="B145" s="81">
        <v>3</v>
      </c>
      <c r="C145" s="81">
        <v>2021</v>
      </c>
      <c r="D145" s="80" t="s">
        <v>208</v>
      </c>
      <c r="E145" s="143" t="s">
        <v>57</v>
      </c>
      <c r="F145" s="144" t="s">
        <v>197</v>
      </c>
      <c r="G145" s="62" t="s">
        <v>75</v>
      </c>
      <c r="H145" s="144" t="s">
        <v>206</v>
      </c>
      <c r="I145" s="144">
        <f>COUNTIF($F$3:F145,F145)</f>
        <v>4</v>
      </c>
      <c r="J145" s="144">
        <f t="shared" si="7"/>
        <v>1</v>
      </c>
      <c r="K145" s="83" t="s">
        <v>64</v>
      </c>
      <c r="L145" s="144" t="s">
        <v>65</v>
      </c>
      <c r="M145" s="144"/>
      <c r="N145" s="83" t="s">
        <v>124</v>
      </c>
      <c r="O145" s="83"/>
      <c r="P145" s="83"/>
      <c r="Q145" t="s">
        <v>273</v>
      </c>
    </row>
    <row r="146" spans="1:17">
      <c r="A146" s="80">
        <v>44447</v>
      </c>
      <c r="B146" s="81">
        <v>3</v>
      </c>
      <c r="C146" s="81">
        <v>2021</v>
      </c>
      <c r="D146" s="80" t="s">
        <v>208</v>
      </c>
      <c r="E146" s="143" t="s">
        <v>57</v>
      </c>
      <c r="F146" s="144" t="s">
        <v>247</v>
      </c>
      <c r="G146" s="62" t="s">
        <v>267</v>
      </c>
      <c r="H146" s="144" t="s">
        <v>202</v>
      </c>
      <c r="I146" s="144">
        <f>COUNTIF($F$3:F146,F146)</f>
        <v>3</v>
      </c>
      <c r="J146" s="144" t="str">
        <f t="shared" si="7"/>
        <v/>
      </c>
      <c r="K146" s="83" t="s">
        <v>64</v>
      </c>
      <c r="L146" s="144" t="s">
        <v>65</v>
      </c>
      <c r="M146" s="144"/>
      <c r="N146" s="83" t="s">
        <v>69</v>
      </c>
      <c r="O146" s="83" t="s">
        <v>67</v>
      </c>
      <c r="P146" s="83"/>
    </row>
    <row r="147" spans="1:17">
      <c r="A147" s="80">
        <v>44447</v>
      </c>
      <c r="B147" s="81">
        <v>3</v>
      </c>
      <c r="C147" s="81">
        <v>2021</v>
      </c>
      <c r="D147" s="80" t="s">
        <v>208</v>
      </c>
      <c r="E147" s="143" t="s">
        <v>57</v>
      </c>
      <c r="F147" s="144" t="s">
        <v>262</v>
      </c>
      <c r="G147" s="62" t="s">
        <v>268</v>
      </c>
      <c r="H147" s="144" t="s">
        <v>114</v>
      </c>
      <c r="I147" s="144">
        <f>COUNTIF($F$3:F147,F147)</f>
        <v>1</v>
      </c>
      <c r="J147" s="144" t="str">
        <f t="shared" si="7"/>
        <v/>
      </c>
      <c r="K147" s="83" t="s">
        <v>64</v>
      </c>
      <c r="L147" s="144" t="s">
        <v>121</v>
      </c>
      <c r="M147" s="144" t="s">
        <v>67</v>
      </c>
      <c r="N147" s="83" t="s">
        <v>124</v>
      </c>
      <c r="O147" s="83"/>
      <c r="P147" s="83"/>
      <c r="Q147" t="s">
        <v>273</v>
      </c>
    </row>
    <row r="148" spans="1:17">
      <c r="A148" s="80">
        <v>44447</v>
      </c>
      <c r="B148" s="81">
        <v>3</v>
      </c>
      <c r="C148" s="81">
        <v>2021</v>
      </c>
      <c r="D148" s="80" t="s">
        <v>208</v>
      </c>
      <c r="E148" s="143" t="s">
        <v>57</v>
      </c>
      <c r="F148" s="144" t="s">
        <v>263</v>
      </c>
      <c r="G148" s="62" t="s">
        <v>136</v>
      </c>
      <c r="H148" s="144" t="s">
        <v>117</v>
      </c>
      <c r="I148" s="144">
        <f>COUNTIF($F$3:F148,F148)</f>
        <v>1</v>
      </c>
      <c r="J148" s="144" t="str">
        <f>IF(I148&gt;1,I148-1,"")</f>
        <v/>
      </c>
      <c r="K148" s="83" t="s">
        <v>64</v>
      </c>
      <c r="L148" s="144" t="s">
        <v>121</v>
      </c>
      <c r="M148" s="144" t="s">
        <v>67</v>
      </c>
      <c r="N148" s="83" t="s">
        <v>69</v>
      </c>
      <c r="O148" s="83"/>
      <c r="P148" s="83"/>
    </row>
    <row r="149" spans="1:17">
      <c r="A149" s="80">
        <v>44447</v>
      </c>
      <c r="B149" s="81">
        <v>3</v>
      </c>
      <c r="C149" s="81">
        <v>2021</v>
      </c>
      <c r="D149" s="80" t="s">
        <v>208</v>
      </c>
      <c r="E149" s="143" t="s">
        <v>57</v>
      </c>
      <c r="F149" s="144" t="s">
        <v>264</v>
      </c>
      <c r="G149" s="62" t="s">
        <v>136</v>
      </c>
      <c r="H149" s="144" t="s">
        <v>204</v>
      </c>
      <c r="I149" s="144">
        <f>COUNTIF($F$3:F149,F149)</f>
        <v>1</v>
      </c>
      <c r="J149" s="144" t="str">
        <f>IF(I149&gt;1,I149-1,"")</f>
        <v/>
      </c>
      <c r="K149" s="83" t="s">
        <v>64</v>
      </c>
      <c r="L149" s="144" t="s">
        <v>121</v>
      </c>
      <c r="M149" s="144" t="s">
        <v>67</v>
      </c>
      <c r="N149" s="83" t="s">
        <v>69</v>
      </c>
      <c r="O149" s="83"/>
      <c r="P149" s="83"/>
    </row>
    <row r="150" spans="1:17">
      <c r="A150" s="80">
        <v>44447</v>
      </c>
      <c r="B150" s="81">
        <v>3</v>
      </c>
      <c r="C150" s="81">
        <v>2021</v>
      </c>
      <c r="D150" s="80" t="s">
        <v>208</v>
      </c>
      <c r="E150" s="143" t="s">
        <v>57</v>
      </c>
      <c r="F150" s="144" t="s">
        <v>265</v>
      </c>
      <c r="G150" s="62" t="s">
        <v>268</v>
      </c>
      <c r="H150" s="144" t="s">
        <v>111</v>
      </c>
      <c r="I150" s="144">
        <f>COUNTIF($F$3:F150,F150)</f>
        <v>1</v>
      </c>
      <c r="J150" s="144" t="str">
        <f t="shared" ref="J150:J200" si="8">IF(I150&gt;3,I150-3,"")</f>
        <v/>
      </c>
      <c r="K150" s="83" t="s">
        <v>64</v>
      </c>
      <c r="L150" s="144" t="s">
        <v>121</v>
      </c>
      <c r="M150" s="144" t="s">
        <v>67</v>
      </c>
      <c r="N150" s="83" t="s">
        <v>124</v>
      </c>
      <c r="O150" s="83"/>
      <c r="P150" s="83"/>
    </row>
    <row r="151" spans="1:17">
      <c r="A151" s="80">
        <v>44447</v>
      </c>
      <c r="B151" s="81">
        <v>3</v>
      </c>
      <c r="C151" s="81">
        <v>2021</v>
      </c>
      <c r="D151" s="80" t="s">
        <v>208</v>
      </c>
      <c r="E151" s="143" t="s">
        <v>57</v>
      </c>
      <c r="F151" s="144" t="s">
        <v>252</v>
      </c>
      <c r="G151" s="62" t="s">
        <v>136</v>
      </c>
      <c r="H151" s="144" t="s">
        <v>203</v>
      </c>
      <c r="I151" s="144">
        <f>COUNTIF($F$3:F151,F151)</f>
        <v>2</v>
      </c>
      <c r="J151" s="144">
        <f>IF(I151&gt;1,I151-1,"")</f>
        <v>1</v>
      </c>
      <c r="K151" s="83" t="s">
        <v>64</v>
      </c>
      <c r="L151" s="144" t="s">
        <v>121</v>
      </c>
      <c r="M151" s="144" t="s">
        <v>67</v>
      </c>
      <c r="N151" s="83" t="s">
        <v>69</v>
      </c>
      <c r="O151" s="83"/>
      <c r="P151" s="83"/>
    </row>
    <row r="152" spans="1:17">
      <c r="A152" s="80">
        <v>44447</v>
      </c>
      <c r="B152" s="81">
        <v>3</v>
      </c>
      <c r="C152" s="81">
        <v>2021</v>
      </c>
      <c r="D152" s="80" t="s">
        <v>208</v>
      </c>
      <c r="E152" s="143" t="s">
        <v>57</v>
      </c>
      <c r="F152" s="144" t="s">
        <v>266</v>
      </c>
      <c r="G152" s="62" t="s">
        <v>136</v>
      </c>
      <c r="H152" s="144" t="s">
        <v>205</v>
      </c>
      <c r="I152" s="144">
        <f>COUNTIF($F$3:F152,F152)</f>
        <v>3</v>
      </c>
      <c r="J152" s="144">
        <f>IF(I152&gt;1,I152-1,"")</f>
        <v>2</v>
      </c>
      <c r="K152" s="83" t="s">
        <v>64</v>
      </c>
      <c r="L152" s="144" t="s">
        <v>121</v>
      </c>
      <c r="M152" s="144" t="s">
        <v>67</v>
      </c>
      <c r="N152" s="83" t="s">
        <v>124</v>
      </c>
      <c r="O152" s="83"/>
      <c r="P152" s="83"/>
    </row>
    <row r="153" spans="1:17">
      <c r="A153" s="80">
        <v>44448</v>
      </c>
      <c r="B153" s="81">
        <v>3</v>
      </c>
      <c r="C153" s="81">
        <v>2021</v>
      </c>
      <c r="D153" s="80" t="s">
        <v>208</v>
      </c>
      <c r="E153" s="143" t="s">
        <v>57</v>
      </c>
      <c r="F153" s="144" t="s">
        <v>261</v>
      </c>
      <c r="G153" s="62" t="s">
        <v>74</v>
      </c>
      <c r="H153" s="144" t="s">
        <v>202</v>
      </c>
      <c r="I153" s="144">
        <f>COUNTIF($F$3:F153,F153)</f>
        <v>2</v>
      </c>
      <c r="J153" s="144" t="str">
        <f t="shared" si="8"/>
        <v/>
      </c>
      <c r="K153" s="83" t="s">
        <v>64</v>
      </c>
      <c r="L153" s="144" t="s">
        <v>122</v>
      </c>
      <c r="M153" s="144" t="s">
        <v>67</v>
      </c>
      <c r="N153" s="83" t="s">
        <v>69</v>
      </c>
      <c r="O153" s="83" t="s">
        <v>67</v>
      </c>
      <c r="P153" s="83"/>
    </row>
    <row r="154" spans="1:17">
      <c r="A154" s="80">
        <v>44448</v>
      </c>
      <c r="B154" s="81">
        <v>3</v>
      </c>
      <c r="C154" s="81">
        <v>2021</v>
      </c>
      <c r="D154" s="80" t="s">
        <v>208</v>
      </c>
      <c r="E154" s="143" t="s">
        <v>57</v>
      </c>
      <c r="F154" s="144" t="s">
        <v>50</v>
      </c>
      <c r="G154" s="62" t="s">
        <v>75</v>
      </c>
      <c r="H154" s="144" t="s">
        <v>282</v>
      </c>
      <c r="I154" s="144">
        <f>COUNTIF($F$3:F154,F154)</f>
        <v>6</v>
      </c>
      <c r="J154" s="144">
        <f t="shared" si="8"/>
        <v>3</v>
      </c>
      <c r="K154" s="83" t="s">
        <v>64</v>
      </c>
      <c r="L154" s="144" t="s">
        <v>65</v>
      </c>
      <c r="M154" s="144"/>
      <c r="N154" s="83" t="s">
        <v>124</v>
      </c>
      <c r="O154" s="83"/>
      <c r="P154" s="83"/>
    </row>
    <row r="155" spans="1:17">
      <c r="A155" s="80">
        <v>44448</v>
      </c>
      <c r="B155" s="81">
        <v>3</v>
      </c>
      <c r="C155" s="81">
        <v>2021</v>
      </c>
      <c r="D155" s="80" t="s">
        <v>208</v>
      </c>
      <c r="E155" s="143" t="s">
        <v>57</v>
      </c>
      <c r="F155" s="144" t="s">
        <v>279</v>
      </c>
      <c r="G155" s="62" t="s">
        <v>76</v>
      </c>
      <c r="H155" s="144" t="s">
        <v>206</v>
      </c>
      <c r="I155" s="144">
        <f>COUNTIF($F$3:F155,F155)</f>
        <v>1</v>
      </c>
      <c r="J155" s="144" t="str">
        <f t="shared" si="8"/>
        <v/>
      </c>
      <c r="K155" s="83" t="s">
        <v>64</v>
      </c>
      <c r="L155" s="144" t="s">
        <v>66</v>
      </c>
      <c r="M155" s="144" t="s">
        <v>67</v>
      </c>
      <c r="N155" s="83" t="s">
        <v>70</v>
      </c>
      <c r="O155" s="83"/>
      <c r="P155" s="83"/>
    </row>
    <row r="156" spans="1:17">
      <c r="A156" s="80">
        <v>44448</v>
      </c>
      <c r="B156" s="81">
        <v>3</v>
      </c>
      <c r="C156" s="81">
        <v>2021</v>
      </c>
      <c r="D156" s="80" t="s">
        <v>208</v>
      </c>
      <c r="E156" s="143" t="s">
        <v>57</v>
      </c>
      <c r="F156" s="144" t="s">
        <v>262</v>
      </c>
      <c r="G156" s="62" t="s">
        <v>268</v>
      </c>
      <c r="H156" s="144" t="s">
        <v>114</v>
      </c>
      <c r="I156" s="144">
        <f>COUNTIF($F$3:F156,F156)</f>
        <v>2</v>
      </c>
      <c r="J156" s="144" t="str">
        <f t="shared" si="8"/>
        <v/>
      </c>
      <c r="K156" s="83" t="s">
        <v>64</v>
      </c>
      <c r="L156" s="144" t="s">
        <v>122</v>
      </c>
      <c r="M156" s="144" t="s">
        <v>67</v>
      </c>
      <c r="N156" s="83" t="s">
        <v>70</v>
      </c>
      <c r="O156" s="83"/>
      <c r="P156" s="83"/>
    </row>
    <row r="157" spans="1:17">
      <c r="A157" s="80">
        <v>44448</v>
      </c>
      <c r="B157" s="81">
        <v>3</v>
      </c>
      <c r="C157" s="81">
        <v>2021</v>
      </c>
      <c r="D157" s="80" t="s">
        <v>208</v>
      </c>
      <c r="E157" s="143" t="s">
        <v>57</v>
      </c>
      <c r="F157" s="144" t="s">
        <v>249</v>
      </c>
      <c r="G157" s="62" t="s">
        <v>136</v>
      </c>
      <c r="H157" s="144" t="s">
        <v>117</v>
      </c>
      <c r="I157" s="144">
        <f>COUNTIF($F$3:F157,F157)</f>
        <v>4</v>
      </c>
      <c r="J157" s="144">
        <f>IF(I157&gt;1,I157-1,"")</f>
        <v>3</v>
      </c>
      <c r="K157" s="83" t="s">
        <v>64</v>
      </c>
      <c r="L157" s="144" t="s">
        <v>122</v>
      </c>
      <c r="M157" s="144" t="s">
        <v>67</v>
      </c>
      <c r="N157" s="83" t="s">
        <v>69</v>
      </c>
      <c r="O157" s="83"/>
      <c r="P157" s="83"/>
    </row>
    <row r="158" spans="1:17">
      <c r="A158" s="80">
        <v>44448</v>
      </c>
      <c r="B158" s="81">
        <v>3</v>
      </c>
      <c r="C158" s="81">
        <v>2021</v>
      </c>
      <c r="D158" s="80" t="s">
        <v>208</v>
      </c>
      <c r="E158" s="143" t="s">
        <v>57</v>
      </c>
      <c r="F158" s="144" t="s">
        <v>280</v>
      </c>
      <c r="G158" s="62" t="s">
        <v>136</v>
      </c>
      <c r="H158" s="144" t="s">
        <v>117</v>
      </c>
      <c r="I158" s="144">
        <f>COUNTIF($F$3:F158,F158)</f>
        <v>3</v>
      </c>
      <c r="J158" s="144">
        <f>IF(I158&gt;1,I158-1,"")</f>
        <v>2</v>
      </c>
      <c r="K158" s="83" t="s">
        <v>64</v>
      </c>
      <c r="L158" s="144" t="s">
        <v>122</v>
      </c>
      <c r="M158" s="144" t="s">
        <v>67</v>
      </c>
      <c r="N158" s="83" t="s">
        <v>124</v>
      </c>
      <c r="O158" s="83"/>
      <c r="P158" s="83"/>
    </row>
    <row r="159" spans="1:17">
      <c r="A159" s="80">
        <v>44448</v>
      </c>
      <c r="B159" s="81">
        <v>3</v>
      </c>
      <c r="C159" s="81">
        <v>2021</v>
      </c>
      <c r="D159" s="80" t="s">
        <v>208</v>
      </c>
      <c r="E159" s="143" t="s">
        <v>57</v>
      </c>
      <c r="F159" s="144" t="s">
        <v>224</v>
      </c>
      <c r="G159" s="62" t="s">
        <v>136</v>
      </c>
      <c r="H159" s="144" t="s">
        <v>204</v>
      </c>
      <c r="I159" s="144">
        <f>COUNTIF($F$3:F159,F159)</f>
        <v>3</v>
      </c>
      <c r="J159" s="144">
        <f>IF(I159&gt;1,I159-1,"")</f>
        <v>2</v>
      </c>
      <c r="K159" s="83" t="s">
        <v>64</v>
      </c>
      <c r="L159" s="144" t="s">
        <v>66</v>
      </c>
      <c r="M159" s="144" t="s">
        <v>68</v>
      </c>
      <c r="N159" s="83" t="s">
        <v>69</v>
      </c>
      <c r="O159" s="83"/>
      <c r="P159" s="83"/>
    </row>
    <row r="160" spans="1:17">
      <c r="A160" s="80">
        <v>44448</v>
      </c>
      <c r="B160" s="81">
        <v>3</v>
      </c>
      <c r="C160" s="81">
        <v>2021</v>
      </c>
      <c r="D160" s="80" t="s">
        <v>208</v>
      </c>
      <c r="E160" s="143" t="s">
        <v>57</v>
      </c>
      <c r="F160" s="144" t="s">
        <v>265</v>
      </c>
      <c r="G160" s="62" t="s">
        <v>268</v>
      </c>
      <c r="H160" s="144" t="s">
        <v>111</v>
      </c>
      <c r="I160" s="144">
        <f>COUNTIF($F$3:F160,F160)</f>
        <v>2</v>
      </c>
      <c r="J160" s="144" t="str">
        <f t="shared" si="8"/>
        <v/>
      </c>
      <c r="K160" s="83" t="s">
        <v>64</v>
      </c>
      <c r="L160" s="144" t="s">
        <v>122</v>
      </c>
      <c r="M160" s="144" t="s">
        <v>67</v>
      </c>
      <c r="N160" s="83" t="s">
        <v>70</v>
      </c>
      <c r="O160" s="83"/>
      <c r="P160" s="83"/>
    </row>
    <row r="161" spans="1:16">
      <c r="A161" s="80">
        <v>44448</v>
      </c>
      <c r="B161" s="81">
        <v>3</v>
      </c>
      <c r="C161" s="81">
        <v>2021</v>
      </c>
      <c r="D161" s="80" t="s">
        <v>208</v>
      </c>
      <c r="E161" s="143" t="s">
        <v>57</v>
      </c>
      <c r="F161" s="144" t="s">
        <v>281</v>
      </c>
      <c r="G161" s="62" t="s">
        <v>136</v>
      </c>
      <c r="H161" s="144" t="s">
        <v>203</v>
      </c>
      <c r="I161" s="144">
        <f>COUNTIF($F$3:F161,F161)</f>
        <v>1</v>
      </c>
      <c r="J161" s="144" t="str">
        <f>IF(I161&gt;1,I161-1,"")</f>
        <v/>
      </c>
      <c r="K161" s="83" t="s">
        <v>64</v>
      </c>
      <c r="L161" s="144" t="s">
        <v>66</v>
      </c>
      <c r="M161" s="144" t="s">
        <v>67</v>
      </c>
      <c r="N161" s="83" t="s">
        <v>69</v>
      </c>
      <c r="O161" s="83"/>
      <c r="P161" s="83"/>
    </row>
    <row r="162" spans="1:16">
      <c r="A162" s="80">
        <v>44448</v>
      </c>
      <c r="B162" s="81">
        <v>3</v>
      </c>
      <c r="C162" s="81">
        <v>2021</v>
      </c>
      <c r="D162" s="80" t="s">
        <v>208</v>
      </c>
      <c r="E162" s="143" t="s">
        <v>57</v>
      </c>
      <c r="F162" s="144" t="s">
        <v>197</v>
      </c>
      <c r="G162" s="62" t="s">
        <v>75</v>
      </c>
      <c r="H162" s="144" t="s">
        <v>134</v>
      </c>
      <c r="I162" s="144">
        <f>COUNTIF($F$3:F162,F162)</f>
        <v>5</v>
      </c>
      <c r="J162" s="144">
        <f t="shared" si="8"/>
        <v>2</v>
      </c>
      <c r="K162" s="83" t="s">
        <v>64</v>
      </c>
      <c r="L162" s="144" t="s">
        <v>65</v>
      </c>
      <c r="M162" s="144"/>
      <c r="N162" s="83" t="s">
        <v>124</v>
      </c>
      <c r="O162" s="83" t="s">
        <v>67</v>
      </c>
      <c r="P162" s="83"/>
    </row>
    <row r="163" spans="1:16">
      <c r="A163" s="80">
        <v>44449</v>
      </c>
      <c r="B163" s="83">
        <v>3</v>
      </c>
      <c r="C163" s="83">
        <v>2021</v>
      </c>
      <c r="D163" s="80" t="s">
        <v>208</v>
      </c>
      <c r="E163" s="146" t="s">
        <v>57</v>
      </c>
      <c r="F163" s="147" t="s">
        <v>286</v>
      </c>
      <c r="G163" s="62" t="s">
        <v>287</v>
      </c>
      <c r="H163" s="147" t="s">
        <v>202</v>
      </c>
      <c r="I163" s="147">
        <f>COUNTIF($F$3:F163,F163)</f>
        <v>1</v>
      </c>
      <c r="J163" s="147" t="str">
        <f t="shared" si="8"/>
        <v/>
      </c>
      <c r="K163" s="83" t="s">
        <v>64</v>
      </c>
      <c r="L163" s="147"/>
      <c r="M163" s="147"/>
      <c r="N163" s="83"/>
      <c r="O163" s="83"/>
      <c r="P163" s="83"/>
    </row>
    <row r="164" spans="1:16">
      <c r="A164" s="80">
        <v>44449</v>
      </c>
      <c r="B164" s="83">
        <v>3</v>
      </c>
      <c r="C164" s="83">
        <v>2021</v>
      </c>
      <c r="D164" s="80" t="s">
        <v>208</v>
      </c>
      <c r="E164" s="146" t="s">
        <v>57</v>
      </c>
      <c r="F164" s="147" t="s">
        <v>50</v>
      </c>
      <c r="G164" s="62" t="s">
        <v>75</v>
      </c>
      <c r="H164" s="147" t="s">
        <v>282</v>
      </c>
      <c r="I164" s="147">
        <f>COUNTIF($F$3:F164,F164)</f>
        <v>7</v>
      </c>
      <c r="J164" s="147">
        <f t="shared" si="8"/>
        <v>4</v>
      </c>
      <c r="K164" s="83" t="s">
        <v>64</v>
      </c>
      <c r="L164" s="147"/>
      <c r="M164" s="147"/>
      <c r="N164" s="83"/>
      <c r="O164" s="83" t="s">
        <v>67</v>
      </c>
      <c r="P164" s="83"/>
    </row>
    <row r="165" spans="1:16">
      <c r="A165" s="80">
        <v>44449</v>
      </c>
      <c r="B165" s="83">
        <v>3</v>
      </c>
      <c r="C165" s="83">
        <v>2021</v>
      </c>
      <c r="D165" s="80" t="s">
        <v>208</v>
      </c>
      <c r="E165" s="146" t="s">
        <v>57</v>
      </c>
      <c r="F165" s="147" t="s">
        <v>279</v>
      </c>
      <c r="G165" s="62" t="s">
        <v>76</v>
      </c>
      <c r="H165" s="147" t="s">
        <v>206</v>
      </c>
      <c r="I165" s="147">
        <f>COUNTIF($F$3:F165,F165)</f>
        <v>2</v>
      </c>
      <c r="J165" s="147" t="str">
        <f t="shared" si="8"/>
        <v/>
      </c>
      <c r="K165" s="83" t="s">
        <v>64</v>
      </c>
      <c r="L165" s="147" t="s">
        <v>122</v>
      </c>
      <c r="M165" s="147" t="s">
        <v>67</v>
      </c>
      <c r="N165" s="83"/>
      <c r="O165" s="83"/>
      <c r="P165" s="83"/>
    </row>
    <row r="166" spans="1:16">
      <c r="A166" s="80">
        <v>44449</v>
      </c>
      <c r="B166" s="83">
        <v>3</v>
      </c>
      <c r="C166" s="83">
        <v>2021</v>
      </c>
      <c r="D166" s="80" t="s">
        <v>208</v>
      </c>
      <c r="E166" s="146" t="s">
        <v>57</v>
      </c>
      <c r="F166" s="147" t="s">
        <v>262</v>
      </c>
      <c r="G166" s="62" t="s">
        <v>268</v>
      </c>
      <c r="H166" s="147" t="s">
        <v>114</v>
      </c>
      <c r="I166" s="147">
        <f>COUNTIF($F$3:F166,F166)</f>
        <v>3</v>
      </c>
      <c r="J166" s="147" t="str">
        <f t="shared" si="8"/>
        <v/>
      </c>
      <c r="K166" s="83" t="s">
        <v>64</v>
      </c>
      <c r="L166" s="147" t="s">
        <v>122</v>
      </c>
      <c r="M166" s="147" t="s">
        <v>67</v>
      </c>
      <c r="N166" s="83"/>
      <c r="O166" s="83" t="s">
        <v>67</v>
      </c>
      <c r="P166" s="83"/>
    </row>
    <row r="167" spans="1:16">
      <c r="A167" s="80">
        <v>44449</v>
      </c>
      <c r="B167" s="83">
        <v>3</v>
      </c>
      <c r="C167" s="83">
        <v>2021</v>
      </c>
      <c r="D167" s="80" t="s">
        <v>208</v>
      </c>
      <c r="E167" s="146" t="s">
        <v>57</v>
      </c>
      <c r="F167" s="147" t="s">
        <v>280</v>
      </c>
      <c r="G167" s="62" t="s">
        <v>136</v>
      </c>
      <c r="H167" s="147" t="s">
        <v>117</v>
      </c>
      <c r="I167" s="147">
        <f>COUNTIF($F$3:F167,F167)</f>
        <v>4</v>
      </c>
      <c r="J167" s="147">
        <f>IF(I167&gt;1,I167-1,"")</f>
        <v>3</v>
      </c>
      <c r="K167" s="83" t="s">
        <v>64</v>
      </c>
      <c r="L167" s="147" t="s">
        <v>122</v>
      </c>
      <c r="M167" s="147" t="s">
        <v>67</v>
      </c>
      <c r="N167" s="83"/>
      <c r="O167" s="83"/>
      <c r="P167" s="83"/>
    </row>
    <row r="168" spans="1:16">
      <c r="A168" s="80">
        <v>44449</v>
      </c>
      <c r="B168" s="83">
        <v>3</v>
      </c>
      <c r="C168" s="83">
        <v>2021</v>
      </c>
      <c r="D168" s="80" t="s">
        <v>208</v>
      </c>
      <c r="E168" s="146" t="s">
        <v>57</v>
      </c>
      <c r="F168" s="147" t="s">
        <v>289</v>
      </c>
      <c r="G168" s="62" t="s">
        <v>136</v>
      </c>
      <c r="H168" s="147" t="s">
        <v>204</v>
      </c>
      <c r="I168" s="147">
        <f>COUNTIF($F$3:F168,F168)</f>
        <v>1</v>
      </c>
      <c r="J168" s="147" t="str">
        <f>IF(I168&gt;1,I168-1,"")</f>
        <v/>
      </c>
      <c r="K168" s="83" t="s">
        <v>64</v>
      </c>
      <c r="L168" s="147" t="s">
        <v>66</v>
      </c>
      <c r="M168" s="147" t="s">
        <v>67</v>
      </c>
      <c r="N168" s="83"/>
      <c r="O168" s="83"/>
      <c r="P168" s="83"/>
    </row>
    <row r="169" spans="1:16">
      <c r="A169" s="80">
        <v>44449</v>
      </c>
      <c r="B169" s="83">
        <v>3</v>
      </c>
      <c r="C169" s="83">
        <v>2021</v>
      </c>
      <c r="D169" s="80" t="s">
        <v>208</v>
      </c>
      <c r="E169" s="146" t="s">
        <v>57</v>
      </c>
      <c r="F169" s="147" t="s">
        <v>265</v>
      </c>
      <c r="G169" s="62" t="s">
        <v>268</v>
      </c>
      <c r="H169" s="147" t="s">
        <v>111</v>
      </c>
      <c r="I169" s="147">
        <f>COUNTIF($F$3:F169,F169)</f>
        <v>3</v>
      </c>
      <c r="J169" s="147" t="str">
        <f t="shared" si="8"/>
        <v/>
      </c>
      <c r="K169" s="83" t="s">
        <v>64</v>
      </c>
      <c r="L169" s="147" t="s">
        <v>122</v>
      </c>
      <c r="M169" s="147" t="s">
        <v>67</v>
      </c>
      <c r="N169" s="83"/>
      <c r="O169" s="83"/>
      <c r="P169" s="83"/>
    </row>
    <row r="170" spans="1:16">
      <c r="A170" s="80">
        <v>44449</v>
      </c>
      <c r="B170" s="83">
        <v>3</v>
      </c>
      <c r="C170" s="83">
        <v>2021</v>
      </c>
      <c r="D170" s="80" t="s">
        <v>208</v>
      </c>
      <c r="E170" s="146" t="s">
        <v>57</v>
      </c>
      <c r="F170" s="147" t="s">
        <v>290</v>
      </c>
      <c r="G170" s="62" t="s">
        <v>136</v>
      </c>
      <c r="H170" s="147" t="s">
        <v>203</v>
      </c>
      <c r="I170" s="147">
        <f>COUNTIF($F$3:F170,F170)</f>
        <v>1</v>
      </c>
      <c r="J170" s="147" t="str">
        <f>IF(I170&gt;1,I170-1,"")</f>
        <v/>
      </c>
      <c r="K170" s="83" t="s">
        <v>64</v>
      </c>
      <c r="L170" s="147" t="s">
        <v>122</v>
      </c>
      <c r="M170" s="147" t="s">
        <v>67</v>
      </c>
      <c r="N170" s="83"/>
      <c r="O170" s="83"/>
      <c r="P170" s="83"/>
    </row>
    <row r="171" spans="1:16">
      <c r="A171" s="80">
        <v>44449</v>
      </c>
      <c r="B171" s="83">
        <v>3</v>
      </c>
      <c r="C171" s="83">
        <v>2021</v>
      </c>
      <c r="D171" s="80" t="s">
        <v>208</v>
      </c>
      <c r="E171" s="146" t="s">
        <v>57</v>
      </c>
      <c r="F171" s="147" t="s">
        <v>133</v>
      </c>
      <c r="G171" s="62" t="s">
        <v>75</v>
      </c>
      <c r="H171" s="147" t="s">
        <v>134</v>
      </c>
      <c r="I171" s="147">
        <f>COUNTIF($F$3:F171,F171)</f>
        <v>3</v>
      </c>
      <c r="J171" s="147" t="str">
        <f t="shared" si="8"/>
        <v/>
      </c>
      <c r="K171" s="83" t="s">
        <v>64</v>
      </c>
      <c r="L171" s="147"/>
      <c r="M171" s="147"/>
      <c r="N171" s="83"/>
      <c r="O171" s="83"/>
      <c r="P171" s="83"/>
    </row>
    <row r="172" spans="1:16">
      <c r="A172" s="80">
        <v>44450</v>
      </c>
      <c r="B172" s="83">
        <v>3</v>
      </c>
      <c r="C172" s="83">
        <v>2021</v>
      </c>
      <c r="D172" s="80" t="s">
        <v>208</v>
      </c>
      <c r="E172" s="146" t="s">
        <v>57</v>
      </c>
      <c r="F172" s="147" t="s">
        <v>300</v>
      </c>
      <c r="G172" s="62" t="s">
        <v>268</v>
      </c>
      <c r="H172" s="147" t="s">
        <v>114</v>
      </c>
      <c r="I172" s="147">
        <f>COUNTIF($F$3:F172,F172)</f>
        <v>1</v>
      </c>
      <c r="J172" s="147" t="str">
        <f t="shared" si="8"/>
        <v/>
      </c>
      <c r="K172" s="83" t="s">
        <v>64</v>
      </c>
      <c r="L172" s="147" t="s">
        <v>66</v>
      </c>
      <c r="M172" s="147" t="s">
        <v>67</v>
      </c>
      <c r="N172" s="83"/>
      <c r="O172" s="83"/>
      <c r="P172" s="83"/>
    </row>
    <row r="173" spans="1:16">
      <c r="A173" s="80">
        <v>44450</v>
      </c>
      <c r="B173" s="83">
        <v>3</v>
      </c>
      <c r="C173" s="83">
        <v>2021</v>
      </c>
      <c r="D173" s="80" t="s">
        <v>208</v>
      </c>
      <c r="E173" s="146" t="s">
        <v>57</v>
      </c>
      <c r="F173" s="147" t="s">
        <v>169</v>
      </c>
      <c r="G173" s="62" t="s">
        <v>287</v>
      </c>
      <c r="H173" s="147" t="s">
        <v>282</v>
      </c>
      <c r="I173" s="147">
        <f>COUNTIF($F$3:F173,F173)</f>
        <v>6</v>
      </c>
      <c r="J173" s="147">
        <f t="shared" si="8"/>
        <v>3</v>
      </c>
      <c r="K173" s="83" t="s">
        <v>64</v>
      </c>
      <c r="L173" s="147" t="s">
        <v>65</v>
      </c>
      <c r="M173" s="147"/>
      <c r="N173" s="83"/>
      <c r="O173" s="83"/>
      <c r="P173" s="83"/>
    </row>
    <row r="174" spans="1:16">
      <c r="A174" s="80">
        <v>44450</v>
      </c>
      <c r="B174" s="83">
        <v>3</v>
      </c>
      <c r="C174" s="83">
        <v>2021</v>
      </c>
      <c r="D174" s="80" t="s">
        <v>208</v>
      </c>
      <c r="E174" s="146" t="s">
        <v>57</v>
      </c>
      <c r="F174" s="147" t="s">
        <v>279</v>
      </c>
      <c r="G174" s="62" t="s">
        <v>76</v>
      </c>
      <c r="H174" s="147" t="s">
        <v>206</v>
      </c>
      <c r="I174" s="147">
        <f>COUNTIF($F$3:F174,F174)</f>
        <v>3</v>
      </c>
      <c r="J174" s="147" t="str">
        <f t="shared" si="8"/>
        <v/>
      </c>
      <c r="K174" s="83" t="s">
        <v>64</v>
      </c>
      <c r="L174" s="147" t="s">
        <v>122</v>
      </c>
      <c r="M174" s="147" t="s">
        <v>301</v>
      </c>
      <c r="N174" s="83"/>
      <c r="O174" s="83" t="s">
        <v>67</v>
      </c>
      <c r="P174" s="83"/>
    </row>
    <row r="175" spans="1:16">
      <c r="A175" s="80">
        <v>44450</v>
      </c>
      <c r="B175" s="83">
        <v>3</v>
      </c>
      <c r="C175" s="83">
        <v>2021</v>
      </c>
      <c r="D175" s="80" t="s">
        <v>208</v>
      </c>
      <c r="E175" s="146" t="s">
        <v>57</v>
      </c>
      <c r="F175" s="147" t="s">
        <v>184</v>
      </c>
      <c r="G175" s="62" t="s">
        <v>218</v>
      </c>
      <c r="H175" s="147" t="s">
        <v>202</v>
      </c>
      <c r="I175" s="147">
        <f>COUNTIF($F$3:F175,F175)</f>
        <v>2</v>
      </c>
      <c r="J175" s="147" t="str">
        <f t="shared" si="8"/>
        <v/>
      </c>
      <c r="K175" s="83" t="s">
        <v>64</v>
      </c>
      <c r="L175" s="147" t="s">
        <v>66</v>
      </c>
      <c r="M175" s="147" t="s">
        <v>67</v>
      </c>
      <c r="N175" s="83"/>
      <c r="O175" s="83" t="s">
        <v>67</v>
      </c>
      <c r="P175" s="83"/>
    </row>
    <row r="176" spans="1:16">
      <c r="A176" s="80">
        <v>44450</v>
      </c>
      <c r="B176" s="83">
        <v>3</v>
      </c>
      <c r="C176" s="83">
        <v>2021</v>
      </c>
      <c r="D176" s="80" t="s">
        <v>208</v>
      </c>
      <c r="E176" s="146" t="s">
        <v>57</v>
      </c>
      <c r="F176" s="147" t="s">
        <v>280</v>
      </c>
      <c r="G176" s="62" t="s">
        <v>136</v>
      </c>
      <c r="H176" s="147" t="s">
        <v>117</v>
      </c>
      <c r="I176" s="147">
        <f>COUNTIF($F$3:F176,F176)</f>
        <v>5</v>
      </c>
      <c r="J176" s="147">
        <f>IF(I176&gt;1,I176-1,"")</f>
        <v>4</v>
      </c>
      <c r="K176" s="83" t="s">
        <v>64</v>
      </c>
      <c r="L176" s="147" t="s">
        <v>122</v>
      </c>
      <c r="M176" s="147" t="s">
        <v>301</v>
      </c>
      <c r="N176" s="83"/>
      <c r="O176" s="83"/>
      <c r="P176" s="83"/>
    </row>
    <row r="177" spans="1:16">
      <c r="A177" s="80">
        <v>44450</v>
      </c>
      <c r="B177" s="83">
        <v>3</v>
      </c>
      <c r="C177" s="83">
        <v>2021</v>
      </c>
      <c r="D177" s="80" t="s">
        <v>208</v>
      </c>
      <c r="E177" s="146" t="s">
        <v>57</v>
      </c>
      <c r="F177" s="147" t="s">
        <v>302</v>
      </c>
      <c r="G177" s="62" t="s">
        <v>136</v>
      </c>
      <c r="H177" s="147" t="s">
        <v>204</v>
      </c>
      <c r="I177" s="147">
        <f>COUNTIF($F$3:F177,F177)</f>
        <v>1</v>
      </c>
      <c r="J177" s="147" t="str">
        <f>IF(I177&gt;1,I177-1,"")</f>
        <v/>
      </c>
      <c r="K177" s="83" t="s">
        <v>64</v>
      </c>
      <c r="L177" s="147" t="s">
        <v>66</v>
      </c>
      <c r="M177" s="147" t="s">
        <v>67</v>
      </c>
      <c r="N177" s="83"/>
      <c r="O177" s="83"/>
      <c r="P177" s="83"/>
    </row>
    <row r="178" spans="1:16">
      <c r="A178" s="80">
        <v>44450</v>
      </c>
      <c r="B178" s="83">
        <v>3</v>
      </c>
      <c r="C178" s="83">
        <v>2021</v>
      </c>
      <c r="D178" s="80" t="s">
        <v>208</v>
      </c>
      <c r="E178" s="146" t="s">
        <v>57</v>
      </c>
      <c r="F178" s="147" t="s">
        <v>265</v>
      </c>
      <c r="G178" s="62" t="s">
        <v>268</v>
      </c>
      <c r="H178" s="147" t="s">
        <v>111</v>
      </c>
      <c r="I178" s="147">
        <f>COUNTIF($F$3:F178,F178)</f>
        <v>4</v>
      </c>
      <c r="J178" s="147">
        <f t="shared" si="8"/>
        <v>1</v>
      </c>
      <c r="K178" s="83" t="s">
        <v>64</v>
      </c>
      <c r="L178" s="147" t="s">
        <v>66</v>
      </c>
      <c r="M178" s="147" t="s">
        <v>67</v>
      </c>
      <c r="N178" s="83"/>
      <c r="O178" s="83" t="s">
        <v>67</v>
      </c>
      <c r="P178" s="83"/>
    </row>
    <row r="179" spans="1:16">
      <c r="A179" s="80">
        <v>44450</v>
      </c>
      <c r="B179" s="83">
        <v>3</v>
      </c>
      <c r="C179" s="83">
        <v>2021</v>
      </c>
      <c r="D179" s="80" t="s">
        <v>208</v>
      </c>
      <c r="E179" s="146" t="s">
        <v>57</v>
      </c>
      <c r="F179" s="147" t="s">
        <v>290</v>
      </c>
      <c r="G179" s="62" t="s">
        <v>136</v>
      </c>
      <c r="H179" s="147" t="s">
        <v>203</v>
      </c>
      <c r="I179" s="147">
        <f>COUNTIF($F$3:F179,F179)</f>
        <v>2</v>
      </c>
      <c r="J179" s="147">
        <f>IF(I179&gt;1,I179-1,"")</f>
        <v>1</v>
      </c>
      <c r="K179" s="83" t="s">
        <v>64</v>
      </c>
      <c r="L179" s="147" t="s">
        <v>66</v>
      </c>
      <c r="M179" s="147" t="s">
        <v>67</v>
      </c>
      <c r="N179" s="83"/>
      <c r="O179" s="83"/>
      <c r="P179" s="83"/>
    </row>
    <row r="180" spans="1:16">
      <c r="A180" s="80">
        <v>44450</v>
      </c>
      <c r="B180" s="83">
        <v>3</v>
      </c>
      <c r="C180" s="83">
        <v>2021</v>
      </c>
      <c r="D180" s="80" t="s">
        <v>208</v>
      </c>
      <c r="E180" s="146" t="s">
        <v>57</v>
      </c>
      <c r="F180" s="147" t="s">
        <v>286</v>
      </c>
      <c r="G180" s="62" t="s">
        <v>287</v>
      </c>
      <c r="H180" s="147" t="s">
        <v>134</v>
      </c>
      <c r="I180" s="147">
        <f>COUNTIF($F$3:F180,F180)</f>
        <v>2</v>
      </c>
      <c r="J180" s="147" t="str">
        <f t="shared" si="8"/>
        <v/>
      </c>
      <c r="K180" s="83" t="s">
        <v>64</v>
      </c>
      <c r="L180" s="147" t="s">
        <v>65</v>
      </c>
      <c r="M180" s="147"/>
      <c r="N180" s="83"/>
      <c r="O180" s="83"/>
      <c r="P180" s="83"/>
    </row>
    <row r="181" spans="1:16">
      <c r="A181" s="80">
        <v>44451</v>
      </c>
      <c r="B181" s="83">
        <v>3</v>
      </c>
      <c r="C181" s="83">
        <v>2021</v>
      </c>
      <c r="D181" s="80" t="s">
        <v>208</v>
      </c>
      <c r="E181" s="146" t="s">
        <v>57</v>
      </c>
      <c r="F181" s="147" t="s">
        <v>300</v>
      </c>
      <c r="G181" s="62" t="s">
        <v>268</v>
      </c>
      <c r="H181" s="147" t="s">
        <v>114</v>
      </c>
      <c r="I181" s="147">
        <f>COUNTIF($F$3:F181,F181)</f>
        <v>2</v>
      </c>
      <c r="J181" s="147" t="str">
        <f t="shared" si="8"/>
        <v/>
      </c>
      <c r="K181" s="83" t="s">
        <v>64</v>
      </c>
      <c r="L181" s="147" t="s">
        <v>122</v>
      </c>
      <c r="M181" s="147"/>
      <c r="N181" s="83"/>
      <c r="O181" s="83"/>
      <c r="P181" s="83"/>
    </row>
    <row r="182" spans="1:16">
      <c r="A182" s="80">
        <v>44451</v>
      </c>
      <c r="B182" s="83">
        <v>3</v>
      </c>
      <c r="C182" s="83">
        <v>2021</v>
      </c>
      <c r="D182" s="80" t="s">
        <v>208</v>
      </c>
      <c r="E182" s="146" t="s">
        <v>57</v>
      </c>
      <c r="F182" s="147" t="s">
        <v>303</v>
      </c>
      <c r="G182" s="62" t="s">
        <v>268</v>
      </c>
      <c r="H182" s="147" t="s">
        <v>112</v>
      </c>
      <c r="I182" s="147">
        <f>COUNTIF($F$3:F182,F182)</f>
        <v>1</v>
      </c>
      <c r="J182" s="147" t="str">
        <f t="shared" si="8"/>
        <v/>
      </c>
      <c r="K182" s="83" t="s">
        <v>64</v>
      </c>
      <c r="L182" s="147" t="s">
        <v>65</v>
      </c>
      <c r="M182" s="147"/>
      <c r="N182" s="83"/>
      <c r="O182" s="83"/>
      <c r="P182" s="83"/>
    </row>
    <row r="183" spans="1:16">
      <c r="A183" s="80">
        <v>44451</v>
      </c>
      <c r="B183" s="83">
        <v>3</v>
      </c>
      <c r="C183" s="83">
        <v>2021</v>
      </c>
      <c r="D183" s="80" t="s">
        <v>208</v>
      </c>
      <c r="E183" s="146" t="s">
        <v>57</v>
      </c>
      <c r="F183" s="147" t="s">
        <v>235</v>
      </c>
      <c r="G183" s="62" t="s">
        <v>287</v>
      </c>
      <c r="H183" s="147" t="s">
        <v>206</v>
      </c>
      <c r="I183" s="147">
        <f>COUNTIF($F$3:F183,F183)</f>
        <v>2</v>
      </c>
      <c r="J183" s="147" t="str">
        <f t="shared" si="8"/>
        <v/>
      </c>
      <c r="K183" s="83" t="s">
        <v>64</v>
      </c>
      <c r="L183" s="147" t="s">
        <v>66</v>
      </c>
      <c r="M183" s="147" t="s">
        <v>67</v>
      </c>
      <c r="N183" s="83"/>
      <c r="O183" s="83"/>
      <c r="P183" s="83"/>
    </row>
    <row r="184" spans="1:16">
      <c r="A184" s="80">
        <v>44451</v>
      </c>
      <c r="B184" s="83">
        <v>3</v>
      </c>
      <c r="C184" s="83">
        <v>2021</v>
      </c>
      <c r="D184" s="80" t="s">
        <v>208</v>
      </c>
      <c r="E184" s="146" t="s">
        <v>57</v>
      </c>
      <c r="F184" s="147" t="s">
        <v>304</v>
      </c>
      <c r="G184" s="62" t="s">
        <v>76</v>
      </c>
      <c r="H184" s="147" t="s">
        <v>202</v>
      </c>
      <c r="I184" s="147">
        <f>COUNTIF($F$3:F184,F184)</f>
        <v>1</v>
      </c>
      <c r="J184" s="147" t="str">
        <f t="shared" si="8"/>
        <v/>
      </c>
      <c r="K184" s="83" t="s">
        <v>64</v>
      </c>
      <c r="L184" s="147" t="s">
        <v>65</v>
      </c>
      <c r="M184" s="147"/>
      <c r="N184" s="83"/>
      <c r="O184" s="83"/>
      <c r="P184" s="83"/>
    </row>
    <row r="185" spans="1:16">
      <c r="A185" s="80">
        <v>44451</v>
      </c>
      <c r="B185" s="83">
        <v>3</v>
      </c>
      <c r="C185" s="83">
        <v>2021</v>
      </c>
      <c r="D185" s="80" t="s">
        <v>208</v>
      </c>
      <c r="E185" s="146" t="s">
        <v>57</v>
      </c>
      <c r="F185" s="147" t="s">
        <v>305</v>
      </c>
      <c r="G185" s="62" t="s">
        <v>136</v>
      </c>
      <c r="H185" s="147" t="s">
        <v>117</v>
      </c>
      <c r="I185" s="147">
        <f>COUNTIF($F$3:F185,F185)</f>
        <v>1</v>
      </c>
      <c r="J185" s="147" t="str">
        <f>IF(I185&gt;1,I185-1,"")</f>
        <v/>
      </c>
      <c r="K185" s="83" t="s">
        <v>64</v>
      </c>
      <c r="L185" s="147" t="s">
        <v>122</v>
      </c>
      <c r="M185" s="147" t="s">
        <v>67</v>
      </c>
      <c r="N185" s="83"/>
      <c r="O185" s="83"/>
      <c r="P185" s="83"/>
    </row>
    <row r="186" spans="1:16">
      <c r="A186" s="80">
        <v>44451</v>
      </c>
      <c r="B186" s="83">
        <v>3</v>
      </c>
      <c r="C186" s="83">
        <v>2021</v>
      </c>
      <c r="D186" s="80" t="s">
        <v>208</v>
      </c>
      <c r="E186" s="146" t="s">
        <v>57</v>
      </c>
      <c r="F186" s="147" t="s">
        <v>306</v>
      </c>
      <c r="G186" s="62" t="s">
        <v>136</v>
      </c>
      <c r="H186" s="147" t="s">
        <v>204</v>
      </c>
      <c r="I186" s="147">
        <f>COUNTIF($F$3:F186,F186)</f>
        <v>1</v>
      </c>
      <c r="J186" s="147" t="str">
        <f>IF(I186&gt;1,I186-1,"")</f>
        <v/>
      </c>
      <c r="K186" s="83" t="s">
        <v>64</v>
      </c>
      <c r="L186" s="147" t="s">
        <v>66</v>
      </c>
      <c r="M186" s="147" t="s">
        <v>67</v>
      </c>
      <c r="N186" s="83"/>
      <c r="O186" s="83"/>
      <c r="P186" s="83"/>
    </row>
    <row r="187" spans="1:16">
      <c r="A187" s="80">
        <v>44451</v>
      </c>
      <c r="B187" s="83">
        <v>3</v>
      </c>
      <c r="C187" s="83">
        <v>2021</v>
      </c>
      <c r="D187" s="80" t="s">
        <v>208</v>
      </c>
      <c r="E187" s="146" t="s">
        <v>57</v>
      </c>
      <c r="F187" s="147" t="s">
        <v>307</v>
      </c>
      <c r="G187" s="62" t="s">
        <v>268</v>
      </c>
      <c r="H187" s="147" t="s">
        <v>111</v>
      </c>
      <c r="I187" s="147">
        <f>COUNTIF($F$3:F187,F187)</f>
        <v>1</v>
      </c>
      <c r="J187" s="147" t="str">
        <f t="shared" si="8"/>
        <v/>
      </c>
      <c r="K187" s="83" t="s">
        <v>64</v>
      </c>
      <c r="L187" s="147" t="s">
        <v>65</v>
      </c>
      <c r="M187" s="147"/>
      <c r="N187" s="83"/>
      <c r="O187" s="83"/>
      <c r="P187" s="83"/>
    </row>
    <row r="188" spans="1:16">
      <c r="A188" s="80">
        <v>44451</v>
      </c>
      <c r="B188" s="83">
        <v>3</v>
      </c>
      <c r="C188" s="83">
        <v>2021</v>
      </c>
      <c r="D188" s="80" t="s">
        <v>208</v>
      </c>
      <c r="E188" s="146" t="s">
        <v>57</v>
      </c>
      <c r="F188" s="147" t="s">
        <v>308</v>
      </c>
      <c r="G188" s="62" t="s">
        <v>136</v>
      </c>
      <c r="H188" s="147" t="s">
        <v>203</v>
      </c>
      <c r="I188" s="147">
        <f>COUNTIF($F$3:F188,F188)</f>
        <v>1</v>
      </c>
      <c r="J188" s="147" t="str">
        <f>IF(I188&gt;1,I188-1,"")</f>
        <v/>
      </c>
      <c r="K188" s="83" t="s">
        <v>64</v>
      </c>
      <c r="L188" s="147" t="s">
        <v>122</v>
      </c>
      <c r="M188" s="147" t="s">
        <v>67</v>
      </c>
      <c r="N188" s="83"/>
      <c r="O188" s="83"/>
      <c r="P188" s="83"/>
    </row>
    <row r="189" spans="1:16">
      <c r="A189" s="80">
        <v>44451</v>
      </c>
      <c r="B189" s="83">
        <v>3</v>
      </c>
      <c r="C189" s="83">
        <v>2021</v>
      </c>
      <c r="D189" s="80" t="s">
        <v>208</v>
      </c>
      <c r="E189" s="146" t="s">
        <v>57</v>
      </c>
      <c r="F189" s="147" t="s">
        <v>309</v>
      </c>
      <c r="G189" s="62" t="s">
        <v>287</v>
      </c>
      <c r="H189" s="147" t="s">
        <v>134</v>
      </c>
      <c r="I189" s="147">
        <f>COUNTIF($F$3:F189,F189)</f>
        <v>1</v>
      </c>
      <c r="J189" s="147" t="str">
        <f t="shared" si="8"/>
        <v/>
      </c>
      <c r="K189" s="83" t="s">
        <v>64</v>
      </c>
      <c r="L189" s="147" t="s">
        <v>65</v>
      </c>
      <c r="M189" s="147"/>
      <c r="N189" s="83"/>
      <c r="O189" s="83"/>
      <c r="P189" s="83"/>
    </row>
    <row r="190" spans="1:16">
      <c r="A190" s="80">
        <v>44451</v>
      </c>
      <c r="B190" s="83">
        <v>3</v>
      </c>
      <c r="C190" s="83">
        <v>2021</v>
      </c>
      <c r="D190" s="80" t="s">
        <v>208</v>
      </c>
      <c r="E190" s="146" t="s">
        <v>57</v>
      </c>
      <c r="F190" s="147" t="s">
        <v>310</v>
      </c>
      <c r="G190" s="62" t="s">
        <v>268</v>
      </c>
      <c r="H190" s="147" t="s">
        <v>205</v>
      </c>
      <c r="I190" s="147">
        <f>COUNTIF($F$3:F190,F190)</f>
        <v>1</v>
      </c>
      <c r="J190" s="147" t="str">
        <f t="shared" si="8"/>
        <v/>
      </c>
      <c r="K190" s="83" t="s">
        <v>64</v>
      </c>
      <c r="L190" s="147" t="s">
        <v>65</v>
      </c>
      <c r="M190" s="147"/>
      <c r="N190" s="83"/>
      <c r="O190" s="83"/>
      <c r="P190" s="83"/>
    </row>
    <row r="191" spans="1:16" ht="15.75" thickBot="1">
      <c r="A191" s="80">
        <v>44452</v>
      </c>
      <c r="B191" s="83">
        <v>3</v>
      </c>
      <c r="C191" s="83">
        <v>2021</v>
      </c>
      <c r="D191" s="80" t="s">
        <v>208</v>
      </c>
      <c r="E191" s="146" t="s">
        <v>57</v>
      </c>
      <c r="F191" s="147" t="s">
        <v>300</v>
      </c>
      <c r="G191" s="62" t="s">
        <v>268</v>
      </c>
      <c r="H191" s="147" t="s">
        <v>114</v>
      </c>
      <c r="I191" s="147">
        <f>COUNTIF($F$3:F191,F191)</f>
        <v>3</v>
      </c>
      <c r="J191" s="147" t="str">
        <f t="shared" si="8"/>
        <v/>
      </c>
      <c r="K191" s="83" t="s">
        <v>64</v>
      </c>
      <c r="L191" s="148" t="s">
        <v>122</v>
      </c>
      <c r="M191" s="148" t="s">
        <v>67</v>
      </c>
      <c r="N191" s="83"/>
      <c r="O191" s="83"/>
      <c r="P191" s="83"/>
    </row>
    <row r="192" spans="1:16" ht="15.75" thickBot="1">
      <c r="A192" s="80">
        <v>44452</v>
      </c>
      <c r="B192" s="83">
        <v>3</v>
      </c>
      <c r="C192" s="83">
        <v>2021</v>
      </c>
      <c r="D192" s="80" t="s">
        <v>208</v>
      </c>
      <c r="E192" s="146" t="s">
        <v>57</v>
      </c>
      <c r="F192" s="147" t="s">
        <v>51</v>
      </c>
      <c r="G192" s="62" t="s">
        <v>287</v>
      </c>
      <c r="H192" s="147" t="s">
        <v>112</v>
      </c>
      <c r="I192" s="147">
        <f>COUNTIF($F$3:F192,F192)</f>
        <v>3</v>
      </c>
      <c r="J192" s="147" t="str">
        <f t="shared" si="8"/>
        <v/>
      </c>
      <c r="K192" s="83" t="s">
        <v>64</v>
      </c>
      <c r="L192" s="148" t="s">
        <v>65</v>
      </c>
      <c r="M192" s="148"/>
      <c r="N192" s="83"/>
      <c r="O192" s="83" t="s">
        <v>67</v>
      </c>
      <c r="P192" s="83"/>
    </row>
    <row r="193" spans="1:16" ht="15.75" thickBot="1">
      <c r="A193" s="80">
        <v>44452</v>
      </c>
      <c r="B193" s="83">
        <v>3</v>
      </c>
      <c r="C193" s="83">
        <v>2021</v>
      </c>
      <c r="D193" s="80" t="s">
        <v>208</v>
      </c>
      <c r="E193" s="146" t="s">
        <v>57</v>
      </c>
      <c r="F193" s="147" t="s">
        <v>169</v>
      </c>
      <c r="G193" s="62" t="s">
        <v>287</v>
      </c>
      <c r="H193" s="147" t="s">
        <v>206</v>
      </c>
      <c r="I193" s="147">
        <f>COUNTIF($F$3:F193,F193)</f>
        <v>7</v>
      </c>
      <c r="J193" s="147">
        <f t="shared" si="8"/>
        <v>4</v>
      </c>
      <c r="K193" s="83" t="s">
        <v>64</v>
      </c>
      <c r="L193" s="148" t="s">
        <v>66</v>
      </c>
      <c r="M193" s="148" t="s">
        <v>67</v>
      </c>
      <c r="N193" s="83"/>
      <c r="O193" s="83"/>
      <c r="P193" s="83"/>
    </row>
    <row r="194" spans="1:16" ht="15.75" thickBot="1">
      <c r="A194" s="80">
        <v>44452</v>
      </c>
      <c r="B194" s="83">
        <v>3</v>
      </c>
      <c r="C194" s="83">
        <v>2021</v>
      </c>
      <c r="D194" s="80" t="s">
        <v>208</v>
      </c>
      <c r="E194" s="146" t="s">
        <v>57</v>
      </c>
      <c r="F194" s="147" t="s">
        <v>304</v>
      </c>
      <c r="G194" s="62" t="s">
        <v>76</v>
      </c>
      <c r="H194" s="147" t="s">
        <v>202</v>
      </c>
      <c r="I194" s="147">
        <f>COUNTIF($F$3:F194,F194)</f>
        <v>2</v>
      </c>
      <c r="J194" s="147" t="str">
        <f t="shared" si="8"/>
        <v/>
      </c>
      <c r="K194" s="83" t="s">
        <v>64</v>
      </c>
      <c r="L194" s="148" t="s">
        <v>122</v>
      </c>
      <c r="M194" s="148" t="s">
        <v>67</v>
      </c>
      <c r="N194" s="83"/>
      <c r="O194" s="83"/>
      <c r="P194" s="83"/>
    </row>
    <row r="195" spans="1:16" ht="15.75" thickBot="1">
      <c r="A195" s="80">
        <v>44452</v>
      </c>
      <c r="B195" s="83">
        <v>3</v>
      </c>
      <c r="C195" s="83">
        <v>2021</v>
      </c>
      <c r="D195" s="80" t="s">
        <v>208</v>
      </c>
      <c r="E195" s="146" t="s">
        <v>57</v>
      </c>
      <c r="F195" s="147" t="s">
        <v>311</v>
      </c>
      <c r="G195" s="62" t="s">
        <v>136</v>
      </c>
      <c r="H195" s="147" t="s">
        <v>117</v>
      </c>
      <c r="I195" s="147">
        <f>COUNTIF($F$3:F195,F195)</f>
        <v>1</v>
      </c>
      <c r="J195" s="147" t="str">
        <f>IF(I195&gt;1,I195-1,"")</f>
        <v/>
      </c>
      <c r="K195" s="83" t="s">
        <v>64</v>
      </c>
      <c r="L195" s="148" t="s">
        <v>122</v>
      </c>
      <c r="M195" s="148" t="s">
        <v>67</v>
      </c>
      <c r="N195" s="83"/>
      <c r="O195" s="83"/>
      <c r="P195" s="83"/>
    </row>
    <row r="196" spans="1:16" ht="15.75" thickBot="1">
      <c r="A196" s="80">
        <v>44452</v>
      </c>
      <c r="B196" s="83">
        <v>3</v>
      </c>
      <c r="C196" s="83">
        <v>2021</v>
      </c>
      <c r="D196" s="80" t="s">
        <v>208</v>
      </c>
      <c r="E196" s="146" t="s">
        <v>57</v>
      </c>
      <c r="F196" s="147" t="s">
        <v>302</v>
      </c>
      <c r="G196" s="62" t="s">
        <v>136</v>
      </c>
      <c r="H196" s="147" t="s">
        <v>204</v>
      </c>
      <c r="I196" s="147">
        <f>COUNTIF($F$3:F196,F196)</f>
        <v>2</v>
      </c>
      <c r="J196" s="147">
        <f>IF(I196&gt;1,I196-1,"")</f>
        <v>1</v>
      </c>
      <c r="K196" s="83" t="s">
        <v>64</v>
      </c>
      <c r="L196" s="148" t="s">
        <v>65</v>
      </c>
      <c r="M196" s="148"/>
      <c r="N196" s="83"/>
      <c r="O196" s="83"/>
      <c r="P196" s="83"/>
    </row>
    <row r="197" spans="1:16" ht="15.75" thickBot="1">
      <c r="A197" s="80">
        <v>44452</v>
      </c>
      <c r="B197" s="83">
        <v>3</v>
      </c>
      <c r="C197" s="83">
        <v>2021</v>
      </c>
      <c r="D197" s="80" t="s">
        <v>208</v>
      </c>
      <c r="E197" s="146" t="s">
        <v>57</v>
      </c>
      <c r="F197" s="147" t="s">
        <v>307</v>
      </c>
      <c r="G197" s="62" t="s">
        <v>268</v>
      </c>
      <c r="H197" s="147" t="s">
        <v>111</v>
      </c>
      <c r="I197" s="147">
        <f>COUNTIF($F$3:F197,F197)</f>
        <v>2</v>
      </c>
      <c r="J197" s="147" t="str">
        <f t="shared" si="8"/>
        <v/>
      </c>
      <c r="K197" s="83" t="s">
        <v>64</v>
      </c>
      <c r="L197" s="148" t="s">
        <v>122</v>
      </c>
      <c r="M197" s="148" t="s">
        <v>67</v>
      </c>
      <c r="N197" s="83"/>
      <c r="O197" s="83" t="s">
        <v>67</v>
      </c>
      <c r="P197" s="83"/>
    </row>
    <row r="198" spans="1:16" ht="15.75" thickBot="1">
      <c r="A198" s="80">
        <v>44452</v>
      </c>
      <c r="B198" s="83">
        <v>3</v>
      </c>
      <c r="C198" s="83">
        <v>2021</v>
      </c>
      <c r="D198" s="80" t="s">
        <v>208</v>
      </c>
      <c r="E198" s="146" t="s">
        <v>57</v>
      </c>
      <c r="F198" s="147" t="s">
        <v>312</v>
      </c>
      <c r="G198" s="62" t="s">
        <v>136</v>
      </c>
      <c r="H198" s="147" t="s">
        <v>282</v>
      </c>
      <c r="I198" s="147">
        <f>COUNTIF($F$3:F198,F198)</f>
        <v>1</v>
      </c>
      <c r="J198" s="147" t="str">
        <f>IF(I198&gt;1,I198-1,"")</f>
        <v/>
      </c>
      <c r="K198" s="83" t="s">
        <v>64</v>
      </c>
      <c r="L198" s="148" t="s">
        <v>65</v>
      </c>
      <c r="M198" s="148"/>
      <c r="N198" s="83"/>
      <c r="O198" s="83"/>
      <c r="P198" s="83"/>
    </row>
    <row r="199" spans="1:16" ht="15.75" thickBot="1">
      <c r="A199" s="80">
        <v>44452</v>
      </c>
      <c r="B199" s="83">
        <v>3</v>
      </c>
      <c r="C199" s="83">
        <v>2021</v>
      </c>
      <c r="D199" s="80" t="s">
        <v>208</v>
      </c>
      <c r="E199" s="146" t="s">
        <v>57</v>
      </c>
      <c r="F199" s="147" t="s">
        <v>309</v>
      </c>
      <c r="G199" s="62" t="s">
        <v>287</v>
      </c>
      <c r="H199" s="147" t="s">
        <v>134</v>
      </c>
      <c r="I199" s="147">
        <f>COUNTIF($F$3:F199,F199)</f>
        <v>2</v>
      </c>
      <c r="J199" s="147" t="str">
        <f t="shared" si="8"/>
        <v/>
      </c>
      <c r="K199" s="83" t="s">
        <v>64</v>
      </c>
      <c r="L199" s="148" t="s">
        <v>65</v>
      </c>
      <c r="M199" s="148"/>
      <c r="N199" s="83"/>
      <c r="O199" s="83"/>
      <c r="P199" s="83"/>
    </row>
    <row r="200" spans="1:16" ht="15.75" thickBot="1">
      <c r="A200" s="80">
        <v>44452</v>
      </c>
      <c r="B200" s="83">
        <v>3</v>
      </c>
      <c r="C200" s="83">
        <v>2021</v>
      </c>
      <c r="D200" s="80" t="s">
        <v>208</v>
      </c>
      <c r="E200" s="146" t="s">
        <v>57</v>
      </c>
      <c r="F200" s="147" t="s">
        <v>310</v>
      </c>
      <c r="G200" s="62" t="s">
        <v>268</v>
      </c>
      <c r="H200" s="147" t="s">
        <v>205</v>
      </c>
      <c r="I200" s="147">
        <f>COUNTIF($F$3:F200,F200)</f>
        <v>2</v>
      </c>
      <c r="J200" s="147" t="str">
        <f t="shared" si="8"/>
        <v/>
      </c>
      <c r="K200" s="83" t="s">
        <v>64</v>
      </c>
      <c r="L200" s="148" t="s">
        <v>65</v>
      </c>
      <c r="M200" s="148"/>
      <c r="N200" s="83"/>
      <c r="O200" s="83"/>
      <c r="P200" s="83"/>
    </row>
    <row r="201" spans="1:16" ht="15.75" thickBot="1">
      <c r="A201" s="80"/>
      <c r="B201" s="83"/>
      <c r="C201" s="83"/>
      <c r="D201" s="80"/>
      <c r="E201" s="146"/>
      <c r="F201" s="147" t="s">
        <v>313</v>
      </c>
      <c r="G201" s="62" t="s">
        <v>136</v>
      </c>
      <c r="H201" s="147" t="s">
        <v>204</v>
      </c>
      <c r="I201" s="147">
        <f>COUNTIF($F$3:F201,F201)</f>
        <v>1</v>
      </c>
      <c r="J201" s="147" t="str">
        <f>IF(I201&gt;1,I201-1,"")</f>
        <v/>
      </c>
      <c r="K201" s="83" t="s">
        <v>64</v>
      </c>
      <c r="L201" s="148" t="s">
        <v>122</v>
      </c>
      <c r="M201" s="148" t="s">
        <v>67</v>
      </c>
      <c r="N201" s="83"/>
      <c r="O201" s="83"/>
      <c r="P201" s="83"/>
    </row>
  </sheetData>
  <autoFilter ref="A2:P201" xr:uid="{00000000-0009-0000-0000-000003000000}"/>
  <conditionalFormatting sqref="J3:J82">
    <cfRule type="notContainsBlanks" dxfId="33" priority="48">
      <formula>LEN(TRIM(J3))&gt;0</formula>
    </cfRule>
  </conditionalFormatting>
  <conditionalFormatting sqref="J83:J88 J91:J94">
    <cfRule type="notContainsBlanks" dxfId="32" priority="47">
      <formula>LEN(TRIM(J83))&gt;0</formula>
    </cfRule>
  </conditionalFormatting>
  <conditionalFormatting sqref="J95 J99:J105 J108:J113 J116:J117">
    <cfRule type="notContainsBlanks" dxfId="31" priority="46">
      <formula>LEN(TRIM(J95))&gt;0</formula>
    </cfRule>
  </conditionalFormatting>
  <conditionalFormatting sqref="J121:J122 J125:J129">
    <cfRule type="notContainsBlanks" dxfId="30" priority="44">
      <formula>LEN(TRIM(J121))&gt;0</formula>
    </cfRule>
  </conditionalFormatting>
  <conditionalFormatting sqref="J134:J137">
    <cfRule type="notContainsBlanks" dxfId="29" priority="43">
      <formula>LEN(TRIM(J134))&gt;0</formula>
    </cfRule>
  </conditionalFormatting>
  <conditionalFormatting sqref="J89">
    <cfRule type="notContainsBlanks" dxfId="28" priority="40">
      <formula>LEN(TRIM(J89))&gt;0</formula>
    </cfRule>
  </conditionalFormatting>
  <conditionalFormatting sqref="J90">
    <cfRule type="notContainsBlanks" dxfId="27" priority="39">
      <formula>LEN(TRIM(J90))&gt;0</formula>
    </cfRule>
  </conditionalFormatting>
  <conditionalFormatting sqref="J96">
    <cfRule type="notContainsBlanks" dxfId="26" priority="38">
      <formula>LEN(TRIM(J96))&gt;0</formula>
    </cfRule>
  </conditionalFormatting>
  <conditionalFormatting sqref="J97">
    <cfRule type="notContainsBlanks" dxfId="25" priority="37">
      <formula>LEN(TRIM(J97))&gt;0</formula>
    </cfRule>
  </conditionalFormatting>
  <conditionalFormatting sqref="J98">
    <cfRule type="notContainsBlanks" dxfId="24" priority="36">
      <formula>LEN(TRIM(J98))&gt;0</formula>
    </cfRule>
  </conditionalFormatting>
  <conditionalFormatting sqref="J106">
    <cfRule type="notContainsBlanks" dxfId="23" priority="35">
      <formula>LEN(TRIM(J106))&gt;0</formula>
    </cfRule>
  </conditionalFormatting>
  <conditionalFormatting sqref="J107">
    <cfRule type="notContainsBlanks" dxfId="22" priority="34">
      <formula>LEN(TRIM(J107))&gt;0</formula>
    </cfRule>
  </conditionalFormatting>
  <conditionalFormatting sqref="J114">
    <cfRule type="notContainsBlanks" dxfId="21" priority="33">
      <formula>LEN(TRIM(J114))&gt;0</formula>
    </cfRule>
  </conditionalFormatting>
  <conditionalFormatting sqref="J115">
    <cfRule type="notContainsBlanks" dxfId="20" priority="32">
      <formula>LEN(TRIM(J115))&gt;0</formula>
    </cfRule>
  </conditionalFormatting>
  <conditionalFormatting sqref="J118">
    <cfRule type="notContainsBlanks" dxfId="19" priority="31">
      <formula>LEN(TRIM(J118))&gt;0</formula>
    </cfRule>
  </conditionalFormatting>
  <conditionalFormatting sqref="J119">
    <cfRule type="notContainsBlanks" dxfId="18" priority="30">
      <formula>LEN(TRIM(J119))&gt;0</formula>
    </cfRule>
  </conditionalFormatting>
  <conditionalFormatting sqref="J120">
    <cfRule type="notContainsBlanks" dxfId="17" priority="29">
      <formula>LEN(TRIM(J120))&gt;0</formula>
    </cfRule>
  </conditionalFormatting>
  <conditionalFormatting sqref="J123">
    <cfRule type="notContainsBlanks" dxfId="16" priority="28">
      <formula>LEN(TRIM(J123))&gt;0</formula>
    </cfRule>
  </conditionalFormatting>
  <conditionalFormatting sqref="J124">
    <cfRule type="notContainsBlanks" dxfId="15" priority="27">
      <formula>LEN(TRIM(J124))&gt;0</formula>
    </cfRule>
  </conditionalFormatting>
  <conditionalFormatting sqref="J130">
    <cfRule type="notContainsBlanks" dxfId="14" priority="26">
      <formula>LEN(TRIM(J130))&gt;0</formula>
    </cfRule>
  </conditionalFormatting>
  <conditionalFormatting sqref="J131">
    <cfRule type="notContainsBlanks" dxfId="13" priority="25">
      <formula>LEN(TRIM(J131))&gt;0</formula>
    </cfRule>
  </conditionalFormatting>
  <conditionalFormatting sqref="J132">
    <cfRule type="notContainsBlanks" dxfId="12" priority="24">
      <formula>LEN(TRIM(J132))&gt;0</formula>
    </cfRule>
  </conditionalFormatting>
  <conditionalFormatting sqref="J133">
    <cfRule type="notContainsBlanks" dxfId="11" priority="23">
      <formula>LEN(TRIM(J133))&gt;0</formula>
    </cfRule>
  </conditionalFormatting>
  <conditionalFormatting sqref="J138">
    <cfRule type="notContainsBlanks" dxfId="10" priority="22">
      <formula>LEN(TRIM(J138))&gt;0</formula>
    </cfRule>
  </conditionalFormatting>
  <conditionalFormatting sqref="J139">
    <cfRule type="notContainsBlanks" dxfId="9" priority="21">
      <formula>LEN(TRIM(J139))&gt;0</formula>
    </cfRule>
  </conditionalFormatting>
  <conditionalFormatting sqref="J140">
    <cfRule type="notContainsBlanks" dxfId="8" priority="20">
      <formula>LEN(TRIM(J140))&gt;0</formula>
    </cfRule>
  </conditionalFormatting>
  <conditionalFormatting sqref="J141:J162">
    <cfRule type="notContainsBlanks" dxfId="7" priority="4">
      <formula>LEN(TRIM(J141))&gt;0</formula>
    </cfRule>
  </conditionalFormatting>
  <conditionalFormatting sqref="J163:J171">
    <cfRule type="notContainsBlanks" dxfId="6" priority="3">
      <formula>LEN(TRIM(J163))&gt;0</formula>
    </cfRule>
  </conditionalFormatting>
  <conditionalFormatting sqref="J172:J200">
    <cfRule type="notContainsBlanks" dxfId="5" priority="2">
      <formula>LEN(TRIM(J172))&gt;0</formula>
    </cfRule>
  </conditionalFormatting>
  <conditionalFormatting sqref="J201">
    <cfRule type="notContainsBlanks" dxfId="4" priority="1">
      <formula>LEN(TRIM(J201))&gt;0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069D-9382-4526-846B-F472E60A0F2D}">
  <dimension ref="A1:AI11"/>
  <sheetViews>
    <sheetView tabSelected="1" workbookViewId="0">
      <selection activeCell="C13" sqref="C13"/>
    </sheetView>
  </sheetViews>
  <sheetFormatPr defaultRowHeight="15"/>
  <cols>
    <col min="1" max="1" width="17.7109375" customWidth="1"/>
  </cols>
  <sheetData>
    <row r="1" spans="1:35">
      <c r="A1" t="s">
        <v>314</v>
      </c>
      <c r="B1" t="s">
        <v>317</v>
      </c>
    </row>
    <row r="2" spans="1:35">
      <c r="A2" t="s">
        <v>315</v>
      </c>
    </row>
    <row r="3" spans="1:35">
      <c r="A3" t="s">
        <v>316</v>
      </c>
    </row>
    <row r="4" spans="1:35">
      <c r="A4" t="s">
        <v>318</v>
      </c>
    </row>
    <row r="5" spans="1:35">
      <c r="A5" t="s">
        <v>319</v>
      </c>
      <c r="B5" t="s">
        <v>320</v>
      </c>
      <c r="D5" t="s">
        <v>321</v>
      </c>
      <c r="E5" t="s">
        <v>322</v>
      </c>
    </row>
    <row r="6" spans="1:35" ht="15.75" thickBot="1"/>
    <row r="7" spans="1:35" ht="39" thickBot="1">
      <c r="A7" s="207" t="s">
        <v>323</v>
      </c>
      <c r="B7" s="208" t="s">
        <v>324</v>
      </c>
      <c r="C7" s="209" t="s">
        <v>325</v>
      </c>
      <c r="D7" s="208" t="s">
        <v>326</v>
      </c>
      <c r="E7" s="208" t="s">
        <v>327</v>
      </c>
      <c r="F7" s="208" t="s">
        <v>328</v>
      </c>
      <c r="G7" s="208" t="s">
        <v>329</v>
      </c>
      <c r="H7" s="208" t="s">
        <v>330</v>
      </c>
      <c r="I7" s="208" t="s">
        <v>331</v>
      </c>
      <c r="J7" s="209" t="s">
        <v>332</v>
      </c>
      <c r="K7" s="208" t="s">
        <v>333</v>
      </c>
      <c r="L7" s="208" t="s">
        <v>334</v>
      </c>
      <c r="M7" s="208" t="s">
        <v>335</v>
      </c>
      <c r="N7" s="208" t="s">
        <v>336</v>
      </c>
      <c r="O7" s="208" t="s">
        <v>337</v>
      </c>
      <c r="P7" s="208" t="s">
        <v>338</v>
      </c>
      <c r="Q7" s="208" t="s">
        <v>339</v>
      </c>
      <c r="R7" s="208" t="s">
        <v>340</v>
      </c>
      <c r="S7" s="208" t="s">
        <v>341</v>
      </c>
      <c r="T7" s="208" t="s">
        <v>342</v>
      </c>
      <c r="U7" s="208" t="s">
        <v>343</v>
      </c>
      <c r="V7" s="208" t="s">
        <v>344</v>
      </c>
      <c r="W7" s="208" t="s">
        <v>345</v>
      </c>
      <c r="X7" s="208" t="s">
        <v>346</v>
      </c>
      <c r="Y7" s="208" t="s">
        <v>347</v>
      </c>
      <c r="Z7" s="208" t="s">
        <v>348</v>
      </c>
      <c r="AA7" s="208" t="s">
        <v>349</v>
      </c>
      <c r="AB7" s="208" t="s">
        <v>350</v>
      </c>
      <c r="AC7" s="208" t="s">
        <v>351</v>
      </c>
      <c r="AD7" s="208" t="s">
        <v>352</v>
      </c>
      <c r="AE7" s="208" t="s">
        <v>353</v>
      </c>
      <c r="AF7" s="208" t="s">
        <v>354</v>
      </c>
      <c r="AG7" s="208" t="s">
        <v>355</v>
      </c>
      <c r="AH7" s="208" t="s">
        <v>356</v>
      </c>
      <c r="AI7" s="208" t="s">
        <v>354</v>
      </c>
    </row>
    <row r="8" spans="1:35" ht="15.75" thickBot="1">
      <c r="A8" s="210">
        <v>130276319501</v>
      </c>
      <c r="B8" s="211" t="s">
        <v>357</v>
      </c>
      <c r="C8" s="212" t="s">
        <v>358</v>
      </c>
      <c r="D8" s="211" t="s">
        <v>359</v>
      </c>
      <c r="E8" s="211">
        <v>10210225707</v>
      </c>
      <c r="F8" s="211" t="s">
        <v>360</v>
      </c>
      <c r="G8" s="211" t="s">
        <v>361</v>
      </c>
      <c r="H8" s="211">
        <v>1</v>
      </c>
      <c r="I8" s="211" t="s">
        <v>362</v>
      </c>
      <c r="J8" s="212" t="s">
        <v>363</v>
      </c>
      <c r="K8" s="211">
        <v>2</v>
      </c>
      <c r="L8" s="211">
        <v>2</v>
      </c>
      <c r="M8" s="211">
        <v>2240</v>
      </c>
      <c r="N8" s="211">
        <v>4480</v>
      </c>
      <c r="O8" s="211" t="s">
        <v>364</v>
      </c>
      <c r="P8" s="213">
        <v>0.16</v>
      </c>
      <c r="Q8" s="211" t="s">
        <v>365</v>
      </c>
      <c r="R8" s="214" t="s">
        <v>366</v>
      </c>
      <c r="S8" s="211" t="s">
        <v>367</v>
      </c>
      <c r="T8" s="211" t="s">
        <v>368</v>
      </c>
      <c r="U8" s="211" t="s">
        <v>369</v>
      </c>
      <c r="V8" s="211"/>
      <c r="W8" s="211"/>
      <c r="X8" s="211" t="s">
        <v>370</v>
      </c>
      <c r="Y8" s="211" t="s">
        <v>371</v>
      </c>
      <c r="Z8" s="211"/>
      <c r="AA8" s="211"/>
      <c r="AB8" s="215">
        <v>44461</v>
      </c>
      <c r="AC8" s="215">
        <v>44561</v>
      </c>
      <c r="AD8" s="211"/>
      <c r="AE8" s="216">
        <v>44454.750219907408</v>
      </c>
      <c r="AF8" s="211"/>
      <c r="AG8" s="211"/>
      <c r="AH8" s="211" t="s">
        <v>372</v>
      </c>
      <c r="AI8" s="211"/>
    </row>
    <row r="9" spans="1:35" ht="15.75" thickBot="1">
      <c r="A9" s="210">
        <v>130276319701</v>
      </c>
      <c r="B9" s="211" t="s">
        <v>357</v>
      </c>
      <c r="C9" s="212" t="s">
        <v>358</v>
      </c>
      <c r="D9" s="211" t="s">
        <v>359</v>
      </c>
      <c r="E9" s="211">
        <v>10210225707</v>
      </c>
      <c r="F9" s="211" t="s">
        <v>360</v>
      </c>
      <c r="G9" s="211" t="s">
        <v>361</v>
      </c>
      <c r="H9" s="211">
        <v>2</v>
      </c>
      <c r="I9" s="211" t="s">
        <v>373</v>
      </c>
      <c r="J9" s="212" t="s">
        <v>374</v>
      </c>
      <c r="K9" s="211">
        <v>1</v>
      </c>
      <c r="L9" s="211">
        <v>1</v>
      </c>
      <c r="M9" s="211">
        <v>4095</v>
      </c>
      <c r="N9" s="211">
        <v>4095</v>
      </c>
      <c r="O9" s="211" t="s">
        <v>364</v>
      </c>
      <c r="P9" s="213">
        <v>0.16</v>
      </c>
      <c r="Q9" s="211" t="s">
        <v>365</v>
      </c>
      <c r="R9" s="214" t="s">
        <v>366</v>
      </c>
      <c r="S9" s="211" t="s">
        <v>367</v>
      </c>
      <c r="T9" s="211" t="s">
        <v>368</v>
      </c>
      <c r="U9" s="211" t="s">
        <v>369</v>
      </c>
      <c r="V9" s="211"/>
      <c r="W9" s="211"/>
      <c r="X9" s="211" t="s">
        <v>370</v>
      </c>
      <c r="Y9" s="211" t="s">
        <v>371</v>
      </c>
      <c r="Z9" s="211"/>
      <c r="AA9" s="211"/>
      <c r="AB9" s="215">
        <v>44461</v>
      </c>
      <c r="AC9" s="215">
        <v>44561</v>
      </c>
      <c r="AD9" s="211"/>
      <c r="AE9" s="216">
        <v>44454.750219907408</v>
      </c>
      <c r="AF9" s="211"/>
      <c r="AG9" s="211"/>
      <c r="AH9" s="211" t="s">
        <v>372</v>
      </c>
      <c r="AI9" s="211"/>
    </row>
    <row r="10" spans="1:35" ht="15.75" thickBot="1">
      <c r="A10" s="210">
        <v>130342293501</v>
      </c>
      <c r="B10" s="211" t="s">
        <v>357</v>
      </c>
      <c r="C10" s="212" t="s">
        <v>375</v>
      </c>
      <c r="D10" s="211" t="s">
        <v>359</v>
      </c>
      <c r="E10" s="211">
        <v>10210225842</v>
      </c>
      <c r="F10" s="211" t="s">
        <v>360</v>
      </c>
      <c r="G10" s="211" t="s">
        <v>376</v>
      </c>
      <c r="H10" s="211">
        <v>1</v>
      </c>
      <c r="I10" s="211">
        <v>8812252618</v>
      </c>
      <c r="J10" s="212" t="s">
        <v>377</v>
      </c>
      <c r="K10" s="211">
        <v>1</v>
      </c>
      <c r="L10" s="211">
        <v>1</v>
      </c>
      <c r="M10" s="211">
        <v>7400</v>
      </c>
      <c r="N10" s="211">
        <v>7400</v>
      </c>
      <c r="O10" s="211" t="s">
        <v>378</v>
      </c>
      <c r="P10" s="213">
        <v>0.16</v>
      </c>
      <c r="Q10" s="211" t="s">
        <v>365</v>
      </c>
      <c r="R10" s="214" t="s">
        <v>379</v>
      </c>
      <c r="S10" s="211" t="s">
        <v>367</v>
      </c>
      <c r="T10" s="211" t="s">
        <v>368</v>
      </c>
      <c r="U10" s="211" t="s">
        <v>369</v>
      </c>
      <c r="V10" s="211"/>
      <c r="W10" s="211"/>
      <c r="X10" s="211" t="s">
        <v>370</v>
      </c>
      <c r="Y10" s="211" t="s">
        <v>380</v>
      </c>
      <c r="Z10" s="211"/>
      <c r="AA10" s="211"/>
      <c r="AB10" s="215">
        <v>44462</v>
      </c>
      <c r="AC10" s="215">
        <v>44561</v>
      </c>
      <c r="AD10" s="211"/>
      <c r="AE10" s="216">
        <v>44455.691365740742</v>
      </c>
      <c r="AF10" s="211"/>
      <c r="AG10" s="211"/>
      <c r="AH10" s="211" t="s">
        <v>372</v>
      </c>
      <c r="AI10" s="211"/>
    </row>
    <row r="11" spans="1:35" ht="15.75" thickBot="1">
      <c r="A11" s="210">
        <v>130342294001</v>
      </c>
      <c r="B11" s="211" t="s">
        <v>357</v>
      </c>
      <c r="C11" s="212" t="s">
        <v>375</v>
      </c>
      <c r="D11" s="211" t="s">
        <v>359</v>
      </c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4"/>
  <sheetViews>
    <sheetView workbookViewId="0">
      <pane xSplit="1" ySplit="2" topLeftCell="B95" activePane="bottomRight" state="frozen"/>
      <selection pane="topRight" activeCell="B1" sqref="B1"/>
      <selection pane="bottomLeft" activeCell="A3" sqref="A3"/>
      <selection pane="bottomRight" activeCell="L127" sqref="L127"/>
    </sheetView>
  </sheetViews>
  <sheetFormatPr defaultRowHeight="15"/>
  <cols>
    <col min="1" max="1" width="14.42578125" customWidth="1"/>
    <col min="2" max="3" width="14.42578125" style="64" customWidth="1"/>
    <col min="4" max="4" width="14.42578125" customWidth="1"/>
    <col min="5" max="5" width="13.5703125" style="70" customWidth="1"/>
    <col min="6" max="6" width="32.85546875" bestFit="1" customWidth="1"/>
    <col min="7" max="7" width="18.7109375" bestFit="1" customWidth="1"/>
    <col min="8" max="8" width="14.140625" bestFit="1" customWidth="1"/>
    <col min="9" max="9" width="21.28515625" bestFit="1" customWidth="1"/>
    <col min="10" max="10" width="19.42578125" style="69" bestFit="1" customWidth="1"/>
    <col min="11" max="11" width="15.7109375" bestFit="1" customWidth="1"/>
    <col min="12" max="12" width="17.5703125" bestFit="1" customWidth="1"/>
    <col min="13" max="13" width="15.85546875" style="69" customWidth="1"/>
    <col min="14" max="14" width="15.42578125" customWidth="1"/>
    <col min="15" max="15" width="14.42578125" customWidth="1"/>
    <col min="16" max="16" width="14" customWidth="1"/>
  </cols>
  <sheetData>
    <row r="1" spans="1:16">
      <c r="F1">
        <f>SUBTOTAL(3,F3:F1883)</f>
        <v>112</v>
      </c>
      <c r="H1">
        <f>SUBTOTAL(3,H3:H1883)</f>
        <v>110</v>
      </c>
      <c r="J1" s="128">
        <f ca="1">TODAY()</f>
        <v>44460</v>
      </c>
    </row>
    <row r="2" spans="1:16">
      <c r="A2" s="63" t="s">
        <v>40</v>
      </c>
      <c r="B2" s="65" t="s">
        <v>80</v>
      </c>
      <c r="C2" s="65" t="s">
        <v>78</v>
      </c>
      <c r="D2" s="63" t="s">
        <v>79</v>
      </c>
      <c r="E2" s="71" t="s">
        <v>41</v>
      </c>
      <c r="F2" s="63" t="s">
        <v>42</v>
      </c>
      <c r="G2" s="63" t="s">
        <v>71</v>
      </c>
      <c r="H2" s="63" t="s">
        <v>43</v>
      </c>
      <c r="I2" s="63" t="s">
        <v>103</v>
      </c>
      <c r="J2" s="63" t="s">
        <v>210</v>
      </c>
      <c r="K2" s="63" t="s">
        <v>44</v>
      </c>
      <c r="L2" s="63" t="s">
        <v>45</v>
      </c>
      <c r="M2" s="63" t="s">
        <v>46</v>
      </c>
      <c r="N2" s="63" t="s">
        <v>96</v>
      </c>
      <c r="O2" s="63" t="s">
        <v>47</v>
      </c>
      <c r="P2" s="63" t="s">
        <v>48</v>
      </c>
    </row>
    <row r="3" spans="1:16">
      <c r="A3" s="80">
        <v>44433</v>
      </c>
      <c r="B3" s="81">
        <v>3</v>
      </c>
      <c r="C3" s="81">
        <v>2021</v>
      </c>
      <c r="D3" s="80" t="s">
        <v>81</v>
      </c>
      <c r="E3" s="82" t="s">
        <v>63</v>
      </c>
      <c r="F3" s="61" t="s">
        <v>58</v>
      </c>
      <c r="G3" s="62" t="s">
        <v>72</v>
      </c>
      <c r="H3" s="61" t="s">
        <v>98</v>
      </c>
      <c r="I3" s="62">
        <f>COUNTIF($F$3:F3,F3)</f>
        <v>1</v>
      </c>
      <c r="J3" s="111" t="str">
        <f>IF(I3&gt;3,I3-3,"")</f>
        <v/>
      </c>
      <c r="K3" s="83" t="s">
        <v>64</v>
      </c>
      <c r="L3" s="61" t="s">
        <v>65</v>
      </c>
      <c r="M3" s="61"/>
      <c r="N3" s="83" t="s">
        <v>124</v>
      </c>
      <c r="O3" s="83" t="s">
        <v>127</v>
      </c>
      <c r="P3" s="83"/>
    </row>
    <row r="4" spans="1:16">
      <c r="A4" s="80">
        <v>44433</v>
      </c>
      <c r="B4" s="81">
        <v>3</v>
      </c>
      <c r="C4" s="81">
        <v>2021</v>
      </c>
      <c r="D4" s="80" t="s">
        <v>81</v>
      </c>
      <c r="E4" s="82" t="s">
        <v>63</v>
      </c>
      <c r="F4" s="91" t="s">
        <v>58</v>
      </c>
      <c r="G4" s="62" t="s">
        <v>73</v>
      </c>
      <c r="H4" s="61" t="s">
        <v>99</v>
      </c>
      <c r="I4" s="62">
        <f>COUNTIF($F$3:F4,F4)</f>
        <v>2</v>
      </c>
      <c r="J4" s="111" t="str">
        <f t="shared" ref="J4:J67" si="0">IF(I4&gt;3,I4-3,"")</f>
        <v/>
      </c>
      <c r="K4" s="83" t="s">
        <v>64</v>
      </c>
      <c r="L4" s="61" t="s">
        <v>121</v>
      </c>
      <c r="M4" s="61" t="s">
        <v>67</v>
      </c>
      <c r="N4" s="83" t="s">
        <v>70</v>
      </c>
      <c r="O4" s="83" t="s">
        <v>127</v>
      </c>
      <c r="P4" s="83"/>
    </row>
    <row r="5" spans="1:16">
      <c r="A5" s="80">
        <v>44433</v>
      </c>
      <c r="B5" s="81">
        <v>3</v>
      </c>
      <c r="C5" s="81">
        <v>2021</v>
      </c>
      <c r="D5" s="80" t="s">
        <v>81</v>
      </c>
      <c r="E5" s="82" t="s">
        <v>63</v>
      </c>
      <c r="F5" s="61" t="s">
        <v>59</v>
      </c>
      <c r="G5" s="62" t="s">
        <v>72</v>
      </c>
      <c r="H5" s="62" t="s">
        <v>100</v>
      </c>
      <c r="I5" s="62">
        <f>COUNTIF($F$3:F5,F5)</f>
        <v>1</v>
      </c>
      <c r="J5" s="111" t="str">
        <f t="shared" si="0"/>
        <v/>
      </c>
      <c r="K5" s="83" t="s">
        <v>64</v>
      </c>
      <c r="L5" s="61" t="s">
        <v>121</v>
      </c>
      <c r="M5" s="61" t="s">
        <v>67</v>
      </c>
      <c r="N5" s="83" t="s">
        <v>70</v>
      </c>
      <c r="O5" s="83" t="s">
        <v>127</v>
      </c>
      <c r="P5" s="83"/>
    </row>
    <row r="6" spans="1:16">
      <c r="A6" s="80">
        <v>44433</v>
      </c>
      <c r="B6" s="81">
        <v>3</v>
      </c>
      <c r="C6" s="81">
        <v>2021</v>
      </c>
      <c r="D6" s="80" t="s">
        <v>81</v>
      </c>
      <c r="E6" s="204" t="s">
        <v>63</v>
      </c>
      <c r="F6" s="61" t="s">
        <v>60</v>
      </c>
      <c r="G6" s="62" t="s">
        <v>74</v>
      </c>
      <c r="H6" s="205" t="s">
        <v>101</v>
      </c>
      <c r="I6" s="62">
        <f>COUNTIF($F$3:F6,F6)</f>
        <v>1</v>
      </c>
      <c r="J6" s="111" t="str">
        <f t="shared" si="0"/>
        <v/>
      </c>
      <c r="K6" s="83" t="s">
        <v>64</v>
      </c>
      <c r="L6" s="61" t="s">
        <v>122</v>
      </c>
      <c r="M6" s="61" t="s">
        <v>67</v>
      </c>
      <c r="N6" s="83" t="s">
        <v>69</v>
      </c>
      <c r="O6" s="83" t="s">
        <v>67</v>
      </c>
      <c r="P6" s="83"/>
    </row>
    <row r="7" spans="1:16">
      <c r="A7" s="80">
        <v>44433</v>
      </c>
      <c r="B7" s="81">
        <v>3</v>
      </c>
      <c r="C7" s="81">
        <v>2021</v>
      </c>
      <c r="D7" s="80" t="s">
        <v>81</v>
      </c>
      <c r="E7" s="204"/>
      <c r="F7" s="61" t="s">
        <v>61</v>
      </c>
      <c r="G7" s="62" t="s">
        <v>72</v>
      </c>
      <c r="H7" s="205"/>
      <c r="I7" s="62">
        <f>COUNTIF($F$3:F7,F7)</f>
        <v>1</v>
      </c>
      <c r="J7" s="111" t="str">
        <f t="shared" si="0"/>
        <v/>
      </c>
      <c r="K7" s="83" t="s">
        <v>64</v>
      </c>
      <c r="L7" s="61" t="s">
        <v>122</v>
      </c>
      <c r="M7" s="61" t="s">
        <v>67</v>
      </c>
      <c r="N7" s="83" t="s">
        <v>69</v>
      </c>
      <c r="O7" s="83" t="s">
        <v>67</v>
      </c>
      <c r="P7" s="83"/>
    </row>
    <row r="8" spans="1:16">
      <c r="A8" s="80">
        <v>44433</v>
      </c>
      <c r="B8" s="81">
        <v>3</v>
      </c>
      <c r="C8" s="81">
        <v>2021</v>
      </c>
      <c r="D8" s="80" t="s">
        <v>81</v>
      </c>
      <c r="E8" s="82" t="s">
        <v>63</v>
      </c>
      <c r="F8" s="61" t="s">
        <v>62</v>
      </c>
      <c r="G8" s="62" t="s">
        <v>75</v>
      </c>
      <c r="H8" s="61" t="s">
        <v>102</v>
      </c>
      <c r="I8" s="62">
        <f>COUNTIF($F$3:F8,F8)</f>
        <v>1</v>
      </c>
      <c r="J8" s="111" t="str">
        <f t="shared" si="0"/>
        <v/>
      </c>
      <c r="K8" s="83" t="s">
        <v>64</v>
      </c>
      <c r="L8" s="61" t="s">
        <v>121</v>
      </c>
      <c r="M8" s="61" t="s">
        <v>67</v>
      </c>
      <c r="N8" s="83" t="s">
        <v>69</v>
      </c>
      <c r="O8" s="83" t="s">
        <v>126</v>
      </c>
      <c r="P8" s="83" t="s">
        <v>97</v>
      </c>
    </row>
    <row r="9" spans="1:16">
      <c r="A9" s="80">
        <v>44434</v>
      </c>
      <c r="B9" s="81">
        <v>3</v>
      </c>
      <c r="C9" s="81">
        <v>2021</v>
      </c>
      <c r="D9" s="80" t="s">
        <v>81</v>
      </c>
      <c r="E9" s="87" t="s">
        <v>63</v>
      </c>
      <c r="F9" s="86" t="s">
        <v>137</v>
      </c>
      <c r="G9" s="62" t="s">
        <v>73</v>
      </c>
      <c r="H9" s="86" t="s">
        <v>98</v>
      </c>
      <c r="I9" s="62">
        <f>COUNTIF($F$3:F9,F9)</f>
        <v>1</v>
      </c>
      <c r="J9" s="111" t="str">
        <f t="shared" si="0"/>
        <v/>
      </c>
      <c r="K9" s="83" t="s">
        <v>64</v>
      </c>
      <c r="L9" s="86" t="s">
        <v>122</v>
      </c>
      <c r="M9" s="86" t="s">
        <v>67</v>
      </c>
      <c r="N9" s="83"/>
      <c r="O9" s="83" t="s">
        <v>67</v>
      </c>
      <c r="P9" s="83"/>
    </row>
    <row r="10" spans="1:16">
      <c r="A10" s="80">
        <v>44434</v>
      </c>
      <c r="B10" s="81">
        <v>3</v>
      </c>
      <c r="C10" s="81">
        <v>2021</v>
      </c>
      <c r="D10" s="80" t="s">
        <v>81</v>
      </c>
      <c r="E10" s="87" t="s">
        <v>63</v>
      </c>
      <c r="F10" s="86" t="s">
        <v>58</v>
      </c>
      <c r="G10" s="62" t="s">
        <v>72</v>
      </c>
      <c r="H10" s="86" t="s">
        <v>99</v>
      </c>
      <c r="I10" s="62">
        <f>COUNTIF($F$3:F10,F10)</f>
        <v>3</v>
      </c>
      <c r="J10" s="111" t="str">
        <f t="shared" si="0"/>
        <v/>
      </c>
      <c r="K10" s="83" t="s">
        <v>64</v>
      </c>
      <c r="L10" s="86" t="s">
        <v>66</v>
      </c>
      <c r="M10" s="86" t="s">
        <v>67</v>
      </c>
      <c r="N10" s="83"/>
      <c r="O10" s="83" t="s">
        <v>128</v>
      </c>
      <c r="P10" s="83"/>
    </row>
    <row r="11" spans="1:16">
      <c r="A11" s="80">
        <v>44434</v>
      </c>
      <c r="B11" s="81">
        <v>3</v>
      </c>
      <c r="C11" s="81">
        <v>2021</v>
      </c>
      <c r="D11" s="80" t="s">
        <v>81</v>
      </c>
      <c r="E11" s="87" t="s">
        <v>63</v>
      </c>
      <c r="F11" s="86" t="s">
        <v>59</v>
      </c>
      <c r="G11" s="62" t="s">
        <v>72</v>
      </c>
      <c r="H11" s="86" t="s">
        <v>100</v>
      </c>
      <c r="I11" s="62">
        <f>COUNTIF($F$3:F11,F11)</f>
        <v>2</v>
      </c>
      <c r="J11" s="111" t="str">
        <f t="shared" si="0"/>
        <v/>
      </c>
      <c r="K11" s="83" t="s">
        <v>64</v>
      </c>
      <c r="L11" s="86" t="s">
        <v>122</v>
      </c>
      <c r="M11" s="86" t="s">
        <v>67</v>
      </c>
      <c r="N11" s="83"/>
      <c r="O11" s="83" t="s">
        <v>67</v>
      </c>
      <c r="P11" s="83"/>
    </row>
    <row r="12" spans="1:16">
      <c r="A12" s="80">
        <v>44434</v>
      </c>
      <c r="B12" s="81">
        <v>3</v>
      </c>
      <c r="C12" s="81">
        <v>2021</v>
      </c>
      <c r="D12" s="80" t="s">
        <v>81</v>
      </c>
      <c r="E12" s="87" t="s">
        <v>63</v>
      </c>
      <c r="F12" s="86" t="s">
        <v>138</v>
      </c>
      <c r="G12" s="62" t="s">
        <v>75</v>
      </c>
      <c r="H12" s="86" t="s">
        <v>101</v>
      </c>
      <c r="I12" s="62">
        <f>COUNTIF($F$3:F12,F12)</f>
        <v>1</v>
      </c>
      <c r="J12" s="111" t="str">
        <f t="shared" si="0"/>
        <v/>
      </c>
      <c r="K12" s="83" t="s">
        <v>64</v>
      </c>
      <c r="L12" s="86" t="s">
        <v>140</v>
      </c>
      <c r="M12" s="86"/>
      <c r="N12" s="83"/>
      <c r="O12" s="83" t="s">
        <v>126</v>
      </c>
      <c r="P12" s="83"/>
    </row>
    <row r="13" spans="1:16">
      <c r="A13" s="80">
        <v>44434</v>
      </c>
      <c r="B13" s="81">
        <v>3</v>
      </c>
      <c r="C13" s="81">
        <v>2021</v>
      </c>
      <c r="D13" s="80" t="s">
        <v>81</v>
      </c>
      <c r="E13" s="90" t="s">
        <v>63</v>
      </c>
      <c r="F13" s="91" t="s">
        <v>139</v>
      </c>
      <c r="G13" s="62" t="s">
        <v>75</v>
      </c>
      <c r="H13" s="91" t="s">
        <v>102</v>
      </c>
      <c r="I13" s="62">
        <f>COUNTIF($F$3:F13,F13)</f>
        <v>1</v>
      </c>
      <c r="J13" s="111" t="str">
        <f t="shared" si="0"/>
        <v/>
      </c>
      <c r="K13" s="83" t="s">
        <v>64</v>
      </c>
      <c r="L13" s="91" t="s">
        <v>66</v>
      </c>
      <c r="M13" s="92" t="s">
        <v>67</v>
      </c>
      <c r="N13" s="83"/>
      <c r="O13" s="83" t="s">
        <v>126</v>
      </c>
      <c r="P13" s="83"/>
    </row>
    <row r="14" spans="1:16">
      <c r="A14" s="80">
        <v>44435</v>
      </c>
      <c r="B14" s="81">
        <v>3</v>
      </c>
      <c r="C14" s="81">
        <v>2021</v>
      </c>
      <c r="D14" s="80" t="s">
        <v>81</v>
      </c>
      <c r="E14" s="90" t="s">
        <v>63</v>
      </c>
      <c r="F14" s="91" t="s">
        <v>137</v>
      </c>
      <c r="G14" s="62" t="s">
        <v>73</v>
      </c>
      <c r="H14" s="91" t="s">
        <v>98</v>
      </c>
      <c r="I14" s="62">
        <f>COUNTIF($F$3:F14,F14)</f>
        <v>2</v>
      </c>
      <c r="J14" s="111" t="str">
        <f t="shared" si="0"/>
        <v/>
      </c>
      <c r="K14" s="83" t="s">
        <v>64</v>
      </c>
      <c r="L14" s="92" t="s">
        <v>66</v>
      </c>
      <c r="M14" s="92" t="s">
        <v>67</v>
      </c>
      <c r="N14" s="83" t="s">
        <v>69</v>
      </c>
      <c r="O14" s="83" t="s">
        <v>127</v>
      </c>
      <c r="P14" s="83"/>
    </row>
    <row r="15" spans="1:16">
      <c r="A15" s="80">
        <v>44435</v>
      </c>
      <c r="B15" s="81">
        <v>3</v>
      </c>
      <c r="C15" s="81">
        <v>2021</v>
      </c>
      <c r="D15" s="80" t="s">
        <v>81</v>
      </c>
      <c r="E15" s="112" t="s">
        <v>63</v>
      </c>
      <c r="F15" s="113" t="s">
        <v>155</v>
      </c>
      <c r="G15" s="62" t="s">
        <v>72</v>
      </c>
      <c r="H15" s="113" t="s">
        <v>99</v>
      </c>
      <c r="I15" s="62">
        <f>COUNTIF($F$3:F15,F15)</f>
        <v>1</v>
      </c>
      <c r="J15" s="111" t="str">
        <f t="shared" si="0"/>
        <v/>
      </c>
      <c r="K15" s="83" t="s">
        <v>64</v>
      </c>
      <c r="L15" s="113" t="s">
        <v>66</v>
      </c>
      <c r="M15" s="113" t="s">
        <v>67</v>
      </c>
      <c r="N15" s="83" t="s">
        <v>70</v>
      </c>
      <c r="O15" s="83" t="s">
        <v>127</v>
      </c>
      <c r="P15" s="83"/>
    </row>
    <row r="16" spans="1:16">
      <c r="A16" s="80">
        <v>44435</v>
      </c>
      <c r="B16" s="81">
        <v>3</v>
      </c>
      <c r="C16" s="81">
        <v>2021</v>
      </c>
      <c r="D16" s="80" t="s">
        <v>81</v>
      </c>
      <c r="E16" s="112" t="s">
        <v>63</v>
      </c>
      <c r="F16" s="113" t="s">
        <v>156</v>
      </c>
      <c r="G16" s="62" t="s">
        <v>72</v>
      </c>
      <c r="H16" s="113" t="s">
        <v>100</v>
      </c>
      <c r="I16" s="62">
        <f>COUNTIF($F$3:F16,F16)</f>
        <v>1</v>
      </c>
      <c r="J16" s="111" t="str">
        <f t="shared" si="0"/>
        <v/>
      </c>
      <c r="K16" s="83" t="s">
        <v>64</v>
      </c>
      <c r="L16" s="113" t="s">
        <v>122</v>
      </c>
      <c r="M16" s="113" t="s">
        <v>67</v>
      </c>
      <c r="N16" s="83" t="s">
        <v>70</v>
      </c>
      <c r="O16" s="83"/>
      <c r="P16" s="83"/>
    </row>
    <row r="17" spans="1:16">
      <c r="A17" s="80">
        <v>44435</v>
      </c>
      <c r="B17" s="81">
        <v>3</v>
      </c>
      <c r="C17" s="81">
        <v>2021</v>
      </c>
      <c r="D17" s="80" t="s">
        <v>81</v>
      </c>
      <c r="E17" s="112" t="s">
        <v>63</v>
      </c>
      <c r="F17" s="113" t="s">
        <v>157</v>
      </c>
      <c r="G17" s="62" t="s">
        <v>73</v>
      </c>
      <c r="H17" s="113" t="s">
        <v>101</v>
      </c>
      <c r="I17" s="62">
        <f>COUNTIF($F$3:F17,F17)</f>
        <v>1</v>
      </c>
      <c r="J17" s="111" t="str">
        <f t="shared" si="0"/>
        <v/>
      </c>
      <c r="K17" s="83" t="s">
        <v>64</v>
      </c>
      <c r="L17" s="113" t="s">
        <v>66</v>
      </c>
      <c r="M17" s="113" t="s">
        <v>67</v>
      </c>
      <c r="N17" s="83" t="s">
        <v>69</v>
      </c>
      <c r="O17" s="83" t="s">
        <v>127</v>
      </c>
      <c r="P17" s="83"/>
    </row>
    <row r="18" spans="1:16">
      <c r="A18" s="80">
        <v>44435</v>
      </c>
      <c r="B18" s="81">
        <v>3</v>
      </c>
      <c r="C18" s="81">
        <v>2021</v>
      </c>
      <c r="D18" s="80" t="s">
        <v>81</v>
      </c>
      <c r="E18" s="112" t="s">
        <v>63</v>
      </c>
      <c r="F18" s="113" t="s">
        <v>158</v>
      </c>
      <c r="G18" s="62" t="s">
        <v>75</v>
      </c>
      <c r="H18" s="113" t="s">
        <v>102</v>
      </c>
      <c r="I18" s="62">
        <f>COUNTIF($F$3:F18,F18)</f>
        <v>1</v>
      </c>
      <c r="J18" s="111" t="str">
        <f t="shared" si="0"/>
        <v/>
      </c>
      <c r="K18" s="83" t="s">
        <v>64</v>
      </c>
      <c r="L18" s="113" t="s">
        <v>140</v>
      </c>
      <c r="M18" s="113"/>
      <c r="N18" s="83" t="s">
        <v>124</v>
      </c>
      <c r="O18" s="83" t="s">
        <v>126</v>
      </c>
      <c r="P18" s="83"/>
    </row>
    <row r="19" spans="1:16">
      <c r="A19" s="80">
        <v>44436</v>
      </c>
      <c r="B19" s="81">
        <v>3</v>
      </c>
      <c r="C19" s="81">
        <v>2021</v>
      </c>
      <c r="D19" s="80" t="s">
        <v>81</v>
      </c>
      <c r="E19" s="112" t="s">
        <v>63</v>
      </c>
      <c r="F19" s="113" t="s">
        <v>161</v>
      </c>
      <c r="G19" s="62" t="s">
        <v>72</v>
      </c>
      <c r="H19" s="113" t="s">
        <v>98</v>
      </c>
      <c r="I19" s="62">
        <f>COUNTIF($F$3:F19,F19)</f>
        <v>1</v>
      </c>
      <c r="J19" s="111" t="str">
        <f t="shared" si="0"/>
        <v/>
      </c>
      <c r="K19" s="83" t="s">
        <v>64</v>
      </c>
      <c r="L19" s="113"/>
      <c r="M19" s="113"/>
      <c r="N19" s="83" t="s">
        <v>70</v>
      </c>
      <c r="O19" s="83"/>
      <c r="P19" s="83"/>
    </row>
    <row r="20" spans="1:16">
      <c r="A20" s="80">
        <v>44436</v>
      </c>
      <c r="B20" s="81">
        <v>3</v>
      </c>
      <c r="C20" s="81">
        <v>2021</v>
      </c>
      <c r="D20" s="80" t="s">
        <v>81</v>
      </c>
      <c r="E20" s="112" t="s">
        <v>63</v>
      </c>
      <c r="F20" s="113" t="s">
        <v>162</v>
      </c>
      <c r="G20" s="62" t="s">
        <v>72</v>
      </c>
      <c r="H20" s="113" t="s">
        <v>99</v>
      </c>
      <c r="I20" s="62">
        <f>COUNTIF($F$3:F20,F20)</f>
        <v>1</v>
      </c>
      <c r="J20" s="111" t="str">
        <f t="shared" si="0"/>
        <v/>
      </c>
      <c r="K20" s="83" t="s">
        <v>64</v>
      </c>
      <c r="L20" s="113"/>
      <c r="M20" s="113"/>
      <c r="N20" s="83" t="s">
        <v>69</v>
      </c>
      <c r="O20" s="83"/>
      <c r="P20" s="83"/>
    </row>
    <row r="21" spans="1:16">
      <c r="A21" s="80">
        <v>44436</v>
      </c>
      <c r="B21" s="81">
        <v>3</v>
      </c>
      <c r="C21" s="81">
        <v>2021</v>
      </c>
      <c r="D21" s="80" t="s">
        <v>81</v>
      </c>
      <c r="E21" s="112" t="s">
        <v>63</v>
      </c>
      <c r="F21" s="113" t="s">
        <v>156</v>
      </c>
      <c r="G21" s="62" t="s">
        <v>72</v>
      </c>
      <c r="H21" s="113" t="s">
        <v>100</v>
      </c>
      <c r="I21" s="62">
        <f>COUNTIF($F$3:F21,F21)</f>
        <v>2</v>
      </c>
      <c r="J21" s="111" t="str">
        <f t="shared" si="0"/>
        <v/>
      </c>
      <c r="K21" s="83" t="s">
        <v>64</v>
      </c>
      <c r="L21" s="113"/>
      <c r="M21" s="113"/>
      <c r="N21" s="83" t="s">
        <v>69</v>
      </c>
      <c r="O21" s="83" t="s">
        <v>67</v>
      </c>
      <c r="P21" s="83"/>
    </row>
    <row r="22" spans="1:16">
      <c r="A22" s="80">
        <v>44436</v>
      </c>
      <c r="B22" s="81">
        <v>3</v>
      </c>
      <c r="C22" s="81">
        <v>2021</v>
      </c>
      <c r="D22" s="80" t="s">
        <v>81</v>
      </c>
      <c r="E22" s="112" t="s">
        <v>63</v>
      </c>
      <c r="F22" s="113" t="s">
        <v>163</v>
      </c>
      <c r="G22" s="62" t="s">
        <v>73</v>
      </c>
      <c r="H22" s="113" t="s">
        <v>101</v>
      </c>
      <c r="I22" s="62">
        <f>COUNTIF($F$3:F22,F22)</f>
        <v>1</v>
      </c>
      <c r="J22" s="111" t="str">
        <f t="shared" si="0"/>
        <v/>
      </c>
      <c r="K22" s="83" t="s">
        <v>64</v>
      </c>
      <c r="L22" s="113"/>
      <c r="M22" s="113"/>
      <c r="N22" s="83" t="s">
        <v>70</v>
      </c>
      <c r="O22" s="83"/>
      <c r="P22" s="83"/>
    </row>
    <row r="23" spans="1:16">
      <c r="A23" s="80">
        <v>44436</v>
      </c>
      <c r="B23" s="81">
        <v>3</v>
      </c>
      <c r="C23" s="81">
        <v>2021</v>
      </c>
      <c r="D23" s="80" t="s">
        <v>81</v>
      </c>
      <c r="E23" s="112" t="s">
        <v>63</v>
      </c>
      <c r="F23" s="113" t="s">
        <v>164</v>
      </c>
      <c r="G23" s="62" t="s">
        <v>73</v>
      </c>
      <c r="H23" s="113" t="s">
        <v>165</v>
      </c>
      <c r="I23" s="62">
        <f>COUNTIF($F$3:F23,F23)</f>
        <v>1</v>
      </c>
      <c r="J23" s="111" t="str">
        <f t="shared" si="0"/>
        <v/>
      </c>
      <c r="K23" s="83" t="s">
        <v>64</v>
      </c>
      <c r="L23" s="113"/>
      <c r="M23" s="113"/>
      <c r="N23" s="83" t="s">
        <v>70</v>
      </c>
      <c r="O23" s="83"/>
      <c r="P23" s="83"/>
    </row>
    <row r="24" spans="1:16">
      <c r="A24" s="80">
        <v>44436</v>
      </c>
      <c r="B24" s="81">
        <v>3</v>
      </c>
      <c r="C24" s="81">
        <v>2021</v>
      </c>
      <c r="D24" s="80" t="s">
        <v>81</v>
      </c>
      <c r="E24" s="112" t="s">
        <v>63</v>
      </c>
      <c r="F24" s="113" t="s">
        <v>155</v>
      </c>
      <c r="G24" s="62" t="s">
        <v>72</v>
      </c>
      <c r="H24" s="113" t="s">
        <v>102</v>
      </c>
      <c r="I24" s="62">
        <f>COUNTIF($F$3:F24,F24)</f>
        <v>2</v>
      </c>
      <c r="J24" s="111" t="str">
        <f t="shared" si="0"/>
        <v/>
      </c>
      <c r="K24" s="83" t="s">
        <v>64</v>
      </c>
      <c r="L24" s="113"/>
      <c r="M24" s="113"/>
      <c r="N24" s="83" t="s">
        <v>69</v>
      </c>
      <c r="O24" s="83"/>
      <c r="P24" s="83"/>
    </row>
    <row r="25" spans="1:16">
      <c r="A25" s="80">
        <v>44437</v>
      </c>
      <c r="B25" s="81">
        <v>3</v>
      </c>
      <c r="C25" s="81">
        <v>2021</v>
      </c>
      <c r="D25" s="80" t="s">
        <v>81</v>
      </c>
      <c r="E25" s="112" t="s">
        <v>63</v>
      </c>
      <c r="F25" s="113" t="s">
        <v>161</v>
      </c>
      <c r="G25" s="62" t="s">
        <v>72</v>
      </c>
      <c r="H25" s="113" t="s">
        <v>98</v>
      </c>
      <c r="I25" s="62">
        <f>COUNTIF($F$3:F25,F25)</f>
        <v>2</v>
      </c>
      <c r="J25" s="111" t="str">
        <f t="shared" si="0"/>
        <v/>
      </c>
      <c r="K25" s="83" t="s">
        <v>64</v>
      </c>
      <c r="L25" s="113" t="s">
        <v>122</v>
      </c>
      <c r="M25" s="113" t="s">
        <v>67</v>
      </c>
      <c r="N25" s="83" t="s">
        <v>69</v>
      </c>
      <c r="O25" s="83"/>
      <c r="P25" s="83"/>
    </row>
    <row r="26" spans="1:16">
      <c r="A26" s="80">
        <v>44437</v>
      </c>
      <c r="B26" s="81">
        <v>3</v>
      </c>
      <c r="C26" s="81">
        <v>2021</v>
      </c>
      <c r="D26" s="80" t="s">
        <v>81</v>
      </c>
      <c r="E26" s="112" t="s">
        <v>63</v>
      </c>
      <c r="F26" s="113" t="s">
        <v>166</v>
      </c>
      <c r="G26" s="62" t="s">
        <v>72</v>
      </c>
      <c r="H26" s="113" t="s">
        <v>99</v>
      </c>
      <c r="I26" s="62">
        <f>COUNTIF($F$3:F26,F26)</f>
        <v>1</v>
      </c>
      <c r="J26" s="111" t="str">
        <f t="shared" si="0"/>
        <v/>
      </c>
      <c r="K26" s="83" t="s">
        <v>64</v>
      </c>
      <c r="L26" s="113" t="s">
        <v>66</v>
      </c>
      <c r="M26" s="113" t="s">
        <v>67</v>
      </c>
      <c r="N26" s="83" t="s">
        <v>178</v>
      </c>
      <c r="O26" s="83"/>
      <c r="P26" s="83"/>
    </row>
    <row r="27" spans="1:16">
      <c r="A27" s="80">
        <v>44437</v>
      </c>
      <c r="B27" s="81">
        <v>3</v>
      </c>
      <c r="C27" s="81">
        <v>2021</v>
      </c>
      <c r="D27" s="80" t="s">
        <v>81</v>
      </c>
      <c r="E27" s="112" t="s">
        <v>63</v>
      </c>
      <c r="F27" s="113" t="s">
        <v>167</v>
      </c>
      <c r="G27" s="62" t="s">
        <v>72</v>
      </c>
      <c r="H27" s="113" t="s">
        <v>100</v>
      </c>
      <c r="I27" s="62">
        <f>COUNTIF($F$3:F27,F27)</f>
        <v>1</v>
      </c>
      <c r="J27" s="111" t="str">
        <f t="shared" si="0"/>
        <v/>
      </c>
      <c r="K27" s="83" t="s">
        <v>64</v>
      </c>
      <c r="L27" s="113" t="s">
        <v>66</v>
      </c>
      <c r="M27" s="113" t="s">
        <v>67</v>
      </c>
      <c r="N27" s="83" t="s">
        <v>178</v>
      </c>
      <c r="O27" s="83"/>
      <c r="P27" s="83"/>
    </row>
    <row r="28" spans="1:16">
      <c r="A28" s="80">
        <v>44437</v>
      </c>
      <c r="B28" s="81">
        <v>3</v>
      </c>
      <c r="C28" s="81">
        <v>2021</v>
      </c>
      <c r="D28" s="80" t="s">
        <v>81</v>
      </c>
      <c r="E28" s="112" t="s">
        <v>63</v>
      </c>
      <c r="F28" s="113" t="s">
        <v>163</v>
      </c>
      <c r="G28" s="62" t="s">
        <v>73</v>
      </c>
      <c r="H28" s="113" t="s">
        <v>101</v>
      </c>
      <c r="I28" s="62">
        <f>COUNTIF($F$3:F28,F28)</f>
        <v>2</v>
      </c>
      <c r="J28" s="111" t="str">
        <f t="shared" si="0"/>
        <v/>
      </c>
      <c r="K28" s="83" t="s">
        <v>64</v>
      </c>
      <c r="L28" s="113" t="s">
        <v>122</v>
      </c>
      <c r="M28" s="113" t="s">
        <v>67</v>
      </c>
      <c r="N28" s="83" t="s">
        <v>69</v>
      </c>
      <c r="O28" s="83"/>
      <c r="P28" s="83"/>
    </row>
    <row r="29" spans="1:16">
      <c r="A29" s="80">
        <v>44437</v>
      </c>
      <c r="B29" s="81">
        <v>3</v>
      </c>
      <c r="C29" s="81">
        <v>2021</v>
      </c>
      <c r="D29" s="80" t="s">
        <v>81</v>
      </c>
      <c r="E29" s="112" t="s">
        <v>63</v>
      </c>
      <c r="F29" s="113" t="s">
        <v>162</v>
      </c>
      <c r="G29" s="62" t="s">
        <v>72</v>
      </c>
      <c r="H29" s="113" t="s">
        <v>102</v>
      </c>
      <c r="I29" s="62">
        <f>COUNTIF($F$3:F29,F29)</f>
        <v>2</v>
      </c>
      <c r="J29" s="111" t="str">
        <f t="shared" si="0"/>
        <v/>
      </c>
      <c r="K29" s="83" t="s">
        <v>64</v>
      </c>
      <c r="L29" s="113" t="s">
        <v>122</v>
      </c>
      <c r="M29" s="113" t="s">
        <v>67</v>
      </c>
      <c r="N29" s="83" t="s">
        <v>69</v>
      </c>
      <c r="O29" s="83"/>
      <c r="P29" s="83"/>
    </row>
    <row r="30" spans="1:16">
      <c r="A30" s="80">
        <v>44437</v>
      </c>
      <c r="B30" s="81">
        <v>3</v>
      </c>
      <c r="C30" s="81">
        <v>2021</v>
      </c>
      <c r="D30" s="80" t="s">
        <v>81</v>
      </c>
      <c r="E30" s="112" t="s">
        <v>63</v>
      </c>
      <c r="F30" s="113" t="s">
        <v>164</v>
      </c>
      <c r="G30" s="62" t="s">
        <v>73</v>
      </c>
      <c r="H30" s="113" t="s">
        <v>165</v>
      </c>
      <c r="I30" s="62">
        <f>COUNTIF($F$3:F30,F30)</f>
        <v>2</v>
      </c>
      <c r="J30" s="111" t="str">
        <f t="shared" si="0"/>
        <v/>
      </c>
      <c r="K30" s="83" t="s">
        <v>64</v>
      </c>
      <c r="L30" s="113" t="s">
        <v>122</v>
      </c>
      <c r="M30" s="113" t="s">
        <v>67</v>
      </c>
      <c r="N30" s="83" t="s">
        <v>178</v>
      </c>
      <c r="O30" s="83"/>
      <c r="P30" s="83"/>
    </row>
    <row r="31" spans="1:16">
      <c r="A31" s="80">
        <v>44438</v>
      </c>
      <c r="B31" s="81">
        <v>3</v>
      </c>
      <c r="C31" s="81">
        <v>2021</v>
      </c>
      <c r="D31" s="80" t="s">
        <v>81</v>
      </c>
      <c r="E31" s="112" t="s">
        <v>63</v>
      </c>
      <c r="F31" s="113" t="s">
        <v>186</v>
      </c>
      <c r="G31" s="62" t="s">
        <v>72</v>
      </c>
      <c r="H31" s="113" t="s">
        <v>98</v>
      </c>
      <c r="I31" s="62">
        <f>COUNTIF($F$3:F31,F31)</f>
        <v>1</v>
      </c>
      <c r="J31" s="111" t="str">
        <f t="shared" si="0"/>
        <v/>
      </c>
      <c r="K31" s="83" t="s">
        <v>64</v>
      </c>
      <c r="L31" s="113" t="s">
        <v>66</v>
      </c>
      <c r="M31" s="115" t="s">
        <v>188</v>
      </c>
      <c r="N31" s="83" t="s">
        <v>178</v>
      </c>
      <c r="O31" s="83"/>
      <c r="P31" s="83"/>
    </row>
    <row r="32" spans="1:16">
      <c r="A32" s="80">
        <v>44438</v>
      </c>
      <c r="B32" s="81">
        <v>3</v>
      </c>
      <c r="C32" s="81">
        <v>2021</v>
      </c>
      <c r="D32" s="80" t="s">
        <v>81</v>
      </c>
      <c r="E32" s="112" t="s">
        <v>63</v>
      </c>
      <c r="F32" s="113" t="s">
        <v>166</v>
      </c>
      <c r="G32" s="62" t="s">
        <v>72</v>
      </c>
      <c r="H32" s="113" t="s">
        <v>99</v>
      </c>
      <c r="I32" s="62">
        <f>COUNTIF($F$3:F32,F32)</f>
        <v>2</v>
      </c>
      <c r="J32" s="111" t="str">
        <f t="shared" si="0"/>
        <v/>
      </c>
      <c r="K32" s="83" t="s">
        <v>64</v>
      </c>
      <c r="L32" s="113" t="s">
        <v>66</v>
      </c>
      <c r="M32" s="115" t="s">
        <v>188</v>
      </c>
      <c r="N32" s="83" t="s">
        <v>69</v>
      </c>
      <c r="O32" s="83"/>
      <c r="P32" s="83"/>
    </row>
    <row r="33" spans="1:16">
      <c r="A33" s="80">
        <v>44438</v>
      </c>
      <c r="B33" s="81">
        <v>3</v>
      </c>
      <c r="C33" s="81">
        <v>2021</v>
      </c>
      <c r="D33" s="80" t="s">
        <v>81</v>
      </c>
      <c r="E33" s="112" t="s">
        <v>63</v>
      </c>
      <c r="F33" s="113" t="s">
        <v>167</v>
      </c>
      <c r="G33" s="62" t="s">
        <v>72</v>
      </c>
      <c r="H33" s="113" t="s">
        <v>100</v>
      </c>
      <c r="I33" s="62">
        <f>COUNTIF($F$3:F33,F33)</f>
        <v>2</v>
      </c>
      <c r="J33" s="111" t="str">
        <f t="shared" si="0"/>
        <v/>
      </c>
      <c r="K33" s="83" t="s">
        <v>64</v>
      </c>
      <c r="L33" s="113" t="s">
        <v>66</v>
      </c>
      <c r="M33" s="115" t="s">
        <v>188</v>
      </c>
      <c r="N33" s="83" t="s">
        <v>69</v>
      </c>
      <c r="O33" s="83"/>
      <c r="P33" s="83"/>
    </row>
    <row r="34" spans="1:16">
      <c r="A34" s="80">
        <v>44438</v>
      </c>
      <c r="B34" s="81">
        <v>3</v>
      </c>
      <c r="C34" s="81">
        <v>2021</v>
      </c>
      <c r="D34" s="80" t="s">
        <v>81</v>
      </c>
      <c r="E34" s="112" t="s">
        <v>63</v>
      </c>
      <c r="F34" s="113" t="s">
        <v>187</v>
      </c>
      <c r="G34" s="62" t="s">
        <v>75</v>
      </c>
      <c r="H34" s="113" t="s">
        <v>101</v>
      </c>
      <c r="I34" s="62">
        <f>COUNTIF($F$3:F34,F34)</f>
        <v>1</v>
      </c>
      <c r="J34" s="111" t="str">
        <f t="shared" si="0"/>
        <v/>
      </c>
      <c r="K34" s="83" t="s">
        <v>64</v>
      </c>
      <c r="L34" s="113" t="s">
        <v>65</v>
      </c>
      <c r="M34" s="115"/>
      <c r="N34" s="83" t="s">
        <v>69</v>
      </c>
      <c r="O34" s="83"/>
      <c r="P34" s="83" t="s">
        <v>97</v>
      </c>
    </row>
    <row r="35" spans="1:16">
      <c r="A35" s="80">
        <v>44438</v>
      </c>
      <c r="B35" s="81">
        <v>3</v>
      </c>
      <c r="C35" s="81">
        <v>2021</v>
      </c>
      <c r="D35" s="80" t="s">
        <v>81</v>
      </c>
      <c r="E35" s="112" t="s">
        <v>63</v>
      </c>
      <c r="F35" s="113" t="s">
        <v>59</v>
      </c>
      <c r="G35" s="62" t="s">
        <v>75</v>
      </c>
      <c r="H35" s="113" t="s">
        <v>102</v>
      </c>
      <c r="I35" s="62">
        <f>COUNTIF($F$3:F35,F35)</f>
        <v>3</v>
      </c>
      <c r="J35" s="111" t="str">
        <f t="shared" si="0"/>
        <v/>
      </c>
      <c r="K35" s="83" t="s">
        <v>64</v>
      </c>
      <c r="L35" s="113" t="s">
        <v>66</v>
      </c>
      <c r="M35" s="115" t="s">
        <v>188</v>
      </c>
      <c r="N35" s="83" t="s">
        <v>69</v>
      </c>
      <c r="O35" s="83"/>
      <c r="P35" s="83" t="s">
        <v>97</v>
      </c>
    </row>
    <row r="36" spans="1:16">
      <c r="A36" s="80">
        <v>44438</v>
      </c>
      <c r="B36" s="81">
        <v>3</v>
      </c>
      <c r="C36" s="81">
        <v>2021</v>
      </c>
      <c r="D36" s="80" t="s">
        <v>81</v>
      </c>
      <c r="E36" s="114" t="s">
        <v>63</v>
      </c>
      <c r="F36" s="115" t="s">
        <v>164</v>
      </c>
      <c r="G36" s="62" t="s">
        <v>73</v>
      </c>
      <c r="H36" s="115" t="s">
        <v>165</v>
      </c>
      <c r="I36" s="62">
        <f>COUNTIF($F$3:F36,F36)</f>
        <v>3</v>
      </c>
      <c r="J36" s="111" t="str">
        <f t="shared" si="0"/>
        <v/>
      </c>
      <c r="K36" s="83" t="s">
        <v>64</v>
      </c>
      <c r="L36" s="115" t="s">
        <v>66</v>
      </c>
      <c r="M36" s="115" t="s">
        <v>68</v>
      </c>
      <c r="N36" s="83" t="s">
        <v>69</v>
      </c>
      <c r="O36" s="83"/>
      <c r="P36" s="83"/>
    </row>
    <row r="37" spans="1:16">
      <c r="A37" s="80">
        <v>44439</v>
      </c>
      <c r="B37" s="81">
        <v>3</v>
      </c>
      <c r="C37" s="81">
        <v>2021</v>
      </c>
      <c r="D37" s="80" t="s">
        <v>81</v>
      </c>
      <c r="E37" s="114" t="s">
        <v>63</v>
      </c>
      <c r="F37" s="115" t="s">
        <v>186</v>
      </c>
      <c r="G37" s="62" t="s">
        <v>72</v>
      </c>
      <c r="H37" s="115" t="s">
        <v>98</v>
      </c>
      <c r="I37" s="62">
        <f>COUNTIF($F$3:F37,F37)</f>
        <v>2</v>
      </c>
      <c r="J37" s="111" t="str">
        <f t="shared" si="0"/>
        <v/>
      </c>
      <c r="K37" s="83" t="s">
        <v>64</v>
      </c>
      <c r="L37" s="115" t="s">
        <v>122</v>
      </c>
      <c r="M37" s="115" t="s">
        <v>67</v>
      </c>
      <c r="N37" s="83" t="s">
        <v>70</v>
      </c>
      <c r="O37" s="83"/>
      <c r="P37" s="83"/>
    </row>
    <row r="38" spans="1:16">
      <c r="A38" s="80">
        <v>44439</v>
      </c>
      <c r="B38" s="81">
        <v>3</v>
      </c>
      <c r="C38" s="81">
        <v>2021</v>
      </c>
      <c r="D38" s="80" t="s">
        <v>81</v>
      </c>
      <c r="E38" s="114" t="s">
        <v>63</v>
      </c>
      <c r="F38" s="115" t="s">
        <v>189</v>
      </c>
      <c r="G38" s="62" t="s">
        <v>72</v>
      </c>
      <c r="H38" s="115" t="s">
        <v>99</v>
      </c>
      <c r="I38" s="62">
        <f>COUNTIF($F$3:F38,F38)</f>
        <v>1</v>
      </c>
      <c r="J38" s="111" t="str">
        <f t="shared" si="0"/>
        <v/>
      </c>
      <c r="K38" s="83" t="s">
        <v>64</v>
      </c>
      <c r="L38" s="115" t="s">
        <v>65</v>
      </c>
      <c r="M38" s="115"/>
      <c r="N38" s="83" t="s">
        <v>70</v>
      </c>
      <c r="O38" s="83"/>
      <c r="P38" s="83"/>
    </row>
    <row r="39" spans="1:16">
      <c r="A39" s="80">
        <v>44439</v>
      </c>
      <c r="B39" s="81">
        <v>3</v>
      </c>
      <c r="C39" s="81">
        <v>2021</v>
      </c>
      <c r="D39" s="80" t="s">
        <v>81</v>
      </c>
      <c r="E39" s="120" t="s">
        <v>63</v>
      </c>
      <c r="F39" s="121" t="s">
        <v>190</v>
      </c>
      <c r="G39" s="62" t="s">
        <v>72</v>
      </c>
      <c r="H39" s="121" t="s">
        <v>100</v>
      </c>
      <c r="I39" s="62">
        <f>COUNTIF($F$3:F39,F39)</f>
        <v>1</v>
      </c>
      <c r="J39" s="111" t="str">
        <f t="shared" si="0"/>
        <v/>
      </c>
      <c r="K39" s="83" t="s">
        <v>64</v>
      </c>
      <c r="L39" s="121" t="s">
        <v>66</v>
      </c>
      <c r="M39" s="121" t="s">
        <v>67</v>
      </c>
      <c r="N39" s="83" t="s">
        <v>70</v>
      </c>
      <c r="O39" s="83"/>
      <c r="P39" s="83"/>
    </row>
    <row r="40" spans="1:16">
      <c r="A40" s="80">
        <v>44439</v>
      </c>
      <c r="B40" s="81">
        <v>3</v>
      </c>
      <c r="C40" s="81">
        <v>2021</v>
      </c>
      <c r="D40" s="80" t="s">
        <v>81</v>
      </c>
      <c r="E40" s="120" t="s">
        <v>63</v>
      </c>
      <c r="F40" s="121" t="s">
        <v>163</v>
      </c>
      <c r="G40" s="62" t="s">
        <v>75</v>
      </c>
      <c r="H40" s="121" t="s">
        <v>101</v>
      </c>
      <c r="I40" s="62">
        <f>COUNTIF($F$3:F40,F40)</f>
        <v>3</v>
      </c>
      <c r="J40" s="111" t="str">
        <f t="shared" si="0"/>
        <v/>
      </c>
      <c r="K40" s="83" t="s">
        <v>64</v>
      </c>
      <c r="L40" s="121" t="s">
        <v>66</v>
      </c>
      <c r="M40" s="121" t="s">
        <v>67</v>
      </c>
      <c r="N40" s="83" t="s">
        <v>124</v>
      </c>
      <c r="O40" s="83"/>
      <c r="P40" s="83"/>
    </row>
    <row r="41" spans="1:16">
      <c r="A41" s="80">
        <v>44439</v>
      </c>
      <c r="B41" s="81">
        <v>3</v>
      </c>
      <c r="C41" s="81">
        <v>2021</v>
      </c>
      <c r="D41" s="80" t="s">
        <v>81</v>
      </c>
      <c r="E41" s="120" t="s">
        <v>63</v>
      </c>
      <c r="F41" s="121" t="s">
        <v>161</v>
      </c>
      <c r="G41" s="62" t="s">
        <v>75</v>
      </c>
      <c r="H41" s="121" t="s">
        <v>102</v>
      </c>
      <c r="I41" s="62">
        <f>COUNTIF($F$3:F41,F41)</f>
        <v>3</v>
      </c>
      <c r="J41" s="111" t="str">
        <f t="shared" si="0"/>
        <v/>
      </c>
      <c r="K41" s="83" t="s">
        <v>64</v>
      </c>
      <c r="L41" s="121" t="s">
        <v>65</v>
      </c>
      <c r="M41" s="121"/>
      <c r="N41" s="83" t="s">
        <v>124</v>
      </c>
      <c r="O41" s="83"/>
      <c r="P41" s="83"/>
    </row>
    <row r="42" spans="1:16">
      <c r="A42" s="80">
        <v>44439</v>
      </c>
      <c r="B42" s="81">
        <v>3</v>
      </c>
      <c r="C42" s="81">
        <v>2021</v>
      </c>
      <c r="D42" s="80" t="s">
        <v>81</v>
      </c>
      <c r="E42" s="123" t="s">
        <v>63</v>
      </c>
      <c r="F42" s="124" t="s">
        <v>162</v>
      </c>
      <c r="G42" s="62" t="s">
        <v>75</v>
      </c>
      <c r="H42" s="124" t="s">
        <v>102</v>
      </c>
      <c r="I42" s="62">
        <f>COUNTIF($F$3:F42,F42)</f>
        <v>3</v>
      </c>
      <c r="J42" s="111" t="str">
        <f t="shared" si="0"/>
        <v/>
      </c>
      <c r="K42" s="83" t="s">
        <v>64</v>
      </c>
      <c r="L42" s="124" t="s">
        <v>65</v>
      </c>
      <c r="M42" s="124"/>
      <c r="N42" s="83" t="s">
        <v>124</v>
      </c>
      <c r="O42" s="83" t="s">
        <v>67</v>
      </c>
      <c r="P42" s="83"/>
    </row>
    <row r="43" spans="1:16">
      <c r="A43" s="80">
        <v>44439</v>
      </c>
      <c r="B43" s="81">
        <v>3</v>
      </c>
      <c r="C43" s="81">
        <v>2021</v>
      </c>
      <c r="D43" s="80" t="s">
        <v>81</v>
      </c>
      <c r="E43" s="123" t="s">
        <v>63</v>
      </c>
      <c r="F43" s="124" t="s">
        <v>191</v>
      </c>
      <c r="G43" s="62" t="s">
        <v>72</v>
      </c>
      <c r="H43" s="124" t="s">
        <v>165</v>
      </c>
      <c r="I43" s="62">
        <f>COUNTIF($F$3:F43,F43)</f>
        <v>1</v>
      </c>
      <c r="J43" s="111" t="str">
        <f t="shared" si="0"/>
        <v/>
      </c>
      <c r="K43" s="83" t="s">
        <v>64</v>
      </c>
      <c r="L43" s="124" t="s">
        <v>66</v>
      </c>
      <c r="M43" s="124" t="s">
        <v>67</v>
      </c>
      <c r="N43" s="83" t="s">
        <v>70</v>
      </c>
      <c r="O43" s="83" t="s">
        <v>67</v>
      </c>
      <c r="P43" s="83"/>
    </row>
    <row r="44" spans="1:16">
      <c r="A44" s="80">
        <v>44440</v>
      </c>
      <c r="B44" s="81">
        <v>3</v>
      </c>
      <c r="C44" s="81">
        <v>2021</v>
      </c>
      <c r="D44" s="80" t="s">
        <v>208</v>
      </c>
      <c r="E44" s="123" t="s">
        <v>63</v>
      </c>
      <c r="F44" s="124" t="s">
        <v>186</v>
      </c>
      <c r="G44" s="62" t="s">
        <v>72</v>
      </c>
      <c r="H44" s="124" t="s">
        <v>98</v>
      </c>
      <c r="I44" s="62">
        <f>COUNTIF($F$3:F44,F44)</f>
        <v>3</v>
      </c>
      <c r="J44" s="111" t="str">
        <f t="shared" si="0"/>
        <v/>
      </c>
      <c r="K44" s="83" t="s">
        <v>64</v>
      </c>
      <c r="L44" s="124" t="s">
        <v>122</v>
      </c>
      <c r="M44" s="124" t="s">
        <v>67</v>
      </c>
      <c r="N44" s="83" t="s">
        <v>69</v>
      </c>
      <c r="O44" s="83" t="s">
        <v>67</v>
      </c>
      <c r="P44" s="83" t="s">
        <v>97</v>
      </c>
    </row>
    <row r="45" spans="1:16">
      <c r="A45" s="80">
        <v>44440</v>
      </c>
      <c r="B45" s="81">
        <v>3</v>
      </c>
      <c r="C45" s="81">
        <v>2021</v>
      </c>
      <c r="D45" s="80" t="s">
        <v>208</v>
      </c>
      <c r="E45" s="123" t="s">
        <v>63</v>
      </c>
      <c r="F45" s="124" t="s">
        <v>189</v>
      </c>
      <c r="G45" s="62" t="s">
        <v>72</v>
      </c>
      <c r="H45" s="124" t="s">
        <v>99</v>
      </c>
      <c r="I45" s="62">
        <f>COUNTIF($F$3:F45,F45)</f>
        <v>2</v>
      </c>
      <c r="J45" s="111" t="str">
        <f t="shared" si="0"/>
        <v/>
      </c>
      <c r="K45" s="83" t="s">
        <v>64</v>
      </c>
      <c r="L45" s="124" t="s">
        <v>122</v>
      </c>
      <c r="M45" s="124" t="s">
        <v>67</v>
      </c>
      <c r="N45" s="83" t="s">
        <v>70</v>
      </c>
      <c r="O45" s="83"/>
      <c r="P45" s="83"/>
    </row>
    <row r="46" spans="1:16">
      <c r="A46" s="80">
        <v>44440</v>
      </c>
      <c r="B46" s="81">
        <v>3</v>
      </c>
      <c r="C46" s="81">
        <v>2021</v>
      </c>
      <c r="D46" s="80" t="s">
        <v>208</v>
      </c>
      <c r="E46" s="123" t="s">
        <v>63</v>
      </c>
      <c r="F46" s="124" t="s">
        <v>190</v>
      </c>
      <c r="G46" s="62" t="s">
        <v>72</v>
      </c>
      <c r="H46" s="124" t="s">
        <v>100</v>
      </c>
      <c r="I46" s="62">
        <f>COUNTIF($F$3:F46,F46)</f>
        <v>2</v>
      </c>
      <c r="J46" s="111" t="str">
        <f t="shared" si="0"/>
        <v/>
      </c>
      <c r="K46" s="83" t="s">
        <v>64</v>
      </c>
      <c r="L46" s="124" t="s">
        <v>122</v>
      </c>
      <c r="M46" s="124" t="s">
        <v>68</v>
      </c>
      <c r="N46" s="83" t="s">
        <v>69</v>
      </c>
      <c r="O46" s="83"/>
      <c r="P46" s="83"/>
    </row>
    <row r="47" spans="1:16">
      <c r="A47" s="80">
        <v>44440</v>
      </c>
      <c r="B47" s="81">
        <v>3</v>
      </c>
      <c r="C47" s="81">
        <v>2021</v>
      </c>
      <c r="D47" s="80" t="s">
        <v>208</v>
      </c>
      <c r="E47" s="123" t="s">
        <v>63</v>
      </c>
      <c r="F47" s="124" t="s">
        <v>209</v>
      </c>
      <c r="G47" s="62" t="s">
        <v>75</v>
      </c>
      <c r="H47" s="124" t="s">
        <v>101</v>
      </c>
      <c r="I47" s="62">
        <f>COUNTIF($F$3:F47,F47)</f>
        <v>1</v>
      </c>
      <c r="J47" s="111" t="str">
        <f t="shared" si="0"/>
        <v/>
      </c>
      <c r="K47" s="83" t="s">
        <v>64</v>
      </c>
      <c r="L47" s="124" t="s">
        <v>122</v>
      </c>
      <c r="M47" s="124" t="s">
        <v>67</v>
      </c>
      <c r="N47" s="83" t="s">
        <v>69</v>
      </c>
      <c r="O47" s="83"/>
      <c r="P47" s="83" t="s">
        <v>97</v>
      </c>
    </row>
    <row r="48" spans="1:16">
      <c r="A48" s="80">
        <v>44440</v>
      </c>
      <c r="B48" s="81">
        <v>3</v>
      </c>
      <c r="C48" s="81">
        <v>2021</v>
      </c>
      <c r="D48" s="80" t="s">
        <v>208</v>
      </c>
      <c r="E48" s="123" t="s">
        <v>63</v>
      </c>
      <c r="F48" s="124" t="s">
        <v>167</v>
      </c>
      <c r="G48" s="62" t="s">
        <v>75</v>
      </c>
      <c r="H48" s="124" t="s">
        <v>102</v>
      </c>
      <c r="I48" s="62">
        <f>COUNTIF($F$3:F48,F48)</f>
        <v>3</v>
      </c>
      <c r="J48" s="111" t="str">
        <f t="shared" si="0"/>
        <v/>
      </c>
      <c r="K48" s="83" t="s">
        <v>64</v>
      </c>
      <c r="L48" s="124" t="s">
        <v>122</v>
      </c>
      <c r="M48" s="124" t="s">
        <v>67</v>
      </c>
      <c r="N48" s="83" t="s">
        <v>124</v>
      </c>
      <c r="O48" s="83"/>
      <c r="P48" s="83"/>
    </row>
    <row r="49" spans="1:16">
      <c r="A49" s="80">
        <v>44440</v>
      </c>
      <c r="B49" s="81">
        <v>3</v>
      </c>
      <c r="C49" s="81">
        <v>2021</v>
      </c>
      <c r="D49" s="80" t="s">
        <v>208</v>
      </c>
      <c r="E49" s="123" t="s">
        <v>63</v>
      </c>
      <c r="F49" s="124" t="s">
        <v>191</v>
      </c>
      <c r="G49" s="62" t="s">
        <v>75</v>
      </c>
      <c r="H49" s="124" t="s">
        <v>165</v>
      </c>
      <c r="I49" s="62">
        <f>COUNTIF($F$3:F49,F49)</f>
        <v>2</v>
      </c>
      <c r="J49" s="111" t="str">
        <f t="shared" si="0"/>
        <v/>
      </c>
      <c r="K49" s="83" t="s">
        <v>64</v>
      </c>
      <c r="L49" s="124" t="s">
        <v>65</v>
      </c>
      <c r="M49" s="124"/>
      <c r="N49" s="83" t="s">
        <v>124</v>
      </c>
      <c r="O49" s="83"/>
      <c r="P49" s="83"/>
    </row>
    <row r="50" spans="1:16">
      <c r="A50" s="80">
        <v>44441</v>
      </c>
      <c r="B50" s="81">
        <v>3</v>
      </c>
      <c r="C50" s="81">
        <v>2021</v>
      </c>
      <c r="D50" s="80" t="s">
        <v>208</v>
      </c>
      <c r="E50" s="123" t="s">
        <v>63</v>
      </c>
      <c r="F50" s="124" t="s">
        <v>214</v>
      </c>
      <c r="G50" s="62" t="s">
        <v>74</v>
      </c>
      <c r="H50" s="124" t="s">
        <v>98</v>
      </c>
      <c r="I50" s="62">
        <f>COUNTIF($F$3:F50,F50)</f>
        <v>1</v>
      </c>
      <c r="J50" s="111" t="str">
        <f t="shared" si="0"/>
        <v/>
      </c>
      <c r="K50" s="83" t="s">
        <v>64</v>
      </c>
      <c r="L50" s="124" t="s">
        <v>122</v>
      </c>
      <c r="M50" s="124" t="s">
        <v>67</v>
      </c>
      <c r="N50" s="83" t="s">
        <v>70</v>
      </c>
      <c r="O50" s="83"/>
      <c r="P50" s="83"/>
    </row>
    <row r="51" spans="1:16">
      <c r="A51" s="80">
        <v>44441</v>
      </c>
      <c r="B51" s="81">
        <v>3</v>
      </c>
      <c r="C51" s="81">
        <v>2021</v>
      </c>
      <c r="D51" s="80" t="s">
        <v>208</v>
      </c>
      <c r="E51" s="129" t="s">
        <v>63</v>
      </c>
      <c r="F51" s="130" t="s">
        <v>189</v>
      </c>
      <c r="G51" s="62" t="s">
        <v>72</v>
      </c>
      <c r="H51" s="130" t="s">
        <v>99</v>
      </c>
      <c r="I51" s="62">
        <f>COUNTIF($F$3:F51,F51)</f>
        <v>3</v>
      </c>
      <c r="J51" s="111" t="str">
        <f t="shared" si="0"/>
        <v/>
      </c>
      <c r="K51" s="83" t="s">
        <v>64</v>
      </c>
      <c r="L51" s="130" t="s">
        <v>122</v>
      </c>
      <c r="M51" s="130" t="s">
        <v>67</v>
      </c>
      <c r="N51" s="83" t="s">
        <v>69</v>
      </c>
      <c r="O51" s="83"/>
      <c r="P51" s="83"/>
    </row>
    <row r="52" spans="1:16">
      <c r="A52" s="80">
        <v>44441</v>
      </c>
      <c r="B52" s="81">
        <v>3</v>
      </c>
      <c r="C52" s="81">
        <v>2021</v>
      </c>
      <c r="D52" s="80" t="s">
        <v>208</v>
      </c>
      <c r="E52" s="129" t="s">
        <v>63</v>
      </c>
      <c r="F52" s="130" t="s">
        <v>215</v>
      </c>
      <c r="G52" s="62" t="s">
        <v>72</v>
      </c>
      <c r="H52" s="130" t="s">
        <v>100</v>
      </c>
      <c r="I52" s="62">
        <f>COUNTIF($F$3:F52,F52)</f>
        <v>1</v>
      </c>
      <c r="J52" s="111" t="str">
        <f t="shared" si="0"/>
        <v/>
      </c>
      <c r="K52" s="83" t="s">
        <v>64</v>
      </c>
      <c r="L52" s="130" t="s">
        <v>122</v>
      </c>
      <c r="M52" s="130" t="s">
        <v>67</v>
      </c>
      <c r="N52" s="83" t="s">
        <v>70</v>
      </c>
      <c r="O52" s="83"/>
      <c r="P52" s="83"/>
    </row>
    <row r="53" spans="1:16">
      <c r="A53" s="80">
        <v>44441</v>
      </c>
      <c r="B53" s="81">
        <v>3</v>
      </c>
      <c r="C53" s="81">
        <v>2021</v>
      </c>
      <c r="D53" s="80" t="s">
        <v>208</v>
      </c>
      <c r="E53" s="129" t="s">
        <v>63</v>
      </c>
      <c r="F53" s="130" t="s">
        <v>190</v>
      </c>
      <c r="G53" s="62" t="s">
        <v>218</v>
      </c>
      <c r="H53" s="130"/>
      <c r="I53" s="62">
        <f>COUNTIF($F$3:F53,F53)</f>
        <v>3</v>
      </c>
      <c r="J53" s="111" t="str">
        <f t="shared" si="0"/>
        <v/>
      </c>
      <c r="K53" s="83" t="s">
        <v>64</v>
      </c>
      <c r="L53" s="130" t="s">
        <v>65</v>
      </c>
      <c r="M53" s="130"/>
      <c r="N53" s="83" t="s">
        <v>69</v>
      </c>
      <c r="O53" s="83"/>
      <c r="P53" s="83"/>
    </row>
    <row r="54" spans="1:16">
      <c r="A54" s="80">
        <v>44441</v>
      </c>
      <c r="B54" s="81">
        <v>3</v>
      </c>
      <c r="C54" s="81">
        <v>2021</v>
      </c>
      <c r="D54" s="80" t="s">
        <v>208</v>
      </c>
      <c r="E54" s="129" t="s">
        <v>63</v>
      </c>
      <c r="F54" s="130" t="s">
        <v>216</v>
      </c>
      <c r="G54" s="62" t="s">
        <v>75</v>
      </c>
      <c r="H54" s="130" t="s">
        <v>101</v>
      </c>
      <c r="I54" s="62">
        <f>COUNTIF($F$3:F54,F54)</f>
        <v>1</v>
      </c>
      <c r="J54" s="111" t="str">
        <f t="shared" si="0"/>
        <v/>
      </c>
      <c r="K54" s="83" t="s">
        <v>64</v>
      </c>
      <c r="L54" s="130" t="s">
        <v>65</v>
      </c>
      <c r="M54" s="130"/>
      <c r="N54" s="83" t="s">
        <v>69</v>
      </c>
      <c r="O54" s="83"/>
      <c r="P54" s="83" t="s">
        <v>97</v>
      </c>
    </row>
    <row r="55" spans="1:16">
      <c r="A55" s="80">
        <v>44441</v>
      </c>
      <c r="B55" s="81">
        <v>3</v>
      </c>
      <c r="C55" s="81">
        <v>2021</v>
      </c>
      <c r="D55" s="80" t="s">
        <v>208</v>
      </c>
      <c r="E55" s="129" t="s">
        <v>63</v>
      </c>
      <c r="F55" s="130" t="s">
        <v>217</v>
      </c>
      <c r="G55" s="62" t="s">
        <v>75</v>
      </c>
      <c r="H55" s="130" t="s">
        <v>102</v>
      </c>
      <c r="I55" s="62">
        <f>COUNTIF($F$3:F55,F55)</f>
        <v>1</v>
      </c>
      <c r="J55" s="111" t="str">
        <f t="shared" si="0"/>
        <v/>
      </c>
      <c r="K55" s="83" t="s">
        <v>64</v>
      </c>
      <c r="L55" s="130" t="s">
        <v>65</v>
      </c>
      <c r="M55" s="130"/>
      <c r="N55" s="83" t="s">
        <v>69</v>
      </c>
      <c r="O55" s="83"/>
      <c r="P55" s="83" t="s">
        <v>97</v>
      </c>
    </row>
    <row r="56" spans="1:16">
      <c r="A56" s="80">
        <v>44441</v>
      </c>
      <c r="B56" s="81">
        <v>3</v>
      </c>
      <c r="C56" s="81">
        <v>2021</v>
      </c>
      <c r="D56" s="80" t="s">
        <v>208</v>
      </c>
      <c r="E56" s="129" t="s">
        <v>63</v>
      </c>
      <c r="F56" s="130" t="s">
        <v>164</v>
      </c>
      <c r="G56" s="62" t="s">
        <v>75</v>
      </c>
      <c r="H56" s="130" t="s">
        <v>165</v>
      </c>
      <c r="I56" s="62">
        <f>COUNTIF($F$3:F56,F56)</f>
        <v>4</v>
      </c>
      <c r="J56" s="111">
        <f t="shared" si="0"/>
        <v>1</v>
      </c>
      <c r="K56" s="83" t="s">
        <v>64</v>
      </c>
      <c r="L56" s="130" t="s">
        <v>66</v>
      </c>
      <c r="M56" s="130" t="s">
        <v>67</v>
      </c>
      <c r="N56" s="83" t="s">
        <v>124</v>
      </c>
      <c r="O56" s="83" t="s">
        <v>67</v>
      </c>
      <c r="P56" s="83"/>
    </row>
    <row r="57" spans="1:16">
      <c r="A57" s="80">
        <v>44442</v>
      </c>
      <c r="B57" s="81">
        <v>3</v>
      </c>
      <c r="C57" s="81">
        <v>2021</v>
      </c>
      <c r="D57" s="80" t="s">
        <v>208</v>
      </c>
      <c r="E57" s="129" t="s">
        <v>63</v>
      </c>
      <c r="F57" s="130" t="s">
        <v>214</v>
      </c>
      <c r="G57" s="62" t="s">
        <v>74</v>
      </c>
      <c r="H57" s="130" t="s">
        <v>98</v>
      </c>
      <c r="I57" s="62">
        <f>COUNTIF($F$3:F57,F57)</f>
        <v>2</v>
      </c>
      <c r="J57" s="111" t="str">
        <f t="shared" si="0"/>
        <v/>
      </c>
      <c r="K57" s="83" t="s">
        <v>64</v>
      </c>
      <c r="L57" s="130" t="s">
        <v>122</v>
      </c>
      <c r="M57" s="130" t="s">
        <v>67</v>
      </c>
      <c r="N57" s="83" t="s">
        <v>69</v>
      </c>
      <c r="O57" s="83"/>
      <c r="P57" s="83"/>
    </row>
    <row r="58" spans="1:16">
      <c r="A58" s="80">
        <v>44442</v>
      </c>
      <c r="B58" s="81">
        <v>3</v>
      </c>
      <c r="C58" s="81">
        <v>2021</v>
      </c>
      <c r="D58" s="80" t="s">
        <v>208</v>
      </c>
      <c r="E58" s="129" t="s">
        <v>63</v>
      </c>
      <c r="F58" s="130" t="s">
        <v>137</v>
      </c>
      <c r="G58" s="62" t="s">
        <v>75</v>
      </c>
      <c r="H58" s="130" t="s">
        <v>99</v>
      </c>
      <c r="I58" s="62">
        <f>COUNTIF($F$3:F58,F58)</f>
        <v>3</v>
      </c>
      <c r="J58" s="111" t="str">
        <f t="shared" si="0"/>
        <v/>
      </c>
      <c r="K58" s="83" t="s">
        <v>64</v>
      </c>
      <c r="L58" s="130" t="s">
        <v>65</v>
      </c>
      <c r="M58" s="130"/>
      <c r="N58" s="83" t="s">
        <v>124</v>
      </c>
      <c r="O58" s="83"/>
      <c r="P58" s="83"/>
    </row>
    <row r="59" spans="1:16">
      <c r="A59" s="80">
        <v>44442</v>
      </c>
      <c r="B59" s="81">
        <v>3</v>
      </c>
      <c r="C59" s="81">
        <v>2021</v>
      </c>
      <c r="D59" s="80" t="s">
        <v>208</v>
      </c>
      <c r="E59" s="129" t="s">
        <v>63</v>
      </c>
      <c r="F59" s="130" t="s">
        <v>215</v>
      </c>
      <c r="G59" s="62" t="s">
        <v>72</v>
      </c>
      <c r="H59" s="130" t="s">
        <v>100</v>
      </c>
      <c r="I59" s="62">
        <f>COUNTIF($F$3:F59,F59)</f>
        <v>2</v>
      </c>
      <c r="J59" s="111" t="str">
        <f t="shared" si="0"/>
        <v/>
      </c>
      <c r="K59" s="83" t="s">
        <v>64</v>
      </c>
      <c r="L59" s="130" t="s">
        <v>122</v>
      </c>
      <c r="M59" s="130" t="s">
        <v>67</v>
      </c>
      <c r="N59" s="83" t="s">
        <v>70</v>
      </c>
      <c r="O59" s="83"/>
      <c r="P59" s="83"/>
    </row>
    <row r="60" spans="1:16">
      <c r="A60" s="80">
        <v>44442</v>
      </c>
      <c r="B60" s="81">
        <v>3</v>
      </c>
      <c r="C60" s="81">
        <v>2021</v>
      </c>
      <c r="D60" s="80" t="s">
        <v>208</v>
      </c>
      <c r="E60" s="129" t="s">
        <v>63</v>
      </c>
      <c r="F60" s="130" t="s">
        <v>219</v>
      </c>
      <c r="G60" s="62" t="s">
        <v>73</v>
      </c>
      <c r="H60" s="130" t="s">
        <v>101</v>
      </c>
      <c r="I60" s="62">
        <f>COUNTIF($F$3:F60,F60)</f>
        <v>1</v>
      </c>
      <c r="J60" s="111" t="str">
        <f t="shared" si="0"/>
        <v/>
      </c>
      <c r="K60" s="83" t="s">
        <v>64</v>
      </c>
      <c r="L60" s="130" t="s">
        <v>66</v>
      </c>
      <c r="M60" s="130" t="s">
        <v>67</v>
      </c>
      <c r="N60" s="83" t="s">
        <v>70</v>
      </c>
      <c r="O60" s="83"/>
      <c r="P60" s="83"/>
    </row>
    <row r="61" spans="1:16">
      <c r="A61" s="80">
        <v>44442</v>
      </c>
      <c r="B61" s="81">
        <v>3</v>
      </c>
      <c r="C61" s="81">
        <v>2021</v>
      </c>
      <c r="D61" s="80" t="s">
        <v>208</v>
      </c>
      <c r="E61" s="129" t="s">
        <v>63</v>
      </c>
      <c r="F61" s="130" t="s">
        <v>161</v>
      </c>
      <c r="G61" s="62" t="s">
        <v>75</v>
      </c>
      <c r="H61" s="130" t="s">
        <v>102</v>
      </c>
      <c r="I61" s="62">
        <f>COUNTIF($F$3:F61,F61)</f>
        <v>4</v>
      </c>
      <c r="J61" s="111">
        <f t="shared" si="0"/>
        <v>1</v>
      </c>
      <c r="K61" s="83" t="s">
        <v>64</v>
      </c>
      <c r="L61" s="130" t="s">
        <v>65</v>
      </c>
      <c r="M61" s="130"/>
      <c r="N61" s="83" t="s">
        <v>69</v>
      </c>
      <c r="O61" s="83" t="s">
        <v>67</v>
      </c>
      <c r="P61" s="83" t="s">
        <v>97</v>
      </c>
    </row>
    <row r="62" spans="1:16">
      <c r="A62" s="80">
        <v>44442</v>
      </c>
      <c r="B62" s="81">
        <v>3</v>
      </c>
      <c r="C62" s="81">
        <v>2021</v>
      </c>
      <c r="D62" s="80" t="s">
        <v>208</v>
      </c>
      <c r="E62" s="129" t="s">
        <v>63</v>
      </c>
      <c r="F62" s="130" t="s">
        <v>220</v>
      </c>
      <c r="G62" s="62" t="s">
        <v>75</v>
      </c>
      <c r="H62" s="130" t="s">
        <v>165</v>
      </c>
      <c r="I62" s="62">
        <f>COUNTIF($F$3:F62,F62)</f>
        <v>1</v>
      </c>
      <c r="J62" s="111" t="str">
        <f t="shared" si="0"/>
        <v/>
      </c>
      <c r="K62" s="83" t="s">
        <v>64</v>
      </c>
      <c r="L62" s="130" t="s">
        <v>65</v>
      </c>
      <c r="M62" s="130"/>
      <c r="N62" s="83" t="s">
        <v>124</v>
      </c>
      <c r="O62" s="83"/>
      <c r="P62" s="83"/>
    </row>
    <row r="63" spans="1:16">
      <c r="A63" s="80">
        <v>44442</v>
      </c>
      <c r="B63" s="81">
        <v>3</v>
      </c>
      <c r="C63" s="81">
        <v>2021</v>
      </c>
      <c r="D63" s="80" t="s">
        <v>208</v>
      </c>
      <c r="E63" s="129" t="s">
        <v>63</v>
      </c>
      <c r="F63" s="130" t="s">
        <v>221</v>
      </c>
      <c r="G63" s="62" t="s">
        <v>136</v>
      </c>
      <c r="H63" s="130" t="s">
        <v>223</v>
      </c>
      <c r="I63" s="62">
        <f>COUNTIF($F$3:F63,F63)</f>
        <v>1</v>
      </c>
      <c r="J63" s="111" t="str">
        <f>IF(I63&gt;1,I63-1,"")</f>
        <v/>
      </c>
      <c r="K63" s="83" t="s">
        <v>64</v>
      </c>
      <c r="L63" s="130" t="s">
        <v>121</v>
      </c>
      <c r="M63" s="130" t="s">
        <v>67</v>
      </c>
      <c r="N63" s="83" t="s">
        <v>124</v>
      </c>
      <c r="O63" s="83"/>
      <c r="P63" s="83"/>
    </row>
    <row r="64" spans="1:16">
      <c r="A64" s="80">
        <v>44442</v>
      </c>
      <c r="B64" s="81">
        <v>3</v>
      </c>
      <c r="C64" s="81">
        <v>2021</v>
      </c>
      <c r="D64" s="80" t="s">
        <v>208</v>
      </c>
      <c r="E64" s="129" t="s">
        <v>63</v>
      </c>
      <c r="F64" s="130" t="s">
        <v>222</v>
      </c>
      <c r="G64" s="62" t="s">
        <v>136</v>
      </c>
      <c r="H64" s="138" t="s">
        <v>223</v>
      </c>
      <c r="I64" s="62">
        <f>COUNTIF($F$3:F64,F64)</f>
        <v>1</v>
      </c>
      <c r="J64" s="111" t="str">
        <f>IF(I64&gt;1,I64-1,"")</f>
        <v/>
      </c>
      <c r="K64" s="83" t="s">
        <v>64</v>
      </c>
      <c r="L64" s="130" t="s">
        <v>65</v>
      </c>
      <c r="M64" s="130"/>
      <c r="N64" s="83" t="s">
        <v>124</v>
      </c>
      <c r="O64" s="83"/>
      <c r="P64" s="83"/>
    </row>
    <row r="65" spans="1:16">
      <c r="A65" s="80">
        <v>44443</v>
      </c>
      <c r="B65" s="81">
        <v>3</v>
      </c>
      <c r="C65" s="81">
        <v>2021</v>
      </c>
      <c r="D65" s="80" t="s">
        <v>208</v>
      </c>
      <c r="E65" s="129" t="s">
        <v>63</v>
      </c>
      <c r="F65" s="130" t="s">
        <v>228</v>
      </c>
      <c r="G65" s="62" t="s">
        <v>72</v>
      </c>
      <c r="H65" s="130" t="s">
        <v>99</v>
      </c>
      <c r="I65" s="62">
        <f>COUNTIF($F$3:F65,F65)</f>
        <v>1</v>
      </c>
      <c r="J65" s="111" t="str">
        <f t="shared" si="0"/>
        <v/>
      </c>
      <c r="K65" s="83" t="s">
        <v>64</v>
      </c>
      <c r="L65" s="130"/>
      <c r="M65" s="130"/>
      <c r="N65" s="83"/>
      <c r="O65" s="83"/>
      <c r="P65" s="83"/>
    </row>
    <row r="66" spans="1:16">
      <c r="A66" s="80">
        <v>44443</v>
      </c>
      <c r="B66" s="81">
        <v>3</v>
      </c>
      <c r="C66" s="81">
        <v>2021</v>
      </c>
      <c r="D66" s="80" t="s">
        <v>208</v>
      </c>
      <c r="E66" s="129" t="s">
        <v>63</v>
      </c>
      <c r="F66" s="130" t="s">
        <v>215</v>
      </c>
      <c r="G66" s="62" t="s">
        <v>72</v>
      </c>
      <c r="H66" s="130" t="s">
        <v>100</v>
      </c>
      <c r="I66" s="62">
        <f>COUNTIF($F$3:F66,F66)</f>
        <v>3</v>
      </c>
      <c r="J66" s="111" t="str">
        <f t="shared" si="0"/>
        <v/>
      </c>
      <c r="K66" s="83" t="s">
        <v>64</v>
      </c>
      <c r="L66" s="130"/>
      <c r="M66" s="130"/>
      <c r="N66" s="83"/>
      <c r="O66" s="83" t="s">
        <v>67</v>
      </c>
      <c r="P66" s="83"/>
    </row>
    <row r="67" spans="1:16">
      <c r="A67" s="80">
        <v>44443</v>
      </c>
      <c r="B67" s="81">
        <v>3</v>
      </c>
      <c r="C67" s="81">
        <v>2021</v>
      </c>
      <c r="D67" s="80" t="s">
        <v>208</v>
      </c>
      <c r="E67" s="129" t="s">
        <v>63</v>
      </c>
      <c r="F67" s="130" t="s">
        <v>219</v>
      </c>
      <c r="G67" s="62" t="s">
        <v>73</v>
      </c>
      <c r="H67" s="130" t="s">
        <v>101</v>
      </c>
      <c r="I67" s="62">
        <f>COUNTIF($F$3:F67,F67)</f>
        <v>2</v>
      </c>
      <c r="J67" s="111" t="str">
        <f t="shared" si="0"/>
        <v/>
      </c>
      <c r="K67" s="83" t="s">
        <v>64</v>
      </c>
      <c r="L67" s="130"/>
      <c r="M67" s="130"/>
      <c r="N67" s="83"/>
      <c r="O67" s="83"/>
      <c r="P67" s="83"/>
    </row>
    <row r="68" spans="1:16">
      <c r="A68" s="80">
        <v>44443</v>
      </c>
      <c r="B68" s="81">
        <v>3</v>
      </c>
      <c r="C68" s="81">
        <v>2021</v>
      </c>
      <c r="D68" s="80" t="s">
        <v>208</v>
      </c>
      <c r="E68" s="129" t="s">
        <v>63</v>
      </c>
      <c r="F68" s="130" t="s">
        <v>222</v>
      </c>
      <c r="G68" s="62" t="s">
        <v>136</v>
      </c>
      <c r="H68" s="130" t="s">
        <v>165</v>
      </c>
      <c r="I68" s="62">
        <f>COUNTIF($F$3:F68,F68)</f>
        <v>2</v>
      </c>
      <c r="J68" s="111">
        <f>IF(I68&gt;1,I68-1,"")</f>
        <v>1</v>
      </c>
      <c r="K68" s="83" t="s">
        <v>64</v>
      </c>
      <c r="L68" s="130"/>
      <c r="M68" s="130"/>
      <c r="N68" s="83"/>
      <c r="O68" s="83"/>
      <c r="P68" s="83"/>
    </row>
    <row r="69" spans="1:16">
      <c r="A69" s="80">
        <v>44444</v>
      </c>
      <c r="B69" s="81">
        <v>3</v>
      </c>
      <c r="C69" s="81">
        <v>2021</v>
      </c>
      <c r="D69" s="80" t="s">
        <v>208</v>
      </c>
      <c r="E69" s="129" t="s">
        <v>63</v>
      </c>
      <c r="F69" s="130" t="s">
        <v>228</v>
      </c>
      <c r="G69" s="62" t="s">
        <v>72</v>
      </c>
      <c r="H69" s="130" t="s">
        <v>99</v>
      </c>
      <c r="I69" s="62">
        <f>COUNTIF($F$3:F69,F69)</f>
        <v>2</v>
      </c>
      <c r="J69" s="111" t="str">
        <f t="shared" ref="J69:J90" si="1">IF(I69&gt;3,I69-3,"")</f>
        <v/>
      </c>
      <c r="K69" s="83" t="s">
        <v>64</v>
      </c>
      <c r="L69" s="130"/>
      <c r="M69" s="130"/>
      <c r="N69" s="83"/>
      <c r="O69" s="83"/>
      <c r="P69" s="83"/>
    </row>
    <row r="70" spans="1:16">
      <c r="A70" s="80">
        <v>44444</v>
      </c>
      <c r="B70" s="81">
        <v>3</v>
      </c>
      <c r="C70" s="81">
        <v>2021</v>
      </c>
      <c r="D70" s="80" t="s">
        <v>208</v>
      </c>
      <c r="E70" s="129" t="s">
        <v>63</v>
      </c>
      <c r="F70" s="130" t="s">
        <v>229</v>
      </c>
      <c r="G70" s="62" t="s">
        <v>72</v>
      </c>
      <c r="H70" s="130" t="s">
        <v>100</v>
      </c>
      <c r="I70" s="62">
        <f>COUNTIF($F$3:F70,F70)</f>
        <v>1</v>
      </c>
      <c r="J70" s="111" t="str">
        <f t="shared" si="1"/>
        <v/>
      </c>
      <c r="K70" s="83" t="s">
        <v>64</v>
      </c>
      <c r="L70" s="130"/>
      <c r="M70" s="130"/>
      <c r="N70" s="83"/>
      <c r="O70" s="83"/>
      <c r="P70" s="83"/>
    </row>
    <row r="71" spans="1:16">
      <c r="A71" s="80">
        <v>44444</v>
      </c>
      <c r="B71" s="81">
        <v>3</v>
      </c>
      <c r="C71" s="81">
        <v>2021</v>
      </c>
      <c r="D71" s="80" t="s">
        <v>208</v>
      </c>
      <c r="E71" s="129" t="s">
        <v>63</v>
      </c>
      <c r="F71" s="130" t="s">
        <v>230</v>
      </c>
      <c r="G71" s="62" t="s">
        <v>231</v>
      </c>
      <c r="H71" s="130" t="s">
        <v>232</v>
      </c>
      <c r="I71" s="62">
        <f>COUNTIF($F$3:F71,F71)</f>
        <v>1</v>
      </c>
      <c r="J71" s="111" t="str">
        <f t="shared" si="1"/>
        <v/>
      </c>
      <c r="K71" s="83" t="s">
        <v>64</v>
      </c>
      <c r="L71" s="130"/>
      <c r="M71" s="130"/>
      <c r="N71" s="83"/>
      <c r="O71" s="83"/>
      <c r="P71" s="83"/>
    </row>
    <row r="72" spans="1:16">
      <c r="A72" s="80">
        <v>44444</v>
      </c>
      <c r="B72" s="81">
        <v>3</v>
      </c>
      <c r="C72" s="81">
        <v>2021</v>
      </c>
      <c r="D72" s="80" t="s">
        <v>208</v>
      </c>
      <c r="E72" s="129" t="s">
        <v>63</v>
      </c>
      <c r="F72" s="130" t="s">
        <v>219</v>
      </c>
      <c r="G72" s="62" t="s">
        <v>231</v>
      </c>
      <c r="H72" s="130" t="s">
        <v>101</v>
      </c>
      <c r="I72" s="62">
        <f>COUNTIF($F$3:F72,F72)</f>
        <v>3</v>
      </c>
      <c r="J72" s="111" t="str">
        <f t="shared" si="1"/>
        <v/>
      </c>
      <c r="K72" s="83" t="s">
        <v>64</v>
      </c>
      <c r="L72" s="130"/>
      <c r="M72" s="130"/>
      <c r="N72" s="83"/>
      <c r="O72" s="83" t="s">
        <v>67</v>
      </c>
      <c r="P72" s="83"/>
    </row>
    <row r="73" spans="1:16">
      <c r="A73" s="80">
        <v>44444</v>
      </c>
      <c r="B73" s="81">
        <v>3</v>
      </c>
      <c r="C73" s="81">
        <v>2021</v>
      </c>
      <c r="D73" s="80" t="s">
        <v>208</v>
      </c>
      <c r="E73" s="129" t="s">
        <v>63</v>
      </c>
      <c r="F73" s="130" t="s">
        <v>221</v>
      </c>
      <c r="G73" s="62" t="s">
        <v>75</v>
      </c>
      <c r="H73" s="130" t="s">
        <v>165</v>
      </c>
      <c r="I73" s="62">
        <f>COUNTIF($F$3:F73,F73)</f>
        <v>2</v>
      </c>
      <c r="J73" s="111" t="str">
        <f t="shared" si="1"/>
        <v/>
      </c>
      <c r="K73" s="83" t="s">
        <v>64</v>
      </c>
      <c r="L73" s="130"/>
      <c r="M73" s="130"/>
      <c r="N73" s="83"/>
      <c r="O73" s="83"/>
      <c r="P73" s="83"/>
    </row>
    <row r="74" spans="1:16">
      <c r="A74" s="80">
        <v>44445</v>
      </c>
      <c r="B74" s="81">
        <v>3</v>
      </c>
      <c r="C74" s="81">
        <v>2021</v>
      </c>
      <c r="D74" s="80" t="s">
        <v>208</v>
      </c>
      <c r="E74" s="129" t="s">
        <v>63</v>
      </c>
      <c r="F74" s="130" t="s">
        <v>228</v>
      </c>
      <c r="G74" s="62" t="s">
        <v>72</v>
      </c>
      <c r="H74" s="130" t="s">
        <v>99</v>
      </c>
      <c r="I74" s="62">
        <f>COUNTIF($F$3:F74,F74)</f>
        <v>3</v>
      </c>
      <c r="J74" s="111" t="str">
        <f t="shared" si="1"/>
        <v/>
      </c>
      <c r="K74" s="83" t="s">
        <v>64</v>
      </c>
      <c r="L74" s="130" t="s">
        <v>122</v>
      </c>
      <c r="M74" s="130" t="s">
        <v>67</v>
      </c>
      <c r="N74" s="83" t="s">
        <v>69</v>
      </c>
      <c r="O74" s="83" t="s">
        <v>67</v>
      </c>
      <c r="P74" s="83"/>
    </row>
    <row r="75" spans="1:16">
      <c r="A75" s="80">
        <v>44445</v>
      </c>
      <c r="B75" s="81">
        <v>3</v>
      </c>
      <c r="C75" s="81">
        <v>2021</v>
      </c>
      <c r="D75" s="80" t="s">
        <v>208</v>
      </c>
      <c r="E75" s="129" t="s">
        <v>63</v>
      </c>
      <c r="F75" s="130" t="s">
        <v>229</v>
      </c>
      <c r="G75" s="62" t="s">
        <v>72</v>
      </c>
      <c r="H75" s="130" t="s">
        <v>100</v>
      </c>
      <c r="I75" s="62">
        <f>COUNTIF($F$3:F75,F75)</f>
        <v>2</v>
      </c>
      <c r="J75" s="111" t="str">
        <f t="shared" si="1"/>
        <v/>
      </c>
      <c r="K75" s="83" t="s">
        <v>64</v>
      </c>
      <c r="L75" s="130" t="s">
        <v>122</v>
      </c>
      <c r="M75" s="130" t="s">
        <v>67</v>
      </c>
      <c r="N75" s="83" t="s">
        <v>70</v>
      </c>
      <c r="O75" s="83"/>
      <c r="P75" s="83"/>
    </row>
    <row r="76" spans="1:16">
      <c r="A76" s="80">
        <v>44445</v>
      </c>
      <c r="B76" s="81">
        <v>3</v>
      </c>
      <c r="C76" s="81">
        <v>2021</v>
      </c>
      <c r="D76" s="80" t="s">
        <v>208</v>
      </c>
      <c r="E76" s="129" t="s">
        <v>63</v>
      </c>
      <c r="F76" s="130" t="s">
        <v>230</v>
      </c>
      <c r="G76" s="62" t="s">
        <v>73</v>
      </c>
      <c r="H76" s="130" t="s">
        <v>232</v>
      </c>
      <c r="I76" s="62">
        <f>COUNTIF($F$3:F76,F76)</f>
        <v>2</v>
      </c>
      <c r="J76" s="111" t="str">
        <f t="shared" si="1"/>
        <v/>
      </c>
      <c r="K76" s="83" t="s">
        <v>64</v>
      </c>
      <c r="L76" s="130" t="s">
        <v>122</v>
      </c>
      <c r="M76" s="130" t="s">
        <v>67</v>
      </c>
      <c r="N76" s="83" t="s">
        <v>69</v>
      </c>
      <c r="O76" s="83" t="s">
        <v>67</v>
      </c>
      <c r="P76" s="83"/>
    </row>
    <row r="77" spans="1:16">
      <c r="A77" s="80">
        <v>44445</v>
      </c>
      <c r="B77" s="81">
        <v>3</v>
      </c>
      <c r="C77" s="81">
        <v>2021</v>
      </c>
      <c r="D77" s="80" t="s">
        <v>208</v>
      </c>
      <c r="E77" s="129" t="s">
        <v>63</v>
      </c>
      <c r="F77" s="130" t="s">
        <v>163</v>
      </c>
      <c r="G77" s="62" t="s">
        <v>75</v>
      </c>
      <c r="H77" s="130" t="s">
        <v>101</v>
      </c>
      <c r="I77" s="62">
        <f>COUNTIF($F$3:F77,F77)</f>
        <v>4</v>
      </c>
      <c r="J77" s="111">
        <f t="shared" si="1"/>
        <v>1</v>
      </c>
      <c r="K77" s="83" t="s">
        <v>64</v>
      </c>
      <c r="L77" s="130" t="s">
        <v>65</v>
      </c>
      <c r="M77" s="130"/>
      <c r="N77" s="83" t="s">
        <v>69</v>
      </c>
      <c r="O77" s="83"/>
      <c r="P77" s="83" t="s">
        <v>97</v>
      </c>
    </row>
    <row r="78" spans="1:16">
      <c r="A78" s="80">
        <v>44445</v>
      </c>
      <c r="B78" s="81">
        <v>3</v>
      </c>
      <c r="C78" s="81">
        <v>2021</v>
      </c>
      <c r="D78" s="80" t="s">
        <v>208</v>
      </c>
      <c r="E78" s="129" t="s">
        <v>63</v>
      </c>
      <c r="F78" s="130" t="s">
        <v>241</v>
      </c>
      <c r="G78" s="62" t="s">
        <v>243</v>
      </c>
      <c r="H78" s="139" t="s">
        <v>101</v>
      </c>
      <c r="I78" s="62">
        <f>COUNTIF($F$3:F78,F78)</f>
        <v>1</v>
      </c>
      <c r="J78" s="111" t="str">
        <f t="shared" si="1"/>
        <v/>
      </c>
      <c r="K78" s="83" t="s">
        <v>64</v>
      </c>
      <c r="L78" s="130" t="s">
        <v>66</v>
      </c>
      <c r="M78" s="130" t="s">
        <v>67</v>
      </c>
      <c r="N78" s="83" t="s">
        <v>124</v>
      </c>
      <c r="O78" s="83"/>
      <c r="P78" s="83"/>
    </row>
    <row r="79" spans="1:16">
      <c r="A79" s="80">
        <v>44445</v>
      </c>
      <c r="B79" s="81">
        <v>3</v>
      </c>
      <c r="C79" s="81">
        <v>2021</v>
      </c>
      <c r="D79" s="80" t="s">
        <v>208</v>
      </c>
      <c r="E79" s="131" t="s">
        <v>63</v>
      </c>
      <c r="F79" s="132" t="s">
        <v>242</v>
      </c>
      <c r="G79" s="62" t="s">
        <v>136</v>
      </c>
      <c r="H79" s="132" t="s">
        <v>165</v>
      </c>
      <c r="I79" s="62">
        <f>COUNTIF($F$3:F79,F79)</f>
        <v>1</v>
      </c>
      <c r="J79" s="111" t="str">
        <f>IF(I79&gt;1,I79-1,"")</f>
        <v/>
      </c>
      <c r="K79" s="83" t="s">
        <v>64</v>
      </c>
      <c r="L79" s="132" t="s">
        <v>66</v>
      </c>
      <c r="M79" s="132" t="s">
        <v>67</v>
      </c>
      <c r="N79" s="83" t="s">
        <v>69</v>
      </c>
      <c r="O79" s="83"/>
      <c r="P79" s="83"/>
    </row>
    <row r="80" spans="1:16">
      <c r="A80" s="80">
        <v>44445</v>
      </c>
      <c r="B80" s="81">
        <v>3</v>
      </c>
      <c r="C80" s="81">
        <v>2021</v>
      </c>
      <c r="D80" s="80" t="s">
        <v>208</v>
      </c>
      <c r="E80" s="131" t="s">
        <v>63</v>
      </c>
      <c r="F80" s="132" t="s">
        <v>190</v>
      </c>
      <c r="G80" s="62" t="s">
        <v>75</v>
      </c>
      <c r="H80" s="132" t="s">
        <v>102</v>
      </c>
      <c r="I80" s="62">
        <f>COUNTIF($F$3:F80,F80)</f>
        <v>4</v>
      </c>
      <c r="J80" s="111">
        <f t="shared" si="1"/>
        <v>1</v>
      </c>
      <c r="K80" s="83" t="s">
        <v>64</v>
      </c>
      <c r="L80" s="132" t="s">
        <v>65</v>
      </c>
      <c r="M80" s="132"/>
      <c r="N80" s="83" t="s">
        <v>124</v>
      </c>
      <c r="O80" s="83" t="s">
        <v>67</v>
      </c>
      <c r="P80" s="83"/>
    </row>
    <row r="81" spans="1:16">
      <c r="A81" s="80">
        <v>44446</v>
      </c>
      <c r="B81" s="81">
        <v>3</v>
      </c>
      <c r="C81" s="81">
        <v>2021</v>
      </c>
      <c r="D81" s="80" t="s">
        <v>208</v>
      </c>
      <c r="E81" s="131" t="s">
        <v>63</v>
      </c>
      <c r="F81" s="132" t="s">
        <v>254</v>
      </c>
      <c r="G81" s="62" t="s">
        <v>72</v>
      </c>
      <c r="H81" s="132" t="s">
        <v>99</v>
      </c>
      <c r="I81" s="62">
        <f>COUNTIF($F$3:F81,F81)</f>
        <v>1</v>
      </c>
      <c r="J81" s="111" t="str">
        <f t="shared" si="1"/>
        <v/>
      </c>
      <c r="K81" s="83" t="s">
        <v>64</v>
      </c>
      <c r="L81" s="132" t="s">
        <v>140</v>
      </c>
      <c r="M81" s="132"/>
      <c r="N81" s="83" t="s">
        <v>70</v>
      </c>
      <c r="O81" s="83"/>
      <c r="P81" s="83"/>
    </row>
    <row r="82" spans="1:16">
      <c r="A82" s="80">
        <v>44446</v>
      </c>
      <c r="B82" s="81">
        <v>3</v>
      </c>
      <c r="C82" s="81">
        <v>2021</v>
      </c>
      <c r="D82" s="80" t="s">
        <v>208</v>
      </c>
      <c r="E82" s="131" t="s">
        <v>63</v>
      </c>
      <c r="F82" s="132" t="s">
        <v>229</v>
      </c>
      <c r="G82" s="62" t="s">
        <v>72</v>
      </c>
      <c r="H82" s="132" t="s">
        <v>100</v>
      </c>
      <c r="I82" s="62">
        <f>COUNTIF($F$3:F82,F82)</f>
        <v>3</v>
      </c>
      <c r="J82" s="111" t="str">
        <f t="shared" si="1"/>
        <v/>
      </c>
      <c r="K82" s="83" t="s">
        <v>64</v>
      </c>
      <c r="L82" s="132" t="s">
        <v>122</v>
      </c>
      <c r="M82" s="132" t="s">
        <v>67</v>
      </c>
      <c r="N82" s="83" t="s">
        <v>70</v>
      </c>
      <c r="O82" s="83" t="s">
        <v>67</v>
      </c>
      <c r="P82" s="83"/>
    </row>
    <row r="83" spans="1:16">
      <c r="A83" s="80">
        <v>44446</v>
      </c>
      <c r="B83" s="81">
        <v>3</v>
      </c>
      <c r="C83" s="81">
        <v>2021</v>
      </c>
      <c r="D83" s="80" t="s">
        <v>208</v>
      </c>
      <c r="E83" s="131" t="s">
        <v>63</v>
      </c>
      <c r="F83" s="132" t="s">
        <v>255</v>
      </c>
      <c r="G83" s="62" t="s">
        <v>73</v>
      </c>
      <c r="H83" s="132" t="s">
        <v>232</v>
      </c>
      <c r="I83" s="62">
        <f>COUNTIF($F$3:F83,F83)</f>
        <v>1</v>
      </c>
      <c r="J83" s="111" t="str">
        <f t="shared" si="1"/>
        <v/>
      </c>
      <c r="K83" s="83" t="s">
        <v>64</v>
      </c>
      <c r="L83" s="132" t="s">
        <v>122</v>
      </c>
      <c r="M83" s="132" t="s">
        <v>67</v>
      </c>
      <c r="N83" s="83" t="s">
        <v>70</v>
      </c>
      <c r="O83" s="83"/>
      <c r="P83" s="83"/>
    </row>
    <row r="84" spans="1:16">
      <c r="A84" s="80">
        <v>44446</v>
      </c>
      <c r="B84" s="81">
        <v>3</v>
      </c>
      <c r="C84" s="81">
        <v>2021</v>
      </c>
      <c r="D84" s="80" t="s">
        <v>208</v>
      </c>
      <c r="E84" s="137" t="s">
        <v>63</v>
      </c>
      <c r="F84" s="138" t="s">
        <v>137</v>
      </c>
      <c r="G84" s="62" t="s">
        <v>75</v>
      </c>
      <c r="H84" s="138" t="s">
        <v>165</v>
      </c>
      <c r="I84" s="62">
        <f>COUNTIF($F$3:F84,F84)</f>
        <v>4</v>
      </c>
      <c r="J84" s="111">
        <f t="shared" si="1"/>
        <v>1</v>
      </c>
      <c r="K84" s="83" t="s">
        <v>64</v>
      </c>
      <c r="L84" s="138" t="s">
        <v>140</v>
      </c>
      <c r="M84" s="138"/>
      <c r="N84" s="83" t="s">
        <v>124</v>
      </c>
      <c r="O84" s="83"/>
      <c r="P84" s="83"/>
    </row>
    <row r="85" spans="1:16">
      <c r="A85" s="80">
        <v>44446</v>
      </c>
      <c r="B85" s="81">
        <v>3</v>
      </c>
      <c r="C85" s="81">
        <v>2021</v>
      </c>
      <c r="D85" s="80" t="s">
        <v>208</v>
      </c>
      <c r="E85" s="137" t="s">
        <v>63</v>
      </c>
      <c r="F85" s="138" t="s">
        <v>241</v>
      </c>
      <c r="G85" s="62" t="s">
        <v>243</v>
      </c>
      <c r="H85" s="138" t="s">
        <v>101</v>
      </c>
      <c r="I85" s="62">
        <f>COUNTIF($F$3:F85,F85)</f>
        <v>2</v>
      </c>
      <c r="J85" s="111" t="str">
        <f t="shared" si="1"/>
        <v/>
      </c>
      <c r="K85" s="83" t="s">
        <v>64</v>
      </c>
      <c r="L85" s="138" t="s">
        <v>140</v>
      </c>
      <c r="M85" s="138"/>
      <c r="N85" s="83" t="s">
        <v>124</v>
      </c>
      <c r="O85" s="83"/>
      <c r="P85" s="83"/>
    </row>
    <row r="86" spans="1:16">
      <c r="A86" s="80">
        <v>44446</v>
      </c>
      <c r="B86" s="81">
        <v>3</v>
      </c>
      <c r="C86" s="81">
        <v>2021</v>
      </c>
      <c r="D86" s="80" t="s">
        <v>208</v>
      </c>
      <c r="E86" s="137" t="s">
        <v>63</v>
      </c>
      <c r="F86" s="138" t="s">
        <v>256</v>
      </c>
      <c r="G86" s="62" t="s">
        <v>136</v>
      </c>
      <c r="H86" s="138" t="s">
        <v>165</v>
      </c>
      <c r="I86" s="62">
        <f>COUNTIF($F$3:F86,F86)</f>
        <v>1</v>
      </c>
      <c r="J86" s="111" t="str">
        <f>IF(I86&gt;1,I86-1,"")</f>
        <v/>
      </c>
      <c r="K86" s="83" t="s">
        <v>64</v>
      </c>
      <c r="L86" s="138" t="s">
        <v>66</v>
      </c>
      <c r="M86" s="138" t="s">
        <v>67</v>
      </c>
      <c r="N86" s="83" t="s">
        <v>70</v>
      </c>
      <c r="O86" s="83"/>
      <c r="P86" s="83"/>
    </row>
    <row r="87" spans="1:16">
      <c r="A87" s="80">
        <v>44446</v>
      </c>
      <c r="B87" s="81">
        <v>3</v>
      </c>
      <c r="C87" s="81">
        <v>2021</v>
      </c>
      <c r="D87" s="80" t="s">
        <v>208</v>
      </c>
      <c r="E87" s="137" t="s">
        <v>63</v>
      </c>
      <c r="F87" s="138" t="s">
        <v>189</v>
      </c>
      <c r="G87" s="62" t="s">
        <v>75</v>
      </c>
      <c r="H87" s="138" t="s">
        <v>102</v>
      </c>
      <c r="I87" s="62">
        <f>COUNTIF($F$3:F87,F87)</f>
        <v>4</v>
      </c>
      <c r="J87" s="111">
        <f t="shared" si="1"/>
        <v>1</v>
      </c>
      <c r="K87" s="83" t="s">
        <v>64</v>
      </c>
      <c r="L87" s="138" t="s">
        <v>66</v>
      </c>
      <c r="M87" s="138" t="s">
        <v>67</v>
      </c>
      <c r="N87" s="83" t="s">
        <v>69</v>
      </c>
      <c r="O87" s="83" t="s">
        <v>67</v>
      </c>
      <c r="P87" s="83" t="s">
        <v>97</v>
      </c>
    </row>
    <row r="88" spans="1:16">
      <c r="A88" s="80">
        <v>44447</v>
      </c>
      <c r="B88" s="81">
        <v>3</v>
      </c>
      <c r="C88" s="81">
        <v>2021</v>
      </c>
      <c r="D88" s="80" t="s">
        <v>208</v>
      </c>
      <c r="E88" s="137" t="s">
        <v>63</v>
      </c>
      <c r="F88" s="139" t="s">
        <v>254</v>
      </c>
      <c r="G88" s="62" t="s">
        <v>72</v>
      </c>
      <c r="H88" s="138" t="s">
        <v>99</v>
      </c>
      <c r="I88" s="62">
        <f>COUNTIF($F$3:F88,F88)</f>
        <v>2</v>
      </c>
      <c r="J88" s="111" t="str">
        <f t="shared" si="1"/>
        <v/>
      </c>
      <c r="K88" s="83" t="s">
        <v>64</v>
      </c>
      <c r="L88" s="138" t="s">
        <v>122</v>
      </c>
      <c r="M88" s="138" t="s">
        <v>67</v>
      </c>
      <c r="N88" s="83" t="s">
        <v>70</v>
      </c>
      <c r="O88" s="83"/>
      <c r="P88" s="83"/>
    </row>
    <row r="89" spans="1:16">
      <c r="A89" s="80">
        <v>44447</v>
      </c>
      <c r="B89" s="81">
        <v>3</v>
      </c>
      <c r="C89" s="81">
        <v>2021</v>
      </c>
      <c r="D89" s="80" t="s">
        <v>208</v>
      </c>
      <c r="E89" s="137" t="s">
        <v>63</v>
      </c>
      <c r="F89" s="139" t="s">
        <v>258</v>
      </c>
      <c r="G89" s="62" t="s">
        <v>72</v>
      </c>
      <c r="H89" s="138" t="s">
        <v>100</v>
      </c>
      <c r="I89" s="62">
        <f>COUNTIF($F$3:F89,F89)</f>
        <v>1</v>
      </c>
      <c r="J89" s="111" t="str">
        <f t="shared" si="1"/>
        <v/>
      </c>
      <c r="K89" s="83" t="s">
        <v>64</v>
      </c>
      <c r="L89" s="138" t="s">
        <v>121</v>
      </c>
      <c r="M89" s="138" t="s">
        <v>67</v>
      </c>
      <c r="N89" s="83" t="s">
        <v>124</v>
      </c>
      <c r="O89" s="83"/>
      <c r="P89" s="83"/>
    </row>
    <row r="90" spans="1:16">
      <c r="A90" s="80">
        <v>44447</v>
      </c>
      <c r="B90" s="81">
        <v>3</v>
      </c>
      <c r="C90" s="81">
        <v>2021</v>
      </c>
      <c r="D90" s="80" t="s">
        <v>208</v>
      </c>
      <c r="E90" s="137" t="s">
        <v>63</v>
      </c>
      <c r="F90" s="139" t="s">
        <v>255</v>
      </c>
      <c r="G90" s="62" t="s">
        <v>73</v>
      </c>
      <c r="H90" s="145" t="s">
        <v>232</v>
      </c>
      <c r="I90" s="62">
        <f>COUNTIF($F$3:F90,F90)</f>
        <v>2</v>
      </c>
      <c r="J90" s="111" t="str">
        <f t="shared" si="1"/>
        <v/>
      </c>
      <c r="K90" s="83" t="s">
        <v>64</v>
      </c>
      <c r="L90" s="138" t="s">
        <v>122</v>
      </c>
      <c r="M90" s="138" t="s">
        <v>67</v>
      </c>
      <c r="N90" s="83" t="s">
        <v>69</v>
      </c>
      <c r="O90" s="83" t="s">
        <v>67</v>
      </c>
      <c r="P90" s="83"/>
    </row>
    <row r="91" spans="1:16">
      <c r="A91" s="80">
        <v>44447</v>
      </c>
      <c r="B91" s="81">
        <v>3</v>
      </c>
      <c r="C91" s="81">
        <v>2021</v>
      </c>
      <c r="D91" s="80" t="s">
        <v>208</v>
      </c>
      <c r="E91" s="137" t="s">
        <v>63</v>
      </c>
      <c r="F91" s="139" t="s">
        <v>214</v>
      </c>
      <c r="G91" s="62" t="s">
        <v>75</v>
      </c>
      <c r="H91" s="138" t="s">
        <v>99</v>
      </c>
      <c r="I91" s="62">
        <f>COUNTIF($F$3:F91,F91)</f>
        <v>3</v>
      </c>
      <c r="J91" s="111" t="str">
        <f t="shared" ref="J91:J110" si="2">IF(I91&gt;3,I91-3,"")</f>
        <v/>
      </c>
      <c r="K91" s="83" t="s">
        <v>64</v>
      </c>
      <c r="L91" s="138" t="s">
        <v>65</v>
      </c>
      <c r="M91" s="138"/>
      <c r="N91" s="83" t="s">
        <v>69</v>
      </c>
      <c r="O91" s="83" t="s">
        <v>67</v>
      </c>
      <c r="P91" s="83" t="s">
        <v>97</v>
      </c>
    </row>
    <row r="92" spans="1:16">
      <c r="A92" s="80">
        <v>44447</v>
      </c>
      <c r="B92" s="81">
        <v>3</v>
      </c>
      <c r="C92" s="81">
        <v>2021</v>
      </c>
      <c r="D92" s="80" t="s">
        <v>208</v>
      </c>
      <c r="E92" s="137" t="s">
        <v>63</v>
      </c>
      <c r="F92" s="138" t="s">
        <v>241</v>
      </c>
      <c r="G92" s="62" t="s">
        <v>243</v>
      </c>
      <c r="H92" s="138" t="s">
        <v>101</v>
      </c>
      <c r="I92" s="62">
        <f>COUNTIF($F$3:F92,F92)</f>
        <v>3</v>
      </c>
      <c r="J92" s="111" t="str">
        <f t="shared" si="2"/>
        <v/>
      </c>
      <c r="K92" s="83" t="s">
        <v>64</v>
      </c>
      <c r="L92" s="138" t="s">
        <v>122</v>
      </c>
      <c r="M92" s="138" t="s">
        <v>67</v>
      </c>
      <c r="N92" s="83" t="s">
        <v>69</v>
      </c>
      <c r="O92" s="83" t="s">
        <v>67</v>
      </c>
      <c r="P92" s="83"/>
    </row>
    <row r="93" spans="1:16">
      <c r="A93" s="80">
        <v>44447</v>
      </c>
      <c r="B93" s="81">
        <v>3</v>
      </c>
      <c r="C93" s="81">
        <v>2021</v>
      </c>
      <c r="D93" s="80" t="s">
        <v>208</v>
      </c>
      <c r="E93" s="137" t="s">
        <v>63</v>
      </c>
      <c r="F93" s="139" t="s">
        <v>259</v>
      </c>
      <c r="G93" s="62" t="s">
        <v>136</v>
      </c>
      <c r="H93" s="138" t="s">
        <v>165</v>
      </c>
      <c r="I93" s="62">
        <f>COUNTIF($F$3:F93,F93)</f>
        <v>1</v>
      </c>
      <c r="J93" s="111" t="str">
        <f>IF(I93&gt;1,I93-1,"")</f>
        <v/>
      </c>
      <c r="K93" s="83" t="s">
        <v>64</v>
      </c>
      <c r="L93" s="138" t="s">
        <v>121</v>
      </c>
      <c r="M93" s="138" t="s">
        <v>67</v>
      </c>
      <c r="N93" s="83" t="s">
        <v>69</v>
      </c>
      <c r="O93" s="83"/>
      <c r="P93" s="83"/>
    </row>
    <row r="94" spans="1:16">
      <c r="A94" s="80">
        <v>44447</v>
      </c>
      <c r="B94" s="81">
        <v>3</v>
      </c>
      <c r="C94" s="81">
        <v>2021</v>
      </c>
      <c r="D94" s="80" t="s">
        <v>208</v>
      </c>
      <c r="E94" s="137" t="s">
        <v>63</v>
      </c>
      <c r="F94" s="139" t="s">
        <v>221</v>
      </c>
      <c r="G94" s="62" t="s">
        <v>136</v>
      </c>
      <c r="H94" s="138" t="s">
        <v>165</v>
      </c>
      <c r="I94" s="62">
        <f>COUNTIF($F$3:F94,F94)</f>
        <v>3</v>
      </c>
      <c r="J94" s="111">
        <f>IF(I94&gt;1,I94-1,"")</f>
        <v>2</v>
      </c>
      <c r="K94" s="83" t="s">
        <v>64</v>
      </c>
      <c r="L94" s="138" t="s">
        <v>65</v>
      </c>
      <c r="M94" s="138"/>
      <c r="N94" s="83" t="s">
        <v>124</v>
      </c>
      <c r="O94" s="83"/>
      <c r="P94" s="83"/>
    </row>
    <row r="95" spans="1:16">
      <c r="A95" s="80">
        <v>44447</v>
      </c>
      <c r="B95" s="81">
        <v>3</v>
      </c>
      <c r="C95" s="81">
        <v>2021</v>
      </c>
      <c r="D95" s="80" t="s">
        <v>208</v>
      </c>
      <c r="E95" s="137" t="s">
        <v>63</v>
      </c>
      <c r="F95" s="139" t="s">
        <v>260</v>
      </c>
      <c r="G95" s="62" t="s">
        <v>75</v>
      </c>
      <c r="H95" s="138" t="s">
        <v>102</v>
      </c>
      <c r="I95" s="62">
        <f>COUNTIF($F$3:F95,F95)</f>
        <v>1</v>
      </c>
      <c r="J95" s="111" t="str">
        <f t="shared" si="2"/>
        <v/>
      </c>
      <c r="K95" s="83" t="s">
        <v>64</v>
      </c>
      <c r="L95" s="138" t="s">
        <v>122</v>
      </c>
      <c r="M95" s="138" t="s">
        <v>67</v>
      </c>
      <c r="N95" s="83" t="s">
        <v>124</v>
      </c>
      <c r="O95" s="83"/>
      <c r="P95" s="83"/>
    </row>
    <row r="96" spans="1:16">
      <c r="A96" s="80">
        <v>44447</v>
      </c>
      <c r="B96" s="81">
        <v>3</v>
      </c>
      <c r="C96" s="81">
        <v>2021</v>
      </c>
      <c r="D96" s="80" t="s">
        <v>208</v>
      </c>
      <c r="E96" s="143" t="s">
        <v>63</v>
      </c>
      <c r="F96" s="144" t="s">
        <v>269</v>
      </c>
      <c r="G96" s="62" t="s">
        <v>72</v>
      </c>
      <c r="H96" s="144" t="s">
        <v>270</v>
      </c>
      <c r="I96" s="62">
        <f>COUNTIF($F$3:F96,F96)</f>
        <v>1</v>
      </c>
      <c r="J96" s="111" t="str">
        <f t="shared" si="2"/>
        <v/>
      </c>
      <c r="K96" s="83" t="s">
        <v>64</v>
      </c>
      <c r="L96" s="144" t="s">
        <v>121</v>
      </c>
      <c r="M96" s="144" t="s">
        <v>67</v>
      </c>
      <c r="N96" s="83" t="s">
        <v>70</v>
      </c>
      <c r="O96" s="83"/>
      <c r="P96" s="83"/>
    </row>
    <row r="97" spans="1:16">
      <c r="A97" s="80">
        <v>44448</v>
      </c>
      <c r="B97" s="81">
        <v>3</v>
      </c>
      <c r="C97" s="81">
        <v>2021</v>
      </c>
      <c r="D97" s="80" t="s">
        <v>208</v>
      </c>
      <c r="E97" s="143" t="s">
        <v>63</v>
      </c>
      <c r="F97" s="144" t="s">
        <v>254</v>
      </c>
      <c r="G97" s="62" t="s">
        <v>72</v>
      </c>
      <c r="H97" s="144" t="s">
        <v>99</v>
      </c>
      <c r="I97" s="62">
        <f>COUNTIF($F$3:F97,F97)</f>
        <v>3</v>
      </c>
      <c r="J97" s="111" t="str">
        <f t="shared" si="2"/>
        <v/>
      </c>
      <c r="K97" s="83" t="s">
        <v>64</v>
      </c>
      <c r="L97" s="144" t="s">
        <v>122</v>
      </c>
      <c r="M97" s="144" t="s">
        <v>68</v>
      </c>
      <c r="N97" s="83" t="s">
        <v>70</v>
      </c>
      <c r="O97" s="83"/>
      <c r="P97" s="83"/>
    </row>
    <row r="98" spans="1:16">
      <c r="A98" s="80">
        <v>44448</v>
      </c>
      <c r="B98" s="81">
        <v>3</v>
      </c>
      <c r="C98" s="81">
        <v>2021</v>
      </c>
      <c r="D98" s="80" t="s">
        <v>208</v>
      </c>
      <c r="E98" s="143" t="s">
        <v>63</v>
      </c>
      <c r="F98" s="144" t="s">
        <v>269</v>
      </c>
      <c r="G98" s="62" t="s">
        <v>72</v>
      </c>
      <c r="H98" s="144" t="s">
        <v>100</v>
      </c>
      <c r="I98" s="62">
        <f>COUNTIF($F$3:F98,F98)</f>
        <v>2</v>
      </c>
      <c r="J98" s="111" t="str">
        <f t="shared" si="2"/>
        <v/>
      </c>
      <c r="K98" s="83" t="s">
        <v>64</v>
      </c>
      <c r="L98" s="144" t="s">
        <v>122</v>
      </c>
      <c r="M98" s="144" t="s">
        <v>67</v>
      </c>
      <c r="N98" s="83" t="s">
        <v>70</v>
      </c>
      <c r="O98" s="83"/>
      <c r="P98" s="83"/>
    </row>
    <row r="99" spans="1:16">
      <c r="A99" s="80">
        <v>44448</v>
      </c>
      <c r="B99" s="81">
        <v>3</v>
      </c>
      <c r="C99" s="81">
        <v>2021</v>
      </c>
      <c r="D99" s="80" t="s">
        <v>208</v>
      </c>
      <c r="E99" s="143" t="s">
        <v>63</v>
      </c>
      <c r="F99" s="144" t="s">
        <v>275</v>
      </c>
      <c r="G99" s="62" t="s">
        <v>73</v>
      </c>
      <c r="H99" s="144" t="s">
        <v>232</v>
      </c>
      <c r="I99" s="62">
        <f>COUNTIF($F$3:F99,F99)</f>
        <v>1</v>
      </c>
      <c r="J99" s="111" t="str">
        <f t="shared" si="2"/>
        <v/>
      </c>
      <c r="K99" s="83" t="s">
        <v>284</v>
      </c>
      <c r="L99" s="144" t="s">
        <v>65</v>
      </c>
      <c r="M99" s="144"/>
      <c r="N99" s="83" t="s">
        <v>124</v>
      </c>
      <c r="O99" s="83"/>
      <c r="P99" s="83"/>
    </row>
    <row r="100" spans="1:16">
      <c r="A100" s="80">
        <v>44448</v>
      </c>
      <c r="B100" s="81">
        <v>3</v>
      </c>
      <c r="C100" s="81">
        <v>2021</v>
      </c>
      <c r="D100" s="80" t="s">
        <v>208</v>
      </c>
      <c r="E100" s="143" t="s">
        <v>63</v>
      </c>
      <c r="F100" s="144" t="s">
        <v>276</v>
      </c>
      <c r="G100" s="62" t="s">
        <v>278</v>
      </c>
      <c r="H100" s="144" t="s">
        <v>101</v>
      </c>
      <c r="I100" s="62">
        <f>COUNTIF($F$3:F100,F100)</f>
        <v>1</v>
      </c>
      <c r="J100" s="111" t="str">
        <f t="shared" si="2"/>
        <v/>
      </c>
      <c r="K100" s="83" t="s">
        <v>64</v>
      </c>
      <c r="L100" s="144" t="s">
        <v>66</v>
      </c>
      <c r="M100" s="144" t="s">
        <v>67</v>
      </c>
      <c r="N100" s="83" t="s">
        <v>124</v>
      </c>
      <c r="O100" s="83"/>
      <c r="P100" s="83"/>
    </row>
    <row r="101" spans="1:16">
      <c r="A101" s="80">
        <v>44448</v>
      </c>
      <c r="B101" s="81">
        <v>3</v>
      </c>
      <c r="C101" s="81">
        <v>2021</v>
      </c>
      <c r="D101" s="80" t="s">
        <v>208</v>
      </c>
      <c r="E101" s="143" t="s">
        <v>63</v>
      </c>
      <c r="F101" s="144" t="s">
        <v>277</v>
      </c>
      <c r="G101" s="62" t="s">
        <v>136</v>
      </c>
      <c r="H101" s="144" t="s">
        <v>165</v>
      </c>
      <c r="I101" s="62">
        <f>COUNTIF($F$3:F101,F101)</f>
        <v>1</v>
      </c>
      <c r="J101" s="111" t="str">
        <f>IF(I101&gt;1,I101-1,"")</f>
        <v/>
      </c>
      <c r="K101" s="83" t="s">
        <v>64</v>
      </c>
      <c r="L101" s="144" t="s">
        <v>66</v>
      </c>
      <c r="M101" s="144" t="s">
        <v>67</v>
      </c>
      <c r="N101" s="83" t="s">
        <v>69</v>
      </c>
      <c r="O101" s="83"/>
      <c r="P101" s="83"/>
    </row>
    <row r="102" spans="1:16">
      <c r="A102" s="80">
        <v>44448</v>
      </c>
      <c r="B102" s="81">
        <v>3</v>
      </c>
      <c r="C102" s="81">
        <v>2021</v>
      </c>
      <c r="D102" s="80" t="s">
        <v>208</v>
      </c>
      <c r="E102" s="143" t="s">
        <v>63</v>
      </c>
      <c r="F102" s="144" t="s">
        <v>166</v>
      </c>
      <c r="G102" s="62" t="s">
        <v>75</v>
      </c>
      <c r="H102" s="144" t="s">
        <v>102</v>
      </c>
      <c r="I102" s="62">
        <f>COUNTIF($F$3:F102,F102)</f>
        <v>3</v>
      </c>
      <c r="J102" s="111" t="str">
        <f t="shared" si="2"/>
        <v/>
      </c>
      <c r="K102" s="83" t="s">
        <v>64</v>
      </c>
      <c r="L102" s="144" t="s">
        <v>65</v>
      </c>
      <c r="M102" s="144"/>
      <c r="N102" s="83" t="s">
        <v>69</v>
      </c>
      <c r="O102" s="83" t="s">
        <v>67</v>
      </c>
      <c r="P102" s="83" t="s">
        <v>97</v>
      </c>
    </row>
    <row r="103" spans="1:16">
      <c r="A103" s="80">
        <v>44448</v>
      </c>
      <c r="B103" s="81">
        <v>3</v>
      </c>
      <c r="C103" s="81">
        <v>2021</v>
      </c>
      <c r="D103" s="80" t="s">
        <v>208</v>
      </c>
      <c r="E103" s="143" t="s">
        <v>63</v>
      </c>
      <c r="F103" s="144" t="s">
        <v>62</v>
      </c>
      <c r="G103" s="62" t="s">
        <v>75</v>
      </c>
      <c r="H103" s="144" t="s">
        <v>102</v>
      </c>
      <c r="I103" s="62">
        <f>COUNTIF($F$3:F103,F103)</f>
        <v>2</v>
      </c>
      <c r="J103" s="111" t="str">
        <f t="shared" si="2"/>
        <v/>
      </c>
      <c r="K103" s="83" t="s">
        <v>64</v>
      </c>
      <c r="L103" s="144" t="s">
        <v>65</v>
      </c>
      <c r="M103" s="144"/>
      <c r="N103" s="83" t="s">
        <v>69</v>
      </c>
      <c r="O103" s="83"/>
      <c r="P103" s="83" t="s">
        <v>97</v>
      </c>
    </row>
    <row r="104" spans="1:16">
      <c r="A104" s="80">
        <v>44449</v>
      </c>
      <c r="B104" s="83">
        <v>3</v>
      </c>
      <c r="C104" s="83">
        <v>2021</v>
      </c>
      <c r="D104" s="80" t="s">
        <v>291</v>
      </c>
      <c r="E104" s="146" t="s">
        <v>63</v>
      </c>
      <c r="F104" s="147" t="s">
        <v>254</v>
      </c>
      <c r="G104" s="62" t="s">
        <v>72</v>
      </c>
      <c r="H104" s="147" t="s">
        <v>99</v>
      </c>
      <c r="I104" s="62">
        <f>COUNTIF($F$3:F104,F104)</f>
        <v>4</v>
      </c>
      <c r="J104" s="111">
        <f t="shared" si="2"/>
        <v>1</v>
      </c>
      <c r="K104" s="83" t="s">
        <v>64</v>
      </c>
      <c r="L104" s="147" t="s">
        <v>122</v>
      </c>
      <c r="M104" s="147" t="s">
        <v>67</v>
      </c>
      <c r="N104" s="83"/>
      <c r="O104" s="83" t="s">
        <v>67</v>
      </c>
      <c r="P104" s="83"/>
    </row>
    <row r="105" spans="1:16">
      <c r="A105" s="80">
        <v>44449</v>
      </c>
      <c r="B105" s="83">
        <v>3</v>
      </c>
      <c r="C105" s="83">
        <v>2021</v>
      </c>
      <c r="D105" s="80" t="s">
        <v>292</v>
      </c>
      <c r="E105" s="146" t="s">
        <v>63</v>
      </c>
      <c r="F105" s="147" t="s">
        <v>269</v>
      </c>
      <c r="G105" s="62" t="s">
        <v>72</v>
      </c>
      <c r="H105" s="147" t="s">
        <v>100</v>
      </c>
      <c r="I105" s="62">
        <f>COUNTIF($F$3:F105,F105)</f>
        <v>3</v>
      </c>
      <c r="J105" s="111" t="str">
        <f t="shared" si="2"/>
        <v/>
      </c>
      <c r="K105" s="83" t="s">
        <v>64</v>
      </c>
      <c r="L105" s="147" t="s">
        <v>122</v>
      </c>
      <c r="M105" s="147" t="s">
        <v>68</v>
      </c>
      <c r="N105" s="83"/>
      <c r="O105" s="83" t="s">
        <v>67</v>
      </c>
      <c r="P105" s="83"/>
    </row>
    <row r="106" spans="1:16">
      <c r="A106" s="80">
        <v>44449</v>
      </c>
      <c r="B106" s="83">
        <v>3</v>
      </c>
      <c r="C106" s="83">
        <v>2021</v>
      </c>
      <c r="D106" s="80" t="s">
        <v>293</v>
      </c>
      <c r="E106" s="146" t="s">
        <v>63</v>
      </c>
      <c r="F106" s="147" t="s">
        <v>275</v>
      </c>
      <c r="G106" s="62" t="s">
        <v>73</v>
      </c>
      <c r="H106" s="147" t="s">
        <v>232</v>
      </c>
      <c r="I106" s="62">
        <f>COUNTIF($F$3:F106,F106)</f>
        <v>2</v>
      </c>
      <c r="J106" s="111" t="str">
        <f t="shared" si="2"/>
        <v/>
      </c>
      <c r="K106" s="83" t="s">
        <v>64</v>
      </c>
      <c r="L106" s="147" t="s">
        <v>122</v>
      </c>
      <c r="M106" s="147" t="s">
        <v>67</v>
      </c>
      <c r="N106" s="83"/>
      <c r="O106" s="83" t="s">
        <v>67</v>
      </c>
      <c r="P106" s="83"/>
    </row>
    <row r="107" spans="1:16">
      <c r="A107" s="80">
        <v>44449</v>
      </c>
      <c r="B107" s="83">
        <v>3</v>
      </c>
      <c r="C107" s="83">
        <v>2021</v>
      </c>
      <c r="D107" s="80" t="s">
        <v>294</v>
      </c>
      <c r="E107" s="146" t="s">
        <v>63</v>
      </c>
      <c r="F107" s="147" t="s">
        <v>295</v>
      </c>
      <c r="G107" s="62" t="s">
        <v>278</v>
      </c>
      <c r="H107" s="147" t="s">
        <v>101</v>
      </c>
      <c r="I107" s="62">
        <f>COUNTIF($F$3:F107,F107)</f>
        <v>1</v>
      </c>
      <c r="J107" s="111" t="str">
        <f t="shared" si="2"/>
        <v/>
      </c>
      <c r="K107" s="83" t="s">
        <v>64</v>
      </c>
      <c r="L107" s="147" t="s">
        <v>66</v>
      </c>
      <c r="M107" s="147" t="s">
        <v>67</v>
      </c>
      <c r="N107" s="83"/>
      <c r="O107" s="83" t="s">
        <v>128</v>
      </c>
      <c r="P107" s="83"/>
    </row>
    <row r="108" spans="1:16">
      <c r="A108" s="80">
        <v>44449</v>
      </c>
      <c r="B108" s="83">
        <v>3</v>
      </c>
      <c r="C108" s="83">
        <v>2021</v>
      </c>
      <c r="D108" s="80" t="s">
        <v>296</v>
      </c>
      <c r="E108" s="146" t="s">
        <v>63</v>
      </c>
      <c r="F108" s="147" t="s">
        <v>222</v>
      </c>
      <c r="G108" s="62" t="s">
        <v>136</v>
      </c>
      <c r="H108" s="147" t="s">
        <v>165</v>
      </c>
      <c r="I108" s="62">
        <f>COUNTIF($F$3:F108,F108)</f>
        <v>3</v>
      </c>
      <c r="J108" s="111">
        <f>IF(I108&gt;1,I108-1,"")</f>
        <v>2</v>
      </c>
      <c r="K108" s="83" t="s">
        <v>64</v>
      </c>
      <c r="L108" s="147"/>
      <c r="M108" s="147"/>
      <c r="N108" s="83"/>
      <c r="O108" s="83"/>
      <c r="P108" s="83"/>
    </row>
    <row r="109" spans="1:16">
      <c r="A109" s="80">
        <v>44449</v>
      </c>
      <c r="B109" s="83">
        <v>3</v>
      </c>
      <c r="C109" s="83">
        <v>2021</v>
      </c>
      <c r="D109" s="80" t="s">
        <v>297</v>
      </c>
      <c r="E109" s="146" t="s">
        <v>63</v>
      </c>
      <c r="F109" s="147" t="s">
        <v>221</v>
      </c>
      <c r="G109" s="62" t="s">
        <v>136</v>
      </c>
      <c r="H109" s="147" t="s">
        <v>298</v>
      </c>
      <c r="I109" s="62">
        <f>COUNTIF($F$3:F109,F109)</f>
        <v>4</v>
      </c>
      <c r="J109" s="111">
        <f>IF(I109&gt;1,I109-1,"")</f>
        <v>3</v>
      </c>
      <c r="K109" s="83" t="s">
        <v>64</v>
      </c>
      <c r="L109" s="147" t="s">
        <v>122</v>
      </c>
      <c r="M109" s="147" t="s">
        <v>67</v>
      </c>
      <c r="N109" s="83"/>
      <c r="O109" s="83"/>
      <c r="P109" s="83"/>
    </row>
    <row r="110" spans="1:16">
      <c r="A110" s="80">
        <v>44449</v>
      </c>
      <c r="B110" s="83">
        <v>3</v>
      </c>
      <c r="C110" s="83">
        <v>2021</v>
      </c>
      <c r="D110" s="80" t="s">
        <v>299</v>
      </c>
      <c r="E110" s="146" t="s">
        <v>63</v>
      </c>
      <c r="F110" s="147" t="s">
        <v>162</v>
      </c>
      <c r="G110" s="62" t="s">
        <v>75</v>
      </c>
      <c r="H110" s="147" t="s">
        <v>102</v>
      </c>
      <c r="I110" s="62">
        <f>COUNTIF($F$3:F110,F110)</f>
        <v>4</v>
      </c>
      <c r="J110" s="111">
        <f t="shared" si="2"/>
        <v>1</v>
      </c>
      <c r="K110" s="83" t="s">
        <v>64</v>
      </c>
      <c r="L110" s="147"/>
      <c r="M110" s="147"/>
      <c r="N110" s="83"/>
      <c r="O110" s="83"/>
      <c r="P110" s="83"/>
    </row>
    <row r="111" spans="1:16">
      <c r="A111" s="80">
        <v>44437</v>
      </c>
      <c r="B111" s="83">
        <v>3</v>
      </c>
      <c r="C111" s="83">
        <v>2021</v>
      </c>
      <c r="D111" s="80" t="s">
        <v>81</v>
      </c>
      <c r="E111" s="146" t="s">
        <v>63</v>
      </c>
      <c r="F111" s="147" t="s">
        <v>167</v>
      </c>
      <c r="G111" s="62" t="s">
        <v>72</v>
      </c>
      <c r="H111" s="147" t="s">
        <v>100</v>
      </c>
      <c r="I111" s="62">
        <v>1</v>
      </c>
      <c r="J111" s="111" t="s">
        <v>288</v>
      </c>
      <c r="K111" s="83" t="s">
        <v>64</v>
      </c>
      <c r="L111" s="147" t="s">
        <v>66</v>
      </c>
      <c r="M111" s="147" t="s">
        <v>67</v>
      </c>
      <c r="N111" s="83" t="s">
        <v>178</v>
      </c>
      <c r="O111" s="83"/>
      <c r="P111" s="83"/>
    </row>
    <row r="112" spans="1:16">
      <c r="A112" s="80">
        <v>44438</v>
      </c>
      <c r="B112" s="83">
        <v>3</v>
      </c>
      <c r="C112" s="83">
        <v>2021</v>
      </c>
      <c r="D112" s="80" t="s">
        <v>81</v>
      </c>
      <c r="E112" s="146" t="s">
        <v>63</v>
      </c>
      <c r="F112" s="147" t="s">
        <v>167</v>
      </c>
      <c r="G112" s="62" t="s">
        <v>72</v>
      </c>
      <c r="H112" s="147" t="s">
        <v>100</v>
      </c>
      <c r="I112" s="62">
        <v>2</v>
      </c>
      <c r="J112" s="111" t="s">
        <v>288</v>
      </c>
      <c r="K112" s="83" t="s">
        <v>64</v>
      </c>
      <c r="L112" s="147" t="s">
        <v>66</v>
      </c>
      <c r="M112" s="147" t="s">
        <v>188</v>
      </c>
      <c r="N112" s="83" t="s">
        <v>69</v>
      </c>
      <c r="O112" s="83" t="s">
        <v>67</v>
      </c>
      <c r="P112" s="83"/>
    </row>
    <row r="113" spans="1:16">
      <c r="A113" s="80">
        <v>44440</v>
      </c>
      <c r="B113" s="83">
        <v>3</v>
      </c>
      <c r="C113" s="83">
        <v>2021</v>
      </c>
      <c r="D113" s="80" t="s">
        <v>208</v>
      </c>
      <c r="E113" s="146" t="s">
        <v>63</v>
      </c>
      <c r="F113" s="147" t="s">
        <v>167</v>
      </c>
      <c r="G113" s="62" t="s">
        <v>75</v>
      </c>
      <c r="H113" s="147" t="s">
        <v>102</v>
      </c>
      <c r="I113" s="62">
        <v>3</v>
      </c>
      <c r="J113" s="111" t="s">
        <v>288</v>
      </c>
      <c r="K113" s="83" t="s">
        <v>64</v>
      </c>
      <c r="L113" s="147" t="s">
        <v>122</v>
      </c>
      <c r="M113" s="147" t="s">
        <v>67</v>
      </c>
      <c r="N113" s="83" t="s">
        <v>124</v>
      </c>
      <c r="O113" s="83"/>
      <c r="P113" s="83"/>
    </row>
    <row r="114" spans="1:16">
      <c r="A114" s="80">
        <v>44447</v>
      </c>
      <c r="B114" s="83">
        <v>3</v>
      </c>
      <c r="C114" s="83">
        <v>2021</v>
      </c>
      <c r="D114" s="80" t="s">
        <v>208</v>
      </c>
      <c r="E114" s="146" t="s">
        <v>63</v>
      </c>
      <c r="F114" s="147" t="s">
        <v>260</v>
      </c>
      <c r="G114" s="62" t="s">
        <v>75</v>
      </c>
      <c r="H114" s="147" t="s">
        <v>102</v>
      </c>
      <c r="I114" s="62">
        <v>1</v>
      </c>
      <c r="J114" s="111" t="s">
        <v>288</v>
      </c>
      <c r="K114" s="83" t="s">
        <v>64</v>
      </c>
      <c r="L114" s="147" t="s">
        <v>122</v>
      </c>
      <c r="M114" s="147" t="s">
        <v>67</v>
      </c>
      <c r="N114" s="83" t="s">
        <v>124</v>
      </c>
      <c r="O114" s="83"/>
      <c r="P114" s="83"/>
    </row>
  </sheetData>
  <autoFilter ref="A2:P114" xr:uid="{00000000-0009-0000-0000-000004000000}"/>
  <mergeCells count="2">
    <mergeCell ref="E6:E7"/>
    <mergeCell ref="H6:H7"/>
  </mergeCells>
  <conditionalFormatting sqref="J3:J95">
    <cfRule type="notContainsBlanks" dxfId="3" priority="11">
      <formula>LEN(TRIM(J3))&gt;0</formula>
    </cfRule>
  </conditionalFormatting>
  <conditionalFormatting sqref="J96:J103">
    <cfRule type="notContainsBlanks" dxfId="2" priority="3">
      <formula>LEN(TRIM(J96))&gt;0</formula>
    </cfRule>
  </conditionalFormatting>
  <conditionalFormatting sqref="J104:J110">
    <cfRule type="notContainsBlanks" dxfId="1" priority="2">
      <formula>LEN(TRIM(J104))&gt;0</formula>
    </cfRule>
  </conditionalFormatting>
  <conditionalFormatting sqref="J111:J114">
    <cfRule type="notContainsBlanks" dxfId="0" priority="1">
      <formula>LEN(TRIM(J111))&gt;0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Daily plan</vt:lpstr>
      <vt:lpstr>Sheet5</vt:lpstr>
      <vt:lpstr>North</vt:lpstr>
      <vt:lpstr>Sheet1</vt:lpstr>
      <vt:lpstr>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Muhammad Mushtaq</cp:lastModifiedBy>
  <dcterms:created xsi:type="dcterms:W3CDTF">2021-08-10T11:36:52Z</dcterms:created>
  <dcterms:modified xsi:type="dcterms:W3CDTF">2021-09-21T11:11:38Z</dcterms:modified>
</cp:coreProperties>
</file>