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4_anno\ragionamento\progetto\"/>
    </mc:Choice>
  </mc:AlternateContent>
  <xr:revisionPtr revIDLastSave="0" documentId="13_ncr:1_{349D040B-1BC1-43D4-B6AD-FF7833AD84BF}" xr6:coauthVersionLast="47" xr6:coauthVersionMax="47" xr10:uidLastSave="{00000000-0000-0000-0000-000000000000}"/>
  <bookViews>
    <workbookView xWindow="-120" yWindow="-120" windowWidth="29040" windowHeight="15840" xr2:uid="{39555B21-7314-43EF-BB33-9366500B9548}"/>
  </bookViews>
  <sheets>
    <sheet name="ASP" sheetId="1" r:id="rId1"/>
    <sheet name="MZN" sheetId="2" r:id="rId2"/>
    <sheet name="std-1" sheetId="3" r:id="rId3"/>
    <sheet name="std-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4" l="1"/>
  <c r="B1" i="4" s="1"/>
  <c r="M28" i="3"/>
  <c r="M8" i="3"/>
  <c r="L8" i="3"/>
  <c r="O18" i="3"/>
  <c r="C28" i="3"/>
  <c r="H9" i="3" s="1"/>
  <c r="F28" i="3"/>
  <c r="E28" i="3"/>
  <c r="D28" i="3"/>
  <c r="I10" i="3" s="1"/>
  <c r="H13" i="3"/>
  <c r="O9" i="3"/>
  <c r="O10" i="3"/>
  <c r="O11" i="3"/>
  <c r="O12" i="3"/>
  <c r="O13" i="3"/>
  <c r="O14" i="3"/>
  <c r="O15" i="3"/>
  <c r="O16" i="3"/>
  <c r="O17" i="3"/>
  <c r="O19" i="3"/>
  <c r="O20" i="3"/>
  <c r="O21" i="3"/>
  <c r="O22" i="3"/>
  <c r="O23" i="3"/>
  <c r="O24" i="3"/>
  <c r="O25" i="3"/>
  <c r="O26" i="3"/>
  <c r="O27" i="3"/>
  <c r="O8" i="3"/>
  <c r="K9" i="3"/>
  <c r="K11" i="3"/>
  <c r="K13" i="3"/>
  <c r="K14" i="3"/>
  <c r="K15" i="3"/>
  <c r="K16" i="3"/>
  <c r="K17" i="3"/>
  <c r="K19" i="3"/>
  <c r="K20" i="3"/>
  <c r="K21" i="3"/>
  <c r="K22" i="3"/>
  <c r="K23" i="3"/>
  <c r="K24" i="3"/>
  <c r="K25" i="3"/>
  <c r="K27" i="3"/>
  <c r="J12" i="3"/>
  <c r="J14" i="3"/>
  <c r="J15" i="3"/>
  <c r="J16" i="3"/>
  <c r="J17" i="3"/>
  <c r="J18" i="3"/>
  <c r="J20" i="3"/>
  <c r="J21" i="3"/>
  <c r="J22" i="3"/>
  <c r="J23" i="3"/>
  <c r="J24" i="3"/>
  <c r="J25" i="3"/>
  <c r="J26" i="3"/>
  <c r="J27" i="3"/>
  <c r="I9" i="3"/>
  <c r="I11" i="3"/>
  <c r="I13" i="3"/>
  <c r="I14" i="3"/>
  <c r="I15" i="3"/>
  <c r="I16" i="3"/>
  <c r="I17" i="3"/>
  <c r="I18" i="3"/>
  <c r="I19" i="3"/>
  <c r="I20" i="3"/>
  <c r="I24" i="3"/>
  <c r="I25" i="3"/>
  <c r="I26" i="3"/>
  <c r="H26" i="3"/>
  <c r="H27" i="3"/>
  <c r="J13" i="3"/>
  <c r="K18" i="3"/>
  <c r="H16" i="3"/>
  <c r="C7" i="4" l="1"/>
  <c r="C13" i="4"/>
  <c r="C6" i="4"/>
  <c r="C12" i="4"/>
  <c r="C22" i="4"/>
  <c r="C21" i="4"/>
  <c r="C20" i="4"/>
  <c r="C14" i="4"/>
  <c r="C5" i="4"/>
  <c r="C19" i="4"/>
  <c r="C11" i="4"/>
  <c r="C18" i="4"/>
  <c r="C10" i="4"/>
  <c r="C17" i="4"/>
  <c r="C9" i="4"/>
  <c r="C4" i="4"/>
  <c r="C16" i="4"/>
  <c r="C8" i="4"/>
  <c r="C23" i="4"/>
  <c r="C15" i="4"/>
  <c r="K8" i="3"/>
  <c r="K10" i="3"/>
  <c r="J8" i="3"/>
  <c r="J10" i="3"/>
  <c r="I12" i="3"/>
  <c r="I8" i="3"/>
  <c r="O28" i="3"/>
  <c r="I23" i="3"/>
  <c r="J19" i="3"/>
  <c r="J11" i="3"/>
  <c r="I21" i="3"/>
  <c r="J9" i="3"/>
  <c r="L9" i="3" s="1"/>
  <c r="K12" i="3"/>
  <c r="I22" i="3"/>
  <c r="I27" i="3"/>
  <c r="L27" i="3" s="1"/>
  <c r="M27" i="3" s="1"/>
  <c r="K26" i="3"/>
  <c r="L26" i="3" s="1"/>
  <c r="M26" i="3" s="1"/>
  <c r="H23" i="3"/>
  <c r="H15" i="3"/>
  <c r="L15" i="3" s="1"/>
  <c r="H22" i="3"/>
  <c r="H14" i="3"/>
  <c r="L14" i="3" s="1"/>
  <c r="H21" i="3"/>
  <c r="L13" i="3"/>
  <c r="H8" i="3"/>
  <c r="H20" i="3"/>
  <c r="L20" i="3" s="1"/>
  <c r="H12" i="3"/>
  <c r="H11" i="3"/>
  <c r="L11" i="3" s="1"/>
  <c r="H18" i="3"/>
  <c r="L18" i="3" s="1"/>
  <c r="H10" i="3"/>
  <c r="H19" i="3"/>
  <c r="H25" i="3"/>
  <c r="L25" i="3" s="1"/>
  <c r="H17" i="3"/>
  <c r="L17" i="3" s="1"/>
  <c r="H24" i="3"/>
  <c r="L24" i="3" s="1"/>
  <c r="L16" i="3"/>
  <c r="C24" i="4" l="1"/>
  <c r="L10" i="3"/>
  <c r="C4" i="3"/>
  <c r="L21" i="3"/>
  <c r="L23" i="3"/>
  <c r="L19" i="3"/>
  <c r="L22" i="3"/>
  <c r="L12" i="3"/>
  <c r="L28" i="3" l="1"/>
  <c r="B31" i="3" s="1"/>
  <c r="M12" i="3" l="1"/>
  <c r="M22" i="3"/>
  <c r="M21" i="3"/>
  <c r="M23" i="3"/>
  <c r="M16" i="3"/>
  <c r="M24" i="3"/>
  <c r="M25" i="3"/>
  <c r="M18" i="3"/>
  <c r="M17" i="3"/>
  <c r="M20" i="3"/>
  <c r="M19" i="3"/>
  <c r="M10" i="3" l="1"/>
  <c r="M11" i="3"/>
  <c r="M9" i="3"/>
  <c r="M14" i="3"/>
  <c r="M13" i="3"/>
  <c r="M15" i="3"/>
  <c r="B32" i="3" l="1"/>
</calcChain>
</file>

<file path=xl/sharedStrings.xml><?xml version="1.0" encoding="utf-8"?>
<sst xmlns="http://schemas.openxmlformats.org/spreadsheetml/2006/main" count="826" uniqueCount="65">
  <si>
    <t>OUTPUT</t>
  </si>
  <si>
    <t>INTEREST SEED</t>
  </si>
  <si>
    <t>SECTION SHARES</t>
  </si>
  <si>
    <t>TOT</t>
  </si>
  <si>
    <t>MIN</t>
  </si>
  <si>
    <t>MAX</t>
  </si>
  <si>
    <t>UNI</t>
  </si>
  <si>
    <t>SAT</t>
  </si>
  <si>
    <t>UNSAT</t>
  </si>
  <si>
    <t>?</t>
  </si>
  <si>
    <t>TIME (s)</t>
  </si>
  <si>
    <t>[40%, 30%, 10%, 20%]</t>
  </si>
  <si>
    <t>SECTIONS</t>
  </si>
  <si>
    <t>INTEREST MIN</t>
  </si>
  <si>
    <t>INTEREST MAX</t>
  </si>
  <si>
    <t>INTEREST SECTIONS</t>
  </si>
  <si>
    <t>[33%, 27%, 25%, 15%]</t>
  </si>
  <si>
    <t>tot</t>
  </si>
  <si>
    <t>hub</t>
  </si>
  <si>
    <t>non hub</t>
  </si>
  <si>
    <t>n</t>
  </si>
  <si>
    <t>default</t>
  </si>
  <si>
    <t>RESTART</t>
  </si>
  <si>
    <t>CONSTRAIN CHOICE</t>
  </si>
  <si>
    <t>VAR CHOICE</t>
  </si>
  <si>
    <t>first_fail</t>
  </si>
  <si>
    <t>indomain_min</t>
  </si>
  <si>
    <t>linear(100)</t>
  </si>
  <si>
    <t>indomain_random</t>
  </si>
  <si>
    <t>geometric(1.5,100)</t>
  </si>
  <si>
    <t>luby(100)</t>
  </si>
  <si>
    <t>luby(63)</t>
  </si>
  <si>
    <t>non_hubs:</t>
  </si>
  <si>
    <t>Bologna</t>
  </si>
  <si>
    <t>Ferrara</t>
  </si>
  <si>
    <t>Modena</t>
  </si>
  <si>
    <t>Parma</t>
  </si>
  <si>
    <t>Genova</t>
  </si>
  <si>
    <t>Torino</t>
  </si>
  <si>
    <t>Vercelli</t>
  </si>
  <si>
    <t>Castellanza</t>
  </si>
  <si>
    <t>Varese</t>
  </si>
  <si>
    <t>Milano</t>
  </si>
  <si>
    <t>Pavia</t>
  </si>
  <si>
    <t>Bergamo</t>
  </si>
  <si>
    <t>Brescia</t>
  </si>
  <si>
    <t>Trento</t>
  </si>
  <si>
    <t>Bolzano</t>
  </si>
  <si>
    <t>Verona</t>
  </si>
  <si>
    <t>Padova</t>
  </si>
  <si>
    <t>Venezia</t>
  </si>
  <si>
    <t>Udine</t>
  </si>
  <si>
    <t>Trieste</t>
  </si>
  <si>
    <t>mean</t>
  </si>
  <si>
    <t>std</t>
  </si>
  <si>
    <t>meglio asp</t>
  </si>
  <si>
    <t>fatal approximation error</t>
  </si>
  <si>
    <t>TYPE</t>
  </si>
  <si>
    <t>CSP</t>
  </si>
  <si>
    <t>min(std)</t>
  </si>
  <si>
    <t>STD</t>
  </si>
  <si>
    <t>max(min)</t>
  </si>
  <si>
    <t>n of uni</t>
  </si>
  <si>
    <t>MEAN</t>
  </si>
  <si>
    <t>SOLVE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</si>
</sst>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0.00000000000000000"/>
    <numFmt numFmtId="165" formatCode="_-* #,##0\ &quot;€&quot;_-;\-* #,##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right" vertical="center"/>
    </xf>
    <xf numFmtId="42" fontId="0" fillId="0" borderId="0" xfId="0" applyNumberFormat="1" applyAlignment="1">
      <alignment horizontal="right" vertical="center"/>
    </xf>
    <xf numFmtId="42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42" fontId="1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0" fontId="1" fillId="0" borderId="0" xfId="0" applyFont="1"/>
    <xf numFmtId="44" fontId="0" fillId="0" borderId="0" xfId="1" applyFont="1"/>
    <xf numFmtId="165" fontId="0" fillId="0" borderId="0" xfId="1" applyNumberFormat="1" applyFont="1"/>
    <xf numFmtId="9" fontId="0" fillId="0" borderId="0" xfId="2" applyFont="1"/>
    <xf numFmtId="44" fontId="0" fillId="0" borderId="0" xfId="0" applyNumberFormat="1"/>
    <xf numFmtId="44" fontId="1" fillId="0" borderId="0" xfId="0" applyNumberFormat="1" applyFont="1"/>
    <xf numFmtId="44" fontId="1" fillId="0" borderId="1" xfId="0" applyNumberFormat="1" applyFont="1" applyBorder="1"/>
    <xf numFmtId="44" fontId="0" fillId="0" borderId="1" xfId="0" applyNumberFormat="1" applyBorder="1"/>
    <xf numFmtId="1" fontId="0" fillId="0" borderId="0" xfId="1" applyNumberFormat="1" applyFont="1"/>
    <xf numFmtId="0" fontId="0" fillId="0" borderId="0" xfId="0" applyFont="1"/>
    <xf numFmtId="0" fontId="1" fillId="0" borderId="0" xfId="0" applyFont="1" applyAlignment="1">
      <alignment horizontal="right"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42" fontId="0" fillId="2" borderId="0" xfId="0" applyNumberFormat="1" applyFill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2" fontId="0" fillId="3" borderId="0" xfId="0" applyNumberFormat="1" applyFill="1" applyAlignment="1">
      <alignment horizontal="right" vertical="center"/>
    </xf>
    <xf numFmtId="164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 wrapText="1"/>
    </xf>
    <xf numFmtId="0" fontId="0" fillId="0" borderId="0" xfId="0" applyFill="1" applyAlignment="1">
      <alignment horizontal="right" vertical="center"/>
    </xf>
    <xf numFmtId="42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 wrapText="1"/>
    </xf>
    <xf numFmtId="164" fontId="0" fillId="0" borderId="0" xfId="0" applyNumberForma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42" fontId="0" fillId="4" borderId="0" xfId="0" applyNumberFormat="1" applyFill="1" applyAlignment="1">
      <alignment horizontal="right" vertical="center"/>
    </xf>
    <xf numFmtId="164" fontId="0" fillId="4" borderId="0" xfId="0" applyNumberForma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2" fontId="0" fillId="5" borderId="0" xfId="0" applyNumberFormat="1" applyFill="1" applyAlignment="1">
      <alignment horizontal="right" vertical="center"/>
    </xf>
    <xf numFmtId="164" fontId="0" fillId="5" borderId="0" xfId="0" applyNumberForma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42" fontId="0" fillId="6" borderId="0" xfId="0" applyNumberFormat="1" applyFill="1" applyAlignment="1">
      <alignment horizontal="right" vertical="center"/>
    </xf>
    <xf numFmtId="164" fontId="0" fillId="6" borderId="0" xfId="0" applyNumberFormat="1" applyFill="1" applyAlignment="1">
      <alignment horizontal="right" vertical="center"/>
    </xf>
    <xf numFmtId="0" fontId="0" fillId="6" borderId="0" xfId="0" applyFill="1" applyAlignment="1">
      <alignment horizontal="right" vertical="center" wrapText="1"/>
    </xf>
    <xf numFmtId="0" fontId="0" fillId="7" borderId="0" xfId="0" applyFill="1" applyAlignment="1">
      <alignment horizontal="right" vertical="center"/>
    </xf>
    <xf numFmtId="42" fontId="0" fillId="7" borderId="0" xfId="0" applyNumberFormat="1" applyFill="1" applyAlignment="1">
      <alignment horizontal="right" vertical="center"/>
    </xf>
    <xf numFmtId="164" fontId="0" fillId="7" borderId="0" xfId="0" applyNumberFormat="1" applyFill="1" applyAlignment="1">
      <alignment horizontal="right" vertical="center"/>
    </xf>
    <xf numFmtId="0" fontId="0" fillId="7" borderId="0" xfId="0" applyFill="1"/>
    <xf numFmtId="0" fontId="0" fillId="8" borderId="0" xfId="0" applyFill="1" applyAlignment="1">
      <alignment horizontal="right" vertical="center"/>
    </xf>
    <xf numFmtId="42" fontId="0" fillId="8" borderId="0" xfId="0" applyNumberFormat="1" applyFill="1" applyAlignment="1">
      <alignment horizontal="right" vertical="center"/>
    </xf>
    <xf numFmtId="164" fontId="0" fillId="8" borderId="0" xfId="0" applyNumberFormat="1" applyFill="1" applyAlignment="1">
      <alignment horizontal="right" vertical="center"/>
    </xf>
    <xf numFmtId="0" fontId="0" fillId="8" borderId="0" xfId="0" applyFill="1" applyAlignment="1">
      <alignment horizontal="right" vertical="center" wrapText="1"/>
    </xf>
    <xf numFmtId="0" fontId="0" fillId="9" borderId="0" xfId="0" applyFill="1" applyAlignment="1">
      <alignment horizontal="right" vertical="center"/>
    </xf>
    <xf numFmtId="42" fontId="0" fillId="9" borderId="0" xfId="0" applyNumberFormat="1" applyFill="1" applyAlignment="1">
      <alignment horizontal="right" vertical="center"/>
    </xf>
    <xf numFmtId="164" fontId="0" fillId="9" borderId="0" xfId="0" applyNumberFormat="1" applyFill="1" applyAlignment="1">
      <alignment horizontal="right" vertical="center"/>
    </xf>
    <xf numFmtId="0" fontId="0" fillId="9" borderId="0" xfId="0" applyFill="1" applyAlignment="1">
      <alignment horizontal="right" vertical="center" wrapText="1"/>
    </xf>
    <xf numFmtId="0" fontId="0" fillId="0" borderId="0" xfId="0" applyFill="1"/>
    <xf numFmtId="0" fontId="0" fillId="10" borderId="0" xfId="0" applyFill="1" applyAlignment="1">
      <alignment horizontal="right" vertical="center"/>
    </xf>
    <xf numFmtId="42" fontId="0" fillId="10" borderId="0" xfId="0" applyNumberFormat="1" applyFill="1" applyAlignment="1">
      <alignment horizontal="right" vertical="center"/>
    </xf>
    <xf numFmtId="0" fontId="0" fillId="10" borderId="0" xfId="0" applyFill="1" applyAlignment="1">
      <alignment horizontal="right" vertical="center" wrapText="1"/>
    </xf>
    <xf numFmtId="164" fontId="0" fillId="10" borderId="0" xfId="0" applyNumberFormat="1" applyFill="1" applyAlignment="1">
      <alignment horizontal="right" vertical="center"/>
    </xf>
    <xf numFmtId="0" fontId="0" fillId="11" borderId="0" xfId="0" applyFill="1" applyAlignment="1">
      <alignment horizontal="right" vertical="center"/>
    </xf>
    <xf numFmtId="42" fontId="0" fillId="11" borderId="0" xfId="0" applyNumberFormat="1" applyFill="1" applyAlignment="1">
      <alignment horizontal="right" vertical="center"/>
    </xf>
    <xf numFmtId="164" fontId="0" fillId="11" borderId="0" xfId="0" applyNumberFormat="1" applyFill="1" applyAlignment="1">
      <alignment horizontal="right" vertical="center"/>
    </xf>
    <xf numFmtId="0" fontId="0" fillId="11" borderId="0" xfId="0" applyFill="1" applyAlignment="1">
      <alignment horizontal="right" vertical="center" wrapText="1"/>
    </xf>
    <xf numFmtId="0" fontId="0" fillId="12" borderId="0" xfId="0" applyFill="1" applyAlignment="1">
      <alignment horizontal="right" vertical="center"/>
    </xf>
    <xf numFmtId="42" fontId="0" fillId="12" borderId="0" xfId="0" applyNumberFormat="1" applyFill="1" applyAlignment="1">
      <alignment horizontal="right" vertical="center"/>
    </xf>
    <xf numFmtId="164" fontId="0" fillId="12" borderId="0" xfId="0" applyNumberFormat="1" applyFill="1" applyAlignment="1">
      <alignment horizontal="right" vertical="center"/>
    </xf>
    <xf numFmtId="0" fontId="0" fillId="13" borderId="0" xfId="0" applyFill="1" applyAlignment="1">
      <alignment horizontal="right" vertical="center"/>
    </xf>
    <xf numFmtId="42" fontId="0" fillId="13" borderId="0" xfId="0" applyNumberFormat="1" applyFill="1" applyAlignment="1">
      <alignment horizontal="right" vertical="center"/>
    </xf>
    <xf numFmtId="42" fontId="0" fillId="13" borderId="0" xfId="0" applyNumberFormat="1" applyFont="1" applyFill="1" applyAlignment="1">
      <alignment horizontal="right" vertical="center"/>
    </xf>
    <xf numFmtId="164" fontId="0" fillId="13" borderId="0" xfId="0" applyNumberFormat="1" applyFill="1" applyAlignment="1">
      <alignment horizontal="right" vertical="center"/>
    </xf>
    <xf numFmtId="0" fontId="0" fillId="14" borderId="0" xfId="0" applyFill="1" applyAlignment="1">
      <alignment horizontal="right" vertical="center"/>
    </xf>
    <xf numFmtId="164" fontId="0" fillId="14" borderId="0" xfId="0" applyNumberFormat="1" applyFill="1" applyAlignment="1">
      <alignment horizontal="right" vertical="center"/>
    </xf>
    <xf numFmtId="0" fontId="0" fillId="14" borderId="0" xfId="0" applyFont="1" applyFill="1" applyAlignment="1">
      <alignment horizontal="right" vertical="center"/>
    </xf>
    <xf numFmtId="42" fontId="0" fillId="14" borderId="0" xfId="0" applyNumberFormat="1" applyFont="1" applyFill="1" applyAlignment="1">
      <alignment horizontal="right" vertical="center"/>
    </xf>
    <xf numFmtId="164" fontId="0" fillId="14" borderId="0" xfId="0" applyNumberFormat="1" applyFont="1" applyFill="1" applyAlignment="1">
      <alignment horizontal="right" vertical="center"/>
    </xf>
    <xf numFmtId="42" fontId="0" fillId="7" borderId="0" xfId="0" applyNumberFormat="1" applyFont="1" applyFill="1" applyAlignment="1">
      <alignment horizontal="right" vertical="center"/>
    </xf>
    <xf numFmtId="0" fontId="0" fillId="15" borderId="0" xfId="0" applyFill="1" applyAlignment="1">
      <alignment horizontal="right" vertical="center"/>
    </xf>
    <xf numFmtId="42" fontId="0" fillId="15" borderId="0" xfId="0" applyNumberFormat="1" applyFill="1" applyAlignment="1">
      <alignment horizontal="right" vertical="center"/>
    </xf>
    <xf numFmtId="164" fontId="0" fillId="15" borderId="0" xfId="0" applyNumberForma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42" fontId="3" fillId="0" borderId="0" xfId="0" applyNumberFormat="1" applyFont="1" applyFill="1" applyAlignment="1">
      <alignment horizontal="right" vertical="center"/>
    </xf>
    <xf numFmtId="164" fontId="3" fillId="0" borderId="0" xfId="0" applyNumberFormat="1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42" fontId="3" fillId="5" borderId="0" xfId="0" applyNumberFormat="1" applyFont="1" applyFill="1" applyAlignment="1">
      <alignment horizontal="right" vertical="center"/>
    </xf>
    <xf numFmtId="164" fontId="3" fillId="5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3" xfId="0" applyFont="1" applyBorder="1"/>
    <xf numFmtId="0" fontId="4" fillId="5" borderId="0" xfId="0" applyFont="1" applyFill="1" applyAlignment="1">
      <alignment horizontal="right" vertical="center"/>
    </xf>
    <xf numFmtId="42" fontId="4" fillId="5" borderId="0" xfId="0" applyNumberFormat="1" applyFont="1" applyFill="1" applyAlignment="1">
      <alignment horizontal="right" vertical="center"/>
    </xf>
    <xf numFmtId="164" fontId="4" fillId="5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42" fontId="3" fillId="2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0" fontId="0" fillId="5" borderId="0" xfId="0" applyFill="1" applyAlignment="1">
      <alignment horizontal="right" vertical="center" wrapText="1"/>
    </xf>
    <xf numFmtId="0" fontId="5" fillId="5" borderId="0" xfId="0" applyFont="1" applyFill="1" applyAlignment="1">
      <alignment horizontal="right" vertical="center"/>
    </xf>
    <xf numFmtId="42" fontId="5" fillId="5" borderId="0" xfId="0" applyNumberFormat="1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 wrapText="1"/>
    </xf>
    <xf numFmtId="164" fontId="5" fillId="5" borderId="0" xfId="0" applyNumberFormat="1" applyFon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11" borderId="0" xfId="0" applyNumberFormat="1" applyFill="1" applyAlignment="1">
      <alignment horizontal="right" vertical="center"/>
    </xf>
    <xf numFmtId="49" fontId="0" fillId="11" borderId="0" xfId="0" applyNumberFormat="1" applyFill="1" applyAlignment="1">
      <alignment horizontal="right" vertical="center" wrapText="1"/>
    </xf>
    <xf numFmtId="49" fontId="0" fillId="10" borderId="0" xfId="0" applyNumberFormat="1" applyFill="1" applyAlignment="1">
      <alignment horizontal="right" vertical="center"/>
    </xf>
    <xf numFmtId="49" fontId="0" fillId="10" borderId="0" xfId="0" applyNumberFormat="1" applyFill="1" applyAlignment="1">
      <alignment horizontal="right" vertical="center" wrapText="1"/>
    </xf>
    <xf numFmtId="49" fontId="0" fillId="12" borderId="0" xfId="0" applyNumberFormat="1" applyFill="1" applyAlignment="1">
      <alignment horizontal="right" vertical="center"/>
    </xf>
    <xf numFmtId="49" fontId="0" fillId="13" borderId="0" xfId="0" applyNumberFormat="1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49" fontId="0" fillId="14" borderId="0" xfId="0" applyNumberFormat="1" applyFill="1" applyAlignment="1">
      <alignment horizontal="right" vertical="center"/>
    </xf>
    <xf numFmtId="49" fontId="0" fillId="9" borderId="0" xfId="0" applyNumberFormat="1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42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42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64" fontId="0" fillId="0" borderId="1" xfId="0" applyNumberForma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42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2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42" fontId="4" fillId="9" borderId="0" xfId="0" applyNumberFormat="1" applyFont="1" applyFill="1" applyAlignment="1">
      <alignment horizontal="right" vertical="center"/>
    </xf>
    <xf numFmtId="0" fontId="4" fillId="9" borderId="0" xfId="0" applyFont="1" applyFill="1" applyAlignment="1">
      <alignment horizontal="right" vertical="center"/>
    </xf>
    <xf numFmtId="0" fontId="4" fillId="9" borderId="0" xfId="0" applyFont="1" applyFill="1" applyAlignment="1">
      <alignment horizontal="right" vertical="center" wrapText="1"/>
    </xf>
    <xf numFmtId="164" fontId="4" fillId="9" borderId="0" xfId="0" applyNumberFormat="1" applyFont="1" applyFill="1" applyAlignment="1">
      <alignment horizontal="right" vertical="center"/>
    </xf>
    <xf numFmtId="44" fontId="0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horizontal="right" vertical="center"/>
    </xf>
    <xf numFmtId="42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14" borderId="0" xfId="0" applyFont="1" applyFill="1" applyAlignment="1">
      <alignment horizontal="right" vertical="center"/>
    </xf>
    <xf numFmtId="42" fontId="3" fillId="14" borderId="0" xfId="0" applyNumberFormat="1" applyFont="1" applyFill="1" applyAlignment="1">
      <alignment horizontal="right" vertical="center"/>
    </xf>
    <xf numFmtId="49" fontId="3" fillId="14" borderId="0" xfId="0" applyNumberFormat="1" applyFont="1" applyFill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42" fontId="3" fillId="9" borderId="0" xfId="0" applyNumberFormat="1" applyFont="1" applyFill="1" applyAlignment="1">
      <alignment horizontal="right" vertical="center"/>
    </xf>
    <xf numFmtId="164" fontId="3" fillId="9" borderId="0" xfId="0" applyNumberFormat="1" applyFont="1" applyFill="1" applyAlignment="1">
      <alignment horizontal="right" vertic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EEAA-487F-408C-94A6-E63E757C3AB2}">
  <dimension ref="A1:O54"/>
  <sheetViews>
    <sheetView tabSelected="1" topLeftCell="A19" workbookViewId="0">
      <selection activeCell="B37" sqref="B37"/>
    </sheetView>
  </sheetViews>
  <sheetFormatPr defaultRowHeight="15" x14ac:dyDescent="0.25"/>
  <cols>
    <col min="1" max="1" width="8.42578125" style="1" customWidth="1"/>
    <col min="2" max="2" width="9.28515625" style="1" customWidth="1"/>
    <col min="3" max="4" width="12" style="2" bestFit="1" customWidth="1"/>
    <col min="5" max="5" width="13.140625" style="2" bestFit="1" customWidth="1"/>
    <col min="6" max="6" width="7.42578125" style="1" customWidth="1"/>
    <col min="7" max="7" width="9.5703125" style="1" bestFit="1" customWidth="1"/>
    <col min="8" max="8" width="19.5703125" style="1" customWidth="1"/>
    <col min="9" max="9" width="25" style="8" bestFit="1" customWidth="1"/>
    <col min="10" max="12" width="11.42578125" style="1" customWidth="1"/>
    <col min="13" max="16384" width="9.140625" style="1"/>
  </cols>
  <sheetData>
    <row r="1" spans="1:13" s="7" customFormat="1" ht="30.75" customHeight="1" x14ac:dyDescent="0.25">
      <c r="A1" s="5" t="s">
        <v>0</v>
      </c>
      <c r="B1" s="5" t="s">
        <v>64</v>
      </c>
      <c r="C1" s="6" t="s">
        <v>3</v>
      </c>
      <c r="D1" s="6" t="s">
        <v>4</v>
      </c>
      <c r="E1" s="6" t="s">
        <v>5</v>
      </c>
      <c r="F1" s="5" t="s">
        <v>6</v>
      </c>
      <c r="G1" s="5" t="s">
        <v>12</v>
      </c>
      <c r="H1" s="5" t="s">
        <v>2</v>
      </c>
      <c r="I1" s="5" t="s">
        <v>1</v>
      </c>
      <c r="J1" s="5" t="s">
        <v>15</v>
      </c>
      <c r="K1" s="5" t="s">
        <v>13</v>
      </c>
      <c r="L1" s="5" t="s">
        <v>14</v>
      </c>
      <c r="M1" s="5"/>
    </row>
    <row r="2" spans="1:13" s="7" customFormat="1" x14ac:dyDescent="0.25">
      <c r="A2" s="1" t="s">
        <v>7</v>
      </c>
      <c r="B2" s="1">
        <v>8</v>
      </c>
      <c r="C2" s="2">
        <v>1000</v>
      </c>
      <c r="D2" s="2">
        <v>50</v>
      </c>
      <c r="E2" s="2">
        <v>300</v>
      </c>
      <c r="F2" s="1">
        <v>10</v>
      </c>
      <c r="G2" s="1">
        <v>4</v>
      </c>
      <c r="H2" s="1" t="s">
        <v>11</v>
      </c>
      <c r="I2" s="8">
        <v>0.335523390178805</v>
      </c>
      <c r="J2" s="1">
        <v>4</v>
      </c>
      <c r="K2" s="1">
        <v>1</v>
      </c>
      <c r="L2" s="1">
        <v>3</v>
      </c>
      <c r="M2" s="5"/>
    </row>
    <row r="3" spans="1:13" s="7" customFormat="1" x14ac:dyDescent="0.25">
      <c r="A3" s="119" t="s">
        <v>8</v>
      </c>
      <c r="B3" s="119">
        <v>9</v>
      </c>
      <c r="C3" s="120">
        <v>1000</v>
      </c>
      <c r="D3" s="120">
        <v>51</v>
      </c>
      <c r="E3" s="120">
        <v>300</v>
      </c>
      <c r="F3" s="119">
        <v>10</v>
      </c>
      <c r="G3" s="119">
        <v>4</v>
      </c>
      <c r="H3" s="119" t="s">
        <v>11</v>
      </c>
      <c r="I3" s="121">
        <v>0.335523390178805</v>
      </c>
      <c r="J3" s="119">
        <v>4</v>
      </c>
      <c r="K3" s="119">
        <v>1</v>
      </c>
      <c r="L3" s="119">
        <v>3</v>
      </c>
      <c r="M3" s="5"/>
    </row>
    <row r="4" spans="1:13" s="7" customFormat="1" x14ac:dyDescent="0.25">
      <c r="A4" s="1" t="s">
        <v>7</v>
      </c>
      <c r="B4" s="1">
        <v>9</v>
      </c>
      <c r="C4" s="30">
        <v>1000</v>
      </c>
      <c r="D4" s="30">
        <v>24</v>
      </c>
      <c r="E4" s="30">
        <v>300</v>
      </c>
      <c r="F4" s="29">
        <v>15</v>
      </c>
      <c r="G4" s="29">
        <v>4</v>
      </c>
      <c r="H4" s="1" t="s">
        <v>11</v>
      </c>
      <c r="I4" s="8">
        <v>0.335523390178805</v>
      </c>
      <c r="J4" s="1">
        <v>4</v>
      </c>
      <c r="K4" s="1">
        <v>1</v>
      </c>
      <c r="L4" s="1">
        <v>3</v>
      </c>
      <c r="M4" s="5"/>
    </row>
    <row r="5" spans="1:13" x14ac:dyDescent="0.25">
      <c r="A5" s="1" t="s">
        <v>8</v>
      </c>
      <c r="B5" s="1">
        <v>26</v>
      </c>
      <c r="C5" s="30">
        <v>1000</v>
      </c>
      <c r="D5" s="30">
        <v>25</v>
      </c>
      <c r="E5" s="30">
        <v>300</v>
      </c>
      <c r="F5" s="29">
        <v>15</v>
      </c>
      <c r="G5" s="29">
        <v>4</v>
      </c>
      <c r="H5" s="1" t="s">
        <v>11</v>
      </c>
      <c r="I5" s="8">
        <v>0.335523390178805</v>
      </c>
      <c r="J5" s="1">
        <v>4</v>
      </c>
      <c r="K5" s="1">
        <v>1</v>
      </c>
      <c r="L5" s="1">
        <v>3</v>
      </c>
    </row>
    <row r="6" spans="1:13" x14ac:dyDescent="0.25">
      <c r="A6" s="119" t="s">
        <v>8</v>
      </c>
      <c r="B6" s="119">
        <v>20</v>
      </c>
      <c r="C6" s="122">
        <v>1000</v>
      </c>
      <c r="D6" s="122">
        <v>30</v>
      </c>
      <c r="E6" s="122">
        <v>300</v>
      </c>
      <c r="F6" s="123">
        <v>15</v>
      </c>
      <c r="G6" s="123">
        <v>4</v>
      </c>
      <c r="H6" s="119" t="s">
        <v>11</v>
      </c>
      <c r="I6" s="121">
        <v>0.335523390178805</v>
      </c>
      <c r="J6" s="119">
        <v>4</v>
      </c>
      <c r="K6" s="119">
        <v>1</v>
      </c>
      <c r="L6" s="119">
        <v>3</v>
      </c>
    </row>
    <row r="7" spans="1:13" x14ac:dyDescent="0.25">
      <c r="A7" s="128" t="s">
        <v>7</v>
      </c>
      <c r="B7" s="128">
        <v>2</v>
      </c>
      <c r="C7" s="30">
        <v>1000</v>
      </c>
      <c r="D7" s="30">
        <v>16</v>
      </c>
      <c r="E7" s="30">
        <v>300</v>
      </c>
      <c r="F7" s="29">
        <v>18</v>
      </c>
      <c r="G7" s="29">
        <v>4</v>
      </c>
      <c r="H7" s="1" t="s">
        <v>11</v>
      </c>
      <c r="I7" s="8">
        <v>0.335523390178805</v>
      </c>
      <c r="J7" s="1">
        <v>4</v>
      </c>
      <c r="K7" s="1">
        <v>1</v>
      </c>
      <c r="L7" s="1">
        <v>3</v>
      </c>
    </row>
    <row r="8" spans="1:13" x14ac:dyDescent="0.25">
      <c r="A8" s="128" t="s">
        <v>7</v>
      </c>
      <c r="B8" s="128">
        <v>33</v>
      </c>
      <c r="C8" s="30">
        <v>1000</v>
      </c>
      <c r="D8" s="30">
        <v>17</v>
      </c>
      <c r="E8" s="30">
        <v>300</v>
      </c>
      <c r="F8" s="29">
        <v>18</v>
      </c>
      <c r="G8" s="29">
        <v>4</v>
      </c>
      <c r="H8" s="1" t="s">
        <v>11</v>
      </c>
      <c r="I8" s="8">
        <v>0.335523390178805</v>
      </c>
      <c r="J8" s="1">
        <v>4</v>
      </c>
      <c r="K8" s="1">
        <v>1</v>
      </c>
      <c r="L8" s="1">
        <v>3</v>
      </c>
    </row>
    <row r="9" spans="1:13" x14ac:dyDescent="0.25">
      <c r="A9" s="128" t="s">
        <v>7</v>
      </c>
      <c r="B9" s="128">
        <v>33</v>
      </c>
      <c r="C9" s="129">
        <v>1000</v>
      </c>
      <c r="D9" s="129">
        <v>18</v>
      </c>
      <c r="E9" s="129">
        <v>300</v>
      </c>
      <c r="F9" s="130">
        <v>18</v>
      </c>
      <c r="G9" s="130">
        <v>4</v>
      </c>
      <c r="H9" s="128" t="s">
        <v>11</v>
      </c>
      <c r="I9" s="131">
        <v>0.335523390178805</v>
      </c>
      <c r="J9" s="128">
        <v>4</v>
      </c>
      <c r="K9" s="128">
        <v>1</v>
      </c>
      <c r="L9" s="128">
        <v>3</v>
      </c>
    </row>
    <row r="10" spans="1:13" x14ac:dyDescent="0.25">
      <c r="A10" s="1" t="s">
        <v>8</v>
      </c>
      <c r="B10" s="1">
        <v>67</v>
      </c>
      <c r="C10" s="30">
        <v>1000</v>
      </c>
      <c r="D10" s="30">
        <v>19</v>
      </c>
      <c r="E10" s="30">
        <v>300</v>
      </c>
      <c r="F10" s="29">
        <v>18</v>
      </c>
      <c r="G10" s="29">
        <v>4</v>
      </c>
      <c r="H10" s="1" t="s">
        <v>11</v>
      </c>
      <c r="I10" s="8">
        <v>0.335523390178805</v>
      </c>
      <c r="J10" s="1">
        <v>4</v>
      </c>
      <c r="K10" s="1">
        <v>1</v>
      </c>
      <c r="L10" s="1">
        <v>3</v>
      </c>
    </row>
    <row r="11" spans="1:13" x14ac:dyDescent="0.25">
      <c r="A11" s="1" t="s">
        <v>8</v>
      </c>
      <c r="B11" s="1">
        <v>78</v>
      </c>
      <c r="C11" s="30">
        <v>1000</v>
      </c>
      <c r="D11" s="30">
        <v>20</v>
      </c>
      <c r="E11" s="30">
        <v>300</v>
      </c>
      <c r="F11" s="29">
        <v>18</v>
      </c>
      <c r="G11" s="29">
        <v>4</v>
      </c>
      <c r="H11" s="1" t="s">
        <v>11</v>
      </c>
      <c r="I11" s="8">
        <v>0.335523390178805</v>
      </c>
      <c r="J11" s="1">
        <v>4</v>
      </c>
      <c r="K11" s="1">
        <v>1</v>
      </c>
      <c r="L11" s="1">
        <v>3</v>
      </c>
    </row>
    <row r="12" spans="1:13" x14ac:dyDescent="0.25">
      <c r="A12" s="119" t="s">
        <v>8</v>
      </c>
      <c r="B12" s="119">
        <v>39</v>
      </c>
      <c r="C12" s="122">
        <v>1000</v>
      </c>
      <c r="D12" s="122">
        <v>21</v>
      </c>
      <c r="E12" s="122">
        <v>300</v>
      </c>
      <c r="F12" s="123">
        <v>18</v>
      </c>
      <c r="G12" s="123">
        <v>4</v>
      </c>
      <c r="H12" s="119" t="s">
        <v>11</v>
      </c>
      <c r="I12" s="121">
        <v>0.335523390178805</v>
      </c>
      <c r="J12" s="119">
        <v>4</v>
      </c>
      <c r="K12" s="119">
        <v>1</v>
      </c>
      <c r="L12" s="119">
        <v>3</v>
      </c>
    </row>
    <row r="13" spans="1:13" x14ac:dyDescent="0.25">
      <c r="A13" s="1" t="s">
        <v>7</v>
      </c>
      <c r="B13" s="1">
        <v>9</v>
      </c>
      <c r="C13" s="30">
        <v>1000</v>
      </c>
      <c r="D13" s="30">
        <v>17</v>
      </c>
      <c r="E13" s="30">
        <v>300</v>
      </c>
      <c r="F13" s="29">
        <v>19</v>
      </c>
      <c r="G13" s="29">
        <v>4</v>
      </c>
      <c r="H13" s="1" t="s">
        <v>11</v>
      </c>
      <c r="I13" s="8">
        <v>0.335523390178805</v>
      </c>
      <c r="J13" s="1">
        <v>4</v>
      </c>
      <c r="K13" s="1">
        <v>1</v>
      </c>
      <c r="L13" s="1">
        <v>3</v>
      </c>
    </row>
    <row r="14" spans="1:13" x14ac:dyDescent="0.25">
      <c r="A14" s="1" t="s">
        <v>7</v>
      </c>
      <c r="B14" s="1">
        <v>19</v>
      </c>
      <c r="C14" s="30">
        <v>1000</v>
      </c>
      <c r="D14" s="30">
        <v>18</v>
      </c>
      <c r="E14" s="30">
        <v>300</v>
      </c>
      <c r="F14" s="29">
        <v>19</v>
      </c>
      <c r="G14" s="29">
        <v>4</v>
      </c>
      <c r="H14" s="1" t="s">
        <v>11</v>
      </c>
      <c r="I14" s="8">
        <v>0.335523390178805</v>
      </c>
      <c r="J14" s="1">
        <v>4</v>
      </c>
      <c r="K14" s="1">
        <v>1</v>
      </c>
      <c r="L14" s="1">
        <v>3</v>
      </c>
    </row>
    <row r="15" spans="1:13" x14ac:dyDescent="0.25">
      <c r="A15" s="1" t="s">
        <v>8</v>
      </c>
      <c r="B15" s="1">
        <v>72</v>
      </c>
      <c r="C15" s="30">
        <v>1000</v>
      </c>
      <c r="D15" s="30">
        <v>19</v>
      </c>
      <c r="E15" s="30">
        <v>300</v>
      </c>
      <c r="F15" s="29">
        <v>19</v>
      </c>
      <c r="G15" s="29">
        <v>4</v>
      </c>
      <c r="H15" s="1" t="s">
        <v>11</v>
      </c>
      <c r="I15" s="8">
        <v>0.335523390178805</v>
      </c>
      <c r="J15" s="1">
        <v>4</v>
      </c>
      <c r="K15" s="1">
        <v>1</v>
      </c>
      <c r="L15" s="1">
        <v>3</v>
      </c>
    </row>
    <row r="16" spans="1:13" x14ac:dyDescent="0.25">
      <c r="A16" s="1" t="s">
        <v>8</v>
      </c>
      <c r="B16" s="1">
        <v>63</v>
      </c>
      <c r="C16" s="30">
        <v>1000</v>
      </c>
      <c r="D16" s="30">
        <v>20</v>
      </c>
      <c r="E16" s="30">
        <v>300</v>
      </c>
      <c r="F16" s="29">
        <v>19</v>
      </c>
      <c r="G16" s="29">
        <v>4</v>
      </c>
      <c r="H16" s="1" t="s">
        <v>11</v>
      </c>
      <c r="I16" s="8">
        <v>0.335523390178805</v>
      </c>
      <c r="J16" s="1">
        <v>4</v>
      </c>
      <c r="K16" s="1">
        <v>1</v>
      </c>
      <c r="L16" s="1">
        <v>3</v>
      </c>
    </row>
    <row r="17" spans="1:15" x14ac:dyDescent="0.25">
      <c r="A17" s="119" t="s">
        <v>8</v>
      </c>
      <c r="B17" s="119">
        <v>44</v>
      </c>
      <c r="C17" s="122">
        <v>1000</v>
      </c>
      <c r="D17" s="122">
        <v>21</v>
      </c>
      <c r="E17" s="122">
        <v>300</v>
      </c>
      <c r="F17" s="123">
        <v>19</v>
      </c>
      <c r="G17" s="123">
        <v>4</v>
      </c>
      <c r="H17" s="119" t="s">
        <v>11</v>
      </c>
      <c r="I17" s="121">
        <v>0.335523390178805</v>
      </c>
      <c r="J17" s="119">
        <v>4</v>
      </c>
      <c r="K17" s="119">
        <v>1</v>
      </c>
      <c r="L17" s="119">
        <v>3</v>
      </c>
    </row>
    <row r="18" spans="1:15" x14ac:dyDescent="0.25">
      <c r="A18" s="1" t="s">
        <v>7</v>
      </c>
      <c r="B18" s="1">
        <v>4</v>
      </c>
      <c r="C18" s="30">
        <v>1000</v>
      </c>
      <c r="D18" s="30">
        <v>15</v>
      </c>
      <c r="E18" s="30">
        <v>300</v>
      </c>
      <c r="F18" s="29">
        <v>20</v>
      </c>
      <c r="G18" s="29">
        <v>4</v>
      </c>
      <c r="H18" s="1" t="s">
        <v>11</v>
      </c>
      <c r="I18" s="8">
        <v>0.335523390178805</v>
      </c>
      <c r="J18" s="1">
        <v>4</v>
      </c>
      <c r="K18" s="1">
        <v>1</v>
      </c>
      <c r="L18" s="1">
        <v>3</v>
      </c>
    </row>
    <row r="19" spans="1:15" x14ac:dyDescent="0.25">
      <c r="A19" s="1" t="s">
        <v>8</v>
      </c>
      <c r="B19" s="1">
        <v>78</v>
      </c>
      <c r="C19" s="30">
        <v>1000</v>
      </c>
      <c r="D19" s="30">
        <v>16</v>
      </c>
      <c r="E19" s="30">
        <v>300</v>
      </c>
      <c r="F19" s="29">
        <v>20</v>
      </c>
      <c r="G19" s="29">
        <v>4</v>
      </c>
      <c r="H19" s="1" t="s">
        <v>11</v>
      </c>
      <c r="I19" s="8">
        <v>0.335523390178805</v>
      </c>
      <c r="J19" s="1">
        <v>4</v>
      </c>
      <c r="K19" s="1">
        <v>1</v>
      </c>
      <c r="L19" s="1">
        <v>3</v>
      </c>
    </row>
    <row r="20" spans="1:15" x14ac:dyDescent="0.25">
      <c r="A20" s="1" t="s">
        <v>9</v>
      </c>
      <c r="B20" s="1">
        <v>300</v>
      </c>
      <c r="C20" s="30">
        <v>1000</v>
      </c>
      <c r="D20" s="30">
        <v>17</v>
      </c>
      <c r="E20" s="30">
        <v>300</v>
      </c>
      <c r="F20" s="29">
        <v>20</v>
      </c>
      <c r="G20" s="29">
        <v>4</v>
      </c>
      <c r="H20" s="1" t="s">
        <v>11</v>
      </c>
      <c r="I20" s="8">
        <v>0.335523390178805</v>
      </c>
      <c r="J20" s="1">
        <v>4</v>
      </c>
      <c r="K20" s="1">
        <v>1</v>
      </c>
      <c r="L20" s="1">
        <v>3</v>
      </c>
    </row>
    <row r="21" spans="1:15" x14ac:dyDescent="0.25">
      <c r="A21" s="1" t="s">
        <v>9</v>
      </c>
      <c r="B21" s="1">
        <v>300</v>
      </c>
      <c r="C21" s="30">
        <v>1000</v>
      </c>
      <c r="D21" s="30">
        <v>18</v>
      </c>
      <c r="E21" s="30">
        <v>300</v>
      </c>
      <c r="F21" s="29">
        <v>20</v>
      </c>
      <c r="G21" s="29">
        <v>4</v>
      </c>
      <c r="H21" s="1" t="s">
        <v>11</v>
      </c>
      <c r="I21" s="8">
        <v>0.335523390178805</v>
      </c>
      <c r="J21" s="1">
        <v>4</v>
      </c>
      <c r="K21" s="1">
        <v>1</v>
      </c>
      <c r="L21" s="1">
        <v>3</v>
      </c>
    </row>
    <row r="22" spans="1:15" x14ac:dyDescent="0.25">
      <c r="A22" s="1" t="s">
        <v>9</v>
      </c>
      <c r="B22" s="1">
        <v>300</v>
      </c>
      <c r="C22" s="30">
        <v>1000</v>
      </c>
      <c r="D22" s="30">
        <v>19</v>
      </c>
      <c r="E22" s="30">
        <v>300</v>
      </c>
      <c r="F22" s="29">
        <v>20</v>
      </c>
      <c r="G22" s="29">
        <v>4</v>
      </c>
      <c r="H22" s="1" t="s">
        <v>11</v>
      </c>
      <c r="I22" s="8">
        <v>0.335523390178805</v>
      </c>
      <c r="J22" s="1">
        <v>4</v>
      </c>
      <c r="K22" s="1">
        <v>1</v>
      </c>
      <c r="L22" s="1">
        <v>3</v>
      </c>
    </row>
    <row r="23" spans="1:15" x14ac:dyDescent="0.25">
      <c r="A23" s="1" t="s">
        <v>8</v>
      </c>
      <c r="B23" s="1">
        <v>61</v>
      </c>
      <c r="C23" s="30">
        <v>1000</v>
      </c>
      <c r="D23" s="30">
        <v>20</v>
      </c>
      <c r="E23" s="30">
        <v>300</v>
      </c>
      <c r="F23" s="29">
        <v>20</v>
      </c>
      <c r="G23" s="29">
        <v>4</v>
      </c>
      <c r="H23" s="1" t="s">
        <v>11</v>
      </c>
      <c r="I23" s="8">
        <v>0.335523390178805</v>
      </c>
      <c r="J23" s="1">
        <v>4</v>
      </c>
      <c r="K23" s="1">
        <v>1</v>
      </c>
      <c r="L23" s="1">
        <v>3</v>
      </c>
    </row>
    <row r="24" spans="1:15" s="46" customFormat="1" x14ac:dyDescent="0.25">
      <c r="A24" s="43"/>
      <c r="B24" s="44"/>
      <c r="C24" s="44"/>
      <c r="D24" s="44"/>
      <c r="E24" s="43"/>
      <c r="F24" s="43"/>
      <c r="G24" s="43"/>
      <c r="H24" s="43"/>
      <c r="I24" s="43"/>
      <c r="J24" s="43"/>
      <c r="K24" s="45"/>
      <c r="L24" s="43"/>
      <c r="M24" s="43"/>
      <c r="N24" s="43"/>
    </row>
    <row r="25" spans="1:15" customFormat="1" x14ac:dyDescent="0.25">
      <c r="A25" s="1" t="s">
        <v>7</v>
      </c>
      <c r="B25" s="1">
        <v>1</v>
      </c>
      <c r="C25" s="2">
        <v>1000</v>
      </c>
      <c r="D25" s="2">
        <v>130</v>
      </c>
      <c r="E25" s="2">
        <v>300</v>
      </c>
      <c r="F25" s="1">
        <v>6</v>
      </c>
      <c r="G25" s="1">
        <v>4</v>
      </c>
      <c r="H25" s="1" t="s">
        <v>16</v>
      </c>
      <c r="I25" s="8">
        <v>0.91006534232839398</v>
      </c>
      <c r="J25" s="1">
        <v>2</v>
      </c>
      <c r="K25" s="1">
        <v>4</v>
      </c>
      <c r="L25" s="1">
        <v>4</v>
      </c>
      <c r="M25" s="1"/>
      <c r="N25" s="1"/>
      <c r="O25" s="1"/>
    </row>
    <row r="26" spans="1:15" customFormat="1" x14ac:dyDescent="0.25">
      <c r="A26" s="119" t="s">
        <v>8</v>
      </c>
      <c r="B26" s="119">
        <v>2</v>
      </c>
      <c r="C26" s="120">
        <v>1000</v>
      </c>
      <c r="D26" s="120">
        <v>131</v>
      </c>
      <c r="E26" s="120">
        <v>300</v>
      </c>
      <c r="F26" s="119">
        <v>6</v>
      </c>
      <c r="G26" s="119">
        <v>4</v>
      </c>
      <c r="H26" s="119" t="s">
        <v>16</v>
      </c>
      <c r="I26" s="121">
        <v>0.91006534232839398</v>
      </c>
      <c r="J26" s="119">
        <v>2</v>
      </c>
      <c r="K26" s="119">
        <v>4</v>
      </c>
      <c r="L26" s="119">
        <v>4</v>
      </c>
      <c r="M26" s="1"/>
      <c r="N26" s="1"/>
      <c r="O26" s="1"/>
    </row>
    <row r="27" spans="1:15" s="55" customFormat="1" ht="15" customHeight="1" x14ac:dyDescent="0.25">
      <c r="A27" s="29" t="s">
        <v>7</v>
      </c>
      <c r="B27" s="29">
        <v>1</v>
      </c>
      <c r="C27" s="30">
        <v>1000</v>
      </c>
      <c r="D27" s="30">
        <v>98</v>
      </c>
      <c r="E27" s="30">
        <v>300</v>
      </c>
      <c r="F27" s="29">
        <v>7</v>
      </c>
      <c r="G27" s="29">
        <v>4</v>
      </c>
      <c r="H27" s="29" t="s">
        <v>16</v>
      </c>
      <c r="I27" s="32">
        <v>0.91006534232839398</v>
      </c>
      <c r="J27" s="29">
        <v>2</v>
      </c>
      <c r="K27" s="29">
        <v>4</v>
      </c>
      <c r="L27" s="29">
        <v>4</v>
      </c>
      <c r="M27" s="29"/>
      <c r="N27" s="29"/>
      <c r="O27" s="29"/>
    </row>
    <row r="28" spans="1:15" s="55" customFormat="1" x14ac:dyDescent="0.25">
      <c r="A28" s="119" t="s">
        <v>8</v>
      </c>
      <c r="B28" s="123">
        <v>3</v>
      </c>
      <c r="C28" s="122">
        <v>1000</v>
      </c>
      <c r="D28" s="122">
        <v>100</v>
      </c>
      <c r="E28" s="122">
        <v>300</v>
      </c>
      <c r="F28" s="123">
        <v>7</v>
      </c>
      <c r="G28" s="123">
        <v>4</v>
      </c>
      <c r="H28" s="123" t="s">
        <v>16</v>
      </c>
      <c r="I28" s="124">
        <v>0.91006534232839398</v>
      </c>
      <c r="J28" s="123">
        <v>2</v>
      </c>
      <c r="K28" s="123">
        <v>4</v>
      </c>
      <c r="L28" s="123">
        <v>4</v>
      </c>
      <c r="M28" s="29"/>
      <c r="N28" s="29"/>
      <c r="O28" s="29"/>
    </row>
    <row r="29" spans="1:15" s="55" customFormat="1" ht="15" customHeight="1" x14ac:dyDescent="0.25">
      <c r="A29" s="29" t="s">
        <v>7</v>
      </c>
      <c r="B29" s="29">
        <v>2</v>
      </c>
      <c r="C29" s="30">
        <v>1000</v>
      </c>
      <c r="D29" s="30">
        <v>72</v>
      </c>
      <c r="E29" s="30">
        <v>300</v>
      </c>
      <c r="F29" s="29">
        <v>8</v>
      </c>
      <c r="G29" s="29">
        <v>4</v>
      </c>
      <c r="H29" s="29" t="s">
        <v>16</v>
      </c>
      <c r="I29" s="32">
        <v>0.91006534232839398</v>
      </c>
      <c r="J29" s="29">
        <v>2</v>
      </c>
      <c r="K29" s="29">
        <v>4</v>
      </c>
      <c r="L29" s="29">
        <v>4</v>
      </c>
      <c r="M29" s="29"/>
      <c r="N29" s="29"/>
      <c r="O29" s="29"/>
    </row>
    <row r="30" spans="1:15" s="55" customFormat="1" ht="15" customHeight="1" x14ac:dyDescent="0.25">
      <c r="A30" s="29" t="s">
        <v>7</v>
      </c>
      <c r="B30" s="29">
        <v>7</v>
      </c>
      <c r="C30" s="30">
        <v>1000</v>
      </c>
      <c r="D30" s="30">
        <v>73</v>
      </c>
      <c r="E30" s="30">
        <v>300</v>
      </c>
      <c r="F30" s="29">
        <v>8</v>
      </c>
      <c r="G30" s="29">
        <v>4</v>
      </c>
      <c r="H30" s="29" t="s">
        <v>16</v>
      </c>
      <c r="I30" s="32">
        <v>0.91006534232839398</v>
      </c>
      <c r="J30" s="29">
        <v>2</v>
      </c>
      <c r="K30" s="29">
        <v>4</v>
      </c>
      <c r="L30" s="29">
        <v>4</v>
      </c>
      <c r="M30" s="29"/>
      <c r="N30" s="29"/>
      <c r="O30" s="29"/>
    </row>
    <row r="31" spans="1:15" s="55" customFormat="1" ht="15" customHeight="1" x14ac:dyDescent="0.25">
      <c r="A31" s="80" t="s">
        <v>7</v>
      </c>
      <c r="B31" s="80">
        <v>6</v>
      </c>
      <c r="C31" s="81">
        <v>1000</v>
      </c>
      <c r="D31" s="81">
        <v>74</v>
      </c>
      <c r="E31" s="81">
        <v>300</v>
      </c>
      <c r="F31" s="80">
        <v>8</v>
      </c>
      <c r="G31" s="80">
        <v>4</v>
      </c>
      <c r="H31" s="80" t="s">
        <v>16</v>
      </c>
      <c r="I31" s="82">
        <v>0.91006534232839398</v>
      </c>
      <c r="J31" s="80">
        <v>2</v>
      </c>
      <c r="K31" s="80">
        <v>4</v>
      </c>
      <c r="L31" s="80">
        <v>4</v>
      </c>
      <c r="M31" s="29"/>
      <c r="N31" s="29"/>
      <c r="O31" s="29"/>
    </row>
    <row r="32" spans="1:15" s="55" customFormat="1" ht="15" customHeight="1" x14ac:dyDescent="0.25">
      <c r="A32" s="119" t="s">
        <v>8</v>
      </c>
      <c r="B32" s="125">
        <v>7</v>
      </c>
      <c r="C32" s="126">
        <v>1000</v>
      </c>
      <c r="D32" s="126">
        <v>75</v>
      </c>
      <c r="E32" s="126">
        <v>300</v>
      </c>
      <c r="F32" s="125">
        <v>8</v>
      </c>
      <c r="G32" s="125">
        <v>4</v>
      </c>
      <c r="H32" s="125" t="s">
        <v>16</v>
      </c>
      <c r="I32" s="127">
        <v>0.91006534232839398</v>
      </c>
      <c r="J32" s="125">
        <v>2</v>
      </c>
      <c r="K32" s="125">
        <v>4</v>
      </c>
      <c r="L32" s="125">
        <v>4</v>
      </c>
      <c r="M32" s="29"/>
      <c r="N32" s="29"/>
      <c r="O32" s="29"/>
    </row>
    <row r="33" spans="1:12" s="29" customFormat="1" x14ac:dyDescent="0.25">
      <c r="A33" s="29" t="s">
        <v>7</v>
      </c>
      <c r="B33" s="29">
        <v>4</v>
      </c>
      <c r="C33" s="30">
        <v>1000</v>
      </c>
      <c r="D33" s="30">
        <v>10</v>
      </c>
      <c r="E33" s="30">
        <v>300</v>
      </c>
      <c r="F33" s="29">
        <v>20</v>
      </c>
      <c r="G33" s="29">
        <v>4</v>
      </c>
      <c r="H33" s="29" t="s">
        <v>16</v>
      </c>
      <c r="I33" s="32">
        <v>0.91006534232839398</v>
      </c>
      <c r="J33" s="29">
        <v>4</v>
      </c>
      <c r="K33" s="29">
        <v>2</v>
      </c>
      <c r="L33" s="29">
        <v>4</v>
      </c>
    </row>
    <row r="34" spans="1:12" s="29" customFormat="1" x14ac:dyDescent="0.25">
      <c r="A34" s="51" t="s">
        <v>7</v>
      </c>
      <c r="B34" s="51">
        <v>7</v>
      </c>
      <c r="C34" s="52">
        <v>1000</v>
      </c>
      <c r="D34" s="52">
        <v>15</v>
      </c>
      <c r="E34" s="52">
        <v>300</v>
      </c>
      <c r="F34" s="51">
        <v>20</v>
      </c>
      <c r="G34" s="51">
        <v>4</v>
      </c>
      <c r="H34" s="51" t="s">
        <v>16</v>
      </c>
      <c r="I34" s="53">
        <v>0.91006534232839398</v>
      </c>
      <c r="J34" s="51">
        <v>4</v>
      </c>
      <c r="K34" s="51">
        <v>2</v>
      </c>
      <c r="L34" s="51">
        <v>4</v>
      </c>
    </row>
    <row r="35" spans="1:12" s="29" customFormat="1" x14ac:dyDescent="0.25">
      <c r="A35" s="51" t="s">
        <v>7</v>
      </c>
      <c r="B35" s="51">
        <v>86</v>
      </c>
      <c r="C35" s="52">
        <v>1000</v>
      </c>
      <c r="D35" s="52">
        <v>16</v>
      </c>
      <c r="E35" s="52">
        <v>300</v>
      </c>
      <c r="F35" s="51">
        <v>20</v>
      </c>
      <c r="G35" s="51">
        <v>4</v>
      </c>
      <c r="H35" s="51" t="s">
        <v>16</v>
      </c>
      <c r="I35" s="53">
        <v>0.91006534232839398</v>
      </c>
      <c r="J35" s="51">
        <v>4</v>
      </c>
      <c r="K35" s="51">
        <v>2</v>
      </c>
      <c r="L35" s="51">
        <v>4</v>
      </c>
    </row>
    <row r="36" spans="1:12" x14ac:dyDescent="0.25">
      <c r="A36" s="144" t="s">
        <v>7</v>
      </c>
      <c r="B36" s="144">
        <v>248</v>
      </c>
      <c r="C36" s="145">
        <v>1000</v>
      </c>
      <c r="D36" s="145">
        <v>17</v>
      </c>
      <c r="E36" s="145">
        <v>300</v>
      </c>
      <c r="F36" s="144">
        <v>20</v>
      </c>
      <c r="G36" s="144">
        <v>4</v>
      </c>
      <c r="H36" s="144" t="s">
        <v>16</v>
      </c>
      <c r="I36" s="146">
        <v>0.91006534232839398</v>
      </c>
      <c r="J36" s="144">
        <v>4</v>
      </c>
      <c r="K36" s="144">
        <v>2</v>
      </c>
      <c r="L36" s="144">
        <v>4</v>
      </c>
    </row>
    <row r="37" spans="1:12" x14ac:dyDescent="0.25">
      <c r="A37" s="29" t="s">
        <v>9</v>
      </c>
      <c r="B37" s="29">
        <v>300</v>
      </c>
      <c r="C37" s="30">
        <v>1000</v>
      </c>
      <c r="D37" s="30">
        <v>18</v>
      </c>
      <c r="E37" s="30">
        <v>300</v>
      </c>
      <c r="F37" s="29">
        <v>20</v>
      </c>
      <c r="G37" s="29">
        <v>4</v>
      </c>
      <c r="H37" s="1" t="s">
        <v>16</v>
      </c>
      <c r="I37" s="8">
        <v>0.91006534232839398</v>
      </c>
      <c r="J37" s="1">
        <v>4</v>
      </c>
      <c r="K37" s="1">
        <v>2</v>
      </c>
      <c r="L37" s="1">
        <v>4</v>
      </c>
    </row>
    <row r="38" spans="1:12" x14ac:dyDescent="0.25">
      <c r="A38" s="29" t="s">
        <v>9</v>
      </c>
      <c r="B38" s="29">
        <v>300</v>
      </c>
      <c r="C38" s="30">
        <v>1000</v>
      </c>
      <c r="D38" s="30">
        <v>19</v>
      </c>
      <c r="E38" s="30">
        <v>300</v>
      </c>
      <c r="F38" s="29">
        <v>20</v>
      </c>
      <c r="G38" s="29">
        <v>4</v>
      </c>
      <c r="H38" s="1" t="s">
        <v>16</v>
      </c>
      <c r="I38" s="8">
        <v>0.91006534232839398</v>
      </c>
      <c r="J38" s="1">
        <v>4</v>
      </c>
      <c r="K38" s="1">
        <v>2</v>
      </c>
      <c r="L38" s="1">
        <v>4</v>
      </c>
    </row>
    <row r="39" spans="1:12" x14ac:dyDescent="0.25">
      <c r="A39" s="29" t="s">
        <v>9</v>
      </c>
      <c r="B39" s="29">
        <v>300</v>
      </c>
      <c r="C39" s="30">
        <v>1000</v>
      </c>
      <c r="D39" s="30">
        <v>20</v>
      </c>
      <c r="E39" s="30">
        <v>300</v>
      </c>
      <c r="F39" s="29">
        <v>20</v>
      </c>
      <c r="G39" s="29">
        <v>4</v>
      </c>
      <c r="H39" s="1" t="s">
        <v>16</v>
      </c>
      <c r="I39" s="8">
        <v>0.91006534232839398</v>
      </c>
      <c r="J39" s="1">
        <v>4</v>
      </c>
      <c r="K39" s="1">
        <v>2</v>
      </c>
      <c r="L39" s="1">
        <v>4</v>
      </c>
    </row>
    <row r="40" spans="1:12" x14ac:dyDescent="0.25">
      <c r="A40" s="29" t="s">
        <v>9</v>
      </c>
      <c r="B40" s="29">
        <v>300</v>
      </c>
      <c r="C40" s="30">
        <v>1000</v>
      </c>
      <c r="D40" s="30">
        <v>50</v>
      </c>
      <c r="E40" s="30">
        <v>300</v>
      </c>
      <c r="F40" s="29">
        <v>20</v>
      </c>
      <c r="G40" s="29">
        <v>4</v>
      </c>
      <c r="H40" s="1" t="s">
        <v>16</v>
      </c>
      <c r="I40" s="8">
        <v>0.91006534232839398</v>
      </c>
      <c r="J40" s="1">
        <v>4</v>
      </c>
      <c r="K40" s="1">
        <v>2</v>
      </c>
      <c r="L40" s="1">
        <v>4</v>
      </c>
    </row>
    <row r="41" spans="1:12" x14ac:dyDescent="0.25">
      <c r="A41" s="29" t="s">
        <v>9</v>
      </c>
      <c r="B41" s="29">
        <v>300</v>
      </c>
      <c r="C41" s="30">
        <v>1000</v>
      </c>
      <c r="D41" s="30">
        <v>60</v>
      </c>
      <c r="E41" s="30">
        <v>300</v>
      </c>
      <c r="F41" s="29">
        <v>20</v>
      </c>
      <c r="G41" s="29">
        <v>4</v>
      </c>
      <c r="H41" s="1" t="s">
        <v>16</v>
      </c>
      <c r="I41" s="8">
        <v>0.91006534232839398</v>
      </c>
      <c r="J41" s="1">
        <v>4</v>
      </c>
      <c r="K41" s="1">
        <v>2</v>
      </c>
      <c r="L41" s="1">
        <v>4</v>
      </c>
    </row>
    <row r="42" spans="1:12" x14ac:dyDescent="0.25">
      <c r="A42" s="1" t="s">
        <v>8</v>
      </c>
      <c r="B42" s="29">
        <v>260</v>
      </c>
      <c r="C42" s="30">
        <v>1000</v>
      </c>
      <c r="D42" s="30">
        <v>61</v>
      </c>
      <c r="E42" s="30">
        <v>300</v>
      </c>
      <c r="F42" s="29">
        <v>20</v>
      </c>
      <c r="G42" s="29">
        <v>4</v>
      </c>
      <c r="H42" s="1" t="s">
        <v>16</v>
      </c>
      <c r="I42" s="8">
        <v>0.91006534232839398</v>
      </c>
      <c r="J42" s="1">
        <v>4</v>
      </c>
      <c r="K42" s="1">
        <v>2</v>
      </c>
      <c r="L42" s="1">
        <v>4</v>
      </c>
    </row>
    <row r="43" spans="1:12" x14ac:dyDescent="0.25">
      <c r="A43" s="1" t="s">
        <v>8</v>
      </c>
      <c r="B43" s="29">
        <v>147</v>
      </c>
      <c r="C43" s="30">
        <v>1000</v>
      </c>
      <c r="D43" s="30">
        <v>62</v>
      </c>
      <c r="E43" s="30">
        <v>300</v>
      </c>
      <c r="F43" s="29">
        <v>20</v>
      </c>
      <c r="G43" s="29">
        <v>4</v>
      </c>
      <c r="H43" s="1" t="s">
        <v>16</v>
      </c>
      <c r="I43" s="8">
        <v>0.91006534232839398</v>
      </c>
      <c r="J43" s="1">
        <v>4</v>
      </c>
      <c r="K43" s="1">
        <v>2</v>
      </c>
      <c r="L43" s="1">
        <v>4</v>
      </c>
    </row>
    <row r="44" spans="1:12" x14ac:dyDescent="0.25">
      <c r="A44" s="1" t="s">
        <v>8</v>
      </c>
      <c r="B44" s="29">
        <v>131</v>
      </c>
      <c r="C44" s="30">
        <v>1000</v>
      </c>
      <c r="D44" s="30">
        <v>65</v>
      </c>
      <c r="E44" s="30">
        <v>300</v>
      </c>
      <c r="F44" s="29">
        <v>20</v>
      </c>
      <c r="G44" s="29">
        <v>4</v>
      </c>
      <c r="H44" s="1" t="s">
        <v>16</v>
      </c>
      <c r="I44" s="8">
        <v>0.91006534232839398</v>
      </c>
      <c r="J44" s="1">
        <v>4</v>
      </c>
      <c r="K44" s="1">
        <v>2</v>
      </c>
      <c r="L44" s="1">
        <v>4</v>
      </c>
    </row>
    <row r="45" spans="1:12" x14ac:dyDescent="0.25">
      <c r="A45" s="1" t="s">
        <v>8</v>
      </c>
      <c r="B45" s="29">
        <v>115</v>
      </c>
      <c r="C45" s="30">
        <v>1000</v>
      </c>
      <c r="D45" s="30">
        <v>70</v>
      </c>
      <c r="E45" s="30">
        <v>300</v>
      </c>
      <c r="F45" s="29">
        <v>20</v>
      </c>
      <c r="G45" s="29">
        <v>4</v>
      </c>
      <c r="H45" s="1" t="s">
        <v>16</v>
      </c>
      <c r="I45" s="8">
        <v>0.91006534232839398</v>
      </c>
      <c r="J45" s="1">
        <v>4</v>
      </c>
      <c r="K45" s="1">
        <v>2</v>
      </c>
      <c r="L45" s="1">
        <v>4</v>
      </c>
    </row>
    <row r="46" spans="1:12" x14ac:dyDescent="0.25">
      <c r="A46" s="1" t="s">
        <v>8</v>
      </c>
      <c r="B46" s="29">
        <v>68</v>
      </c>
      <c r="C46" s="30">
        <v>1000</v>
      </c>
      <c r="D46" s="30">
        <v>75</v>
      </c>
      <c r="E46" s="30">
        <v>300</v>
      </c>
      <c r="F46" s="29">
        <v>20</v>
      </c>
      <c r="G46" s="29">
        <v>4</v>
      </c>
      <c r="H46" s="1" t="s">
        <v>16</v>
      </c>
      <c r="I46" s="8">
        <v>0.91006534232839398</v>
      </c>
      <c r="J46" s="1">
        <v>4</v>
      </c>
      <c r="K46" s="1">
        <v>2</v>
      </c>
      <c r="L46" s="1">
        <v>4</v>
      </c>
    </row>
    <row r="47" spans="1:12" x14ac:dyDescent="0.25">
      <c r="A47" s="1" t="s">
        <v>8</v>
      </c>
      <c r="B47" s="29">
        <v>27</v>
      </c>
      <c r="C47" s="30">
        <v>1000</v>
      </c>
      <c r="D47" s="30">
        <v>100</v>
      </c>
      <c r="E47" s="30">
        <v>300</v>
      </c>
      <c r="F47" s="29">
        <v>20</v>
      </c>
      <c r="G47" s="29">
        <v>4</v>
      </c>
      <c r="H47" s="1" t="s">
        <v>16</v>
      </c>
      <c r="I47" s="8">
        <v>0.91006534232839398</v>
      </c>
      <c r="J47" s="1">
        <v>4</v>
      </c>
      <c r="K47" s="1">
        <v>2</v>
      </c>
      <c r="L47" s="1">
        <v>4</v>
      </c>
    </row>
    <row r="48" spans="1:12" x14ac:dyDescent="0.25">
      <c r="C48" s="3"/>
      <c r="D48" s="3"/>
      <c r="H48" s="4"/>
    </row>
    <row r="49" spans="3:8" x14ac:dyDescent="0.25">
      <c r="C49" s="3"/>
      <c r="D49" s="3"/>
      <c r="H49" s="4"/>
    </row>
    <row r="50" spans="3:8" x14ac:dyDescent="0.25">
      <c r="C50" s="3"/>
      <c r="D50" s="3"/>
      <c r="H50" s="4"/>
    </row>
    <row r="51" spans="3:8" x14ac:dyDescent="0.25">
      <c r="C51" s="3"/>
      <c r="D51" s="3"/>
      <c r="H51" s="4"/>
    </row>
    <row r="52" spans="3:8" x14ac:dyDescent="0.25">
      <c r="C52" s="3"/>
      <c r="D52" s="3"/>
      <c r="H52" s="4"/>
    </row>
    <row r="53" spans="3:8" x14ac:dyDescent="0.25">
      <c r="C53" s="3"/>
      <c r="D53" s="3"/>
      <c r="H53" s="4"/>
    </row>
    <row r="54" spans="3:8" x14ac:dyDescent="0.25">
      <c r="C54" s="3"/>
      <c r="D54" s="3"/>
      <c r="H54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D850-9F4A-450A-AF26-CC22B01D5752}">
  <dimension ref="A1:V114"/>
  <sheetViews>
    <sheetView topLeftCell="A54" workbookViewId="0">
      <selection activeCell="G82" sqref="G82:I83"/>
    </sheetView>
  </sheetViews>
  <sheetFormatPr defaultRowHeight="15" x14ac:dyDescent="0.25"/>
  <cols>
    <col min="1" max="1" width="13.85546875" bestFit="1" customWidth="1"/>
    <col min="2" max="2" width="6.85546875" bestFit="1" customWidth="1"/>
    <col min="3" max="3" width="8.42578125" bestFit="1" customWidth="1"/>
    <col min="4" max="5" width="10.85546875" customWidth="1"/>
    <col min="6" max="6" width="8.42578125" bestFit="1" customWidth="1"/>
    <col min="7" max="7" width="8.140625" bestFit="1" customWidth="1"/>
    <col min="8" max="9" width="12" bestFit="1" customWidth="1"/>
    <col min="10" max="10" width="10.42578125" bestFit="1" customWidth="1"/>
    <col min="11" max="11" width="7.28515625" customWidth="1"/>
    <col min="12" max="12" width="5.5703125" customWidth="1"/>
    <col min="13" max="13" width="17.85546875" style="21" bestFit="1" customWidth="1"/>
    <col min="14" max="14" width="17.140625" style="21" customWidth="1"/>
    <col min="15" max="15" width="19" style="21" customWidth="1"/>
    <col min="16" max="16" width="20" bestFit="1" customWidth="1"/>
    <col min="17" max="17" width="19.85546875" bestFit="1" customWidth="1"/>
    <col min="20" max="20" width="10.140625" customWidth="1"/>
  </cols>
  <sheetData>
    <row r="1" spans="1:20" ht="30" x14ac:dyDescent="0.25">
      <c r="A1" s="5" t="s">
        <v>57</v>
      </c>
      <c r="B1" s="5" t="s">
        <v>4</v>
      </c>
      <c r="C1" s="5" t="s">
        <v>5</v>
      </c>
      <c r="D1" s="5" t="s">
        <v>60</v>
      </c>
      <c r="E1" s="5" t="s">
        <v>63</v>
      </c>
      <c r="F1" s="5" t="s">
        <v>0</v>
      </c>
      <c r="G1" s="5" t="s">
        <v>10</v>
      </c>
      <c r="H1" s="6" t="s">
        <v>3</v>
      </c>
      <c r="I1" s="6" t="s">
        <v>4</v>
      </c>
      <c r="J1" s="6" t="s">
        <v>5</v>
      </c>
      <c r="K1" s="5" t="s">
        <v>6</v>
      </c>
      <c r="L1" s="5" t="s">
        <v>12</v>
      </c>
      <c r="M1" s="20" t="s">
        <v>22</v>
      </c>
      <c r="N1" s="20" t="s">
        <v>24</v>
      </c>
      <c r="O1" s="20" t="s">
        <v>23</v>
      </c>
      <c r="P1" s="5" t="s">
        <v>2</v>
      </c>
      <c r="Q1" s="5" t="s">
        <v>1</v>
      </c>
      <c r="R1" s="5" t="s">
        <v>13</v>
      </c>
      <c r="S1" s="5" t="s">
        <v>14</v>
      </c>
      <c r="T1" s="5" t="s">
        <v>15</v>
      </c>
    </row>
    <row r="2" spans="1:20" x14ac:dyDescent="0.25">
      <c r="A2" t="s">
        <v>58</v>
      </c>
      <c r="C2" s="5"/>
      <c r="F2" s="67" t="s">
        <v>9</v>
      </c>
      <c r="G2" s="67">
        <v>300</v>
      </c>
      <c r="H2" s="68">
        <v>1000000</v>
      </c>
      <c r="I2" s="68">
        <v>50000</v>
      </c>
      <c r="J2" s="68">
        <v>300000</v>
      </c>
      <c r="K2" s="67">
        <v>10</v>
      </c>
      <c r="L2" s="67">
        <v>4</v>
      </c>
      <c r="M2" s="114" t="s">
        <v>21</v>
      </c>
      <c r="N2" s="67" t="s">
        <v>21</v>
      </c>
      <c r="O2" s="67" t="s">
        <v>21</v>
      </c>
      <c r="P2" s="67" t="s">
        <v>11</v>
      </c>
      <c r="Q2" s="70">
        <v>0.335523390178805</v>
      </c>
      <c r="R2" s="67">
        <v>1</v>
      </c>
      <c r="S2" s="67">
        <v>3</v>
      </c>
      <c r="T2" s="67">
        <v>4</v>
      </c>
    </row>
    <row r="3" spans="1:20" x14ac:dyDescent="0.25">
      <c r="A3" t="s">
        <v>58</v>
      </c>
      <c r="F3" s="67" t="s">
        <v>9</v>
      </c>
      <c r="G3" s="67">
        <v>300</v>
      </c>
      <c r="H3" s="68">
        <v>100000</v>
      </c>
      <c r="I3" s="68">
        <v>5000</v>
      </c>
      <c r="J3" s="68">
        <v>30000</v>
      </c>
      <c r="K3" s="67">
        <v>10</v>
      </c>
      <c r="L3" s="67">
        <v>4</v>
      </c>
      <c r="M3" s="114" t="s">
        <v>21</v>
      </c>
      <c r="N3" s="67" t="s">
        <v>21</v>
      </c>
      <c r="O3" s="67" t="s">
        <v>21</v>
      </c>
      <c r="P3" s="67" t="s">
        <v>11</v>
      </c>
      <c r="Q3" s="70">
        <v>0.335523390178805</v>
      </c>
      <c r="R3" s="67">
        <v>1</v>
      </c>
      <c r="S3" s="67">
        <v>3</v>
      </c>
      <c r="T3" s="67">
        <v>4</v>
      </c>
    </row>
    <row r="4" spans="1:20" x14ac:dyDescent="0.25">
      <c r="A4" t="s">
        <v>58</v>
      </c>
      <c r="F4" s="67" t="s">
        <v>7</v>
      </c>
      <c r="G4" s="67">
        <v>3</v>
      </c>
      <c r="H4" s="68">
        <v>100000</v>
      </c>
      <c r="I4" s="68">
        <v>5000</v>
      </c>
      <c r="J4" s="68">
        <v>30000</v>
      </c>
      <c r="K4" s="67">
        <v>10</v>
      </c>
      <c r="L4" s="67">
        <v>4</v>
      </c>
      <c r="M4" s="114" t="s">
        <v>31</v>
      </c>
      <c r="N4" s="67" t="s">
        <v>25</v>
      </c>
      <c r="O4" s="67" t="s">
        <v>28</v>
      </c>
      <c r="P4" s="67" t="s">
        <v>11</v>
      </c>
      <c r="Q4" s="70">
        <v>0.335523390178805</v>
      </c>
      <c r="R4" s="67">
        <v>1</v>
      </c>
      <c r="S4" s="67">
        <v>3</v>
      </c>
      <c r="T4" s="67">
        <v>4</v>
      </c>
    </row>
    <row r="5" spans="1:20" x14ac:dyDescent="0.25">
      <c r="A5" t="s">
        <v>58</v>
      </c>
      <c r="F5" s="67" t="s">
        <v>7</v>
      </c>
      <c r="G5" s="67">
        <v>1</v>
      </c>
      <c r="H5" s="68">
        <v>100000</v>
      </c>
      <c r="I5" s="68">
        <v>5000</v>
      </c>
      <c r="J5" s="68">
        <v>30000</v>
      </c>
      <c r="K5" s="67">
        <v>10</v>
      </c>
      <c r="L5" s="67">
        <v>4</v>
      </c>
      <c r="M5" s="114" t="s">
        <v>29</v>
      </c>
      <c r="N5" s="67" t="s">
        <v>25</v>
      </c>
      <c r="O5" s="67" t="s">
        <v>28</v>
      </c>
      <c r="P5" s="67" t="s">
        <v>11</v>
      </c>
      <c r="Q5" s="70">
        <v>0.335523390178805</v>
      </c>
      <c r="R5" s="67">
        <v>1</v>
      </c>
      <c r="S5" s="67">
        <v>3</v>
      </c>
      <c r="T5" s="67">
        <v>4</v>
      </c>
    </row>
    <row r="6" spans="1:20" x14ac:dyDescent="0.25">
      <c r="A6" t="s">
        <v>58</v>
      </c>
      <c r="F6" s="51" t="s">
        <v>9</v>
      </c>
      <c r="G6" s="51">
        <v>300</v>
      </c>
      <c r="H6" s="52">
        <v>1000000</v>
      </c>
      <c r="I6" s="52">
        <v>51000</v>
      </c>
      <c r="J6" s="52">
        <v>300000</v>
      </c>
      <c r="K6" s="51">
        <v>10</v>
      </c>
      <c r="L6" s="51">
        <v>4</v>
      </c>
      <c r="M6" s="117" t="s">
        <v>21</v>
      </c>
      <c r="N6" s="51" t="s">
        <v>21</v>
      </c>
      <c r="O6" s="51" t="s">
        <v>21</v>
      </c>
      <c r="P6" s="51" t="s">
        <v>11</v>
      </c>
      <c r="Q6" s="53">
        <v>0.335523390178805</v>
      </c>
      <c r="R6" s="51">
        <v>1</v>
      </c>
      <c r="S6" s="51">
        <v>3</v>
      </c>
      <c r="T6" s="51">
        <v>4</v>
      </c>
    </row>
    <row r="7" spans="1:20" x14ac:dyDescent="0.25">
      <c r="A7" t="s">
        <v>58</v>
      </c>
      <c r="F7" s="51" t="s">
        <v>9</v>
      </c>
      <c r="G7" s="51">
        <v>300</v>
      </c>
      <c r="H7" s="52">
        <v>100000</v>
      </c>
      <c r="I7" s="52">
        <v>5100</v>
      </c>
      <c r="J7" s="52">
        <v>30000</v>
      </c>
      <c r="K7" s="51">
        <v>10</v>
      </c>
      <c r="L7" s="51">
        <v>4</v>
      </c>
      <c r="M7" s="117" t="s">
        <v>21</v>
      </c>
      <c r="N7" s="51" t="s">
        <v>21</v>
      </c>
      <c r="O7" s="51" t="s">
        <v>21</v>
      </c>
      <c r="P7" s="51" t="s">
        <v>11</v>
      </c>
      <c r="Q7" s="53">
        <v>0.335523390178805</v>
      </c>
      <c r="R7" s="51">
        <v>1</v>
      </c>
      <c r="S7" s="51">
        <v>3</v>
      </c>
      <c r="T7" s="51">
        <v>4</v>
      </c>
    </row>
    <row r="8" spans="1:20" x14ac:dyDescent="0.25">
      <c r="A8" t="s">
        <v>58</v>
      </c>
      <c r="F8" s="51" t="s">
        <v>8</v>
      </c>
      <c r="G8" s="51">
        <v>35</v>
      </c>
      <c r="H8" s="52">
        <v>100000</v>
      </c>
      <c r="I8" s="52">
        <v>5100</v>
      </c>
      <c r="J8" s="52">
        <v>30000</v>
      </c>
      <c r="K8" s="51">
        <v>10</v>
      </c>
      <c r="L8" s="51">
        <v>4</v>
      </c>
      <c r="M8" s="117" t="s">
        <v>31</v>
      </c>
      <c r="N8" s="51" t="s">
        <v>25</v>
      </c>
      <c r="O8" s="51" t="s">
        <v>28</v>
      </c>
      <c r="P8" s="51" t="s">
        <v>11</v>
      </c>
      <c r="Q8" s="53">
        <v>0.335523390178805</v>
      </c>
      <c r="R8" s="51">
        <v>1</v>
      </c>
      <c r="S8" s="51">
        <v>3</v>
      </c>
      <c r="T8" s="51">
        <v>4</v>
      </c>
    </row>
    <row r="9" spans="1:20" x14ac:dyDescent="0.25">
      <c r="A9" t="s">
        <v>58</v>
      </c>
      <c r="F9" s="51" t="s">
        <v>8</v>
      </c>
      <c r="G9" s="51">
        <v>9</v>
      </c>
      <c r="H9" s="52">
        <v>100000</v>
      </c>
      <c r="I9" s="52">
        <v>5100</v>
      </c>
      <c r="J9" s="52">
        <v>30000</v>
      </c>
      <c r="K9" s="51">
        <v>10</v>
      </c>
      <c r="L9" s="51">
        <v>4</v>
      </c>
      <c r="M9" s="117" t="s">
        <v>29</v>
      </c>
      <c r="N9" s="51" t="s">
        <v>25</v>
      </c>
      <c r="O9" s="51" t="s">
        <v>28</v>
      </c>
      <c r="P9" s="51" t="s">
        <v>11</v>
      </c>
      <c r="Q9" s="53">
        <v>0.335523390178805</v>
      </c>
      <c r="R9" s="51">
        <v>1</v>
      </c>
      <c r="S9" s="51">
        <v>3</v>
      </c>
      <c r="T9" s="51">
        <v>4</v>
      </c>
    </row>
    <row r="10" spans="1:20" s="55" customFormat="1" x14ac:dyDescent="0.25">
      <c r="A10" t="s">
        <v>58</v>
      </c>
      <c r="B10"/>
      <c r="C10"/>
      <c r="D10"/>
      <c r="E10"/>
      <c r="F10" s="29" t="s">
        <v>9</v>
      </c>
      <c r="G10" s="29">
        <v>300</v>
      </c>
      <c r="H10" s="30">
        <v>1000000</v>
      </c>
      <c r="I10" s="30">
        <v>70000</v>
      </c>
      <c r="J10" s="30">
        <v>300000</v>
      </c>
      <c r="K10" s="29">
        <v>10</v>
      </c>
      <c r="L10" s="29">
        <v>4</v>
      </c>
      <c r="M10" s="118" t="s">
        <v>21</v>
      </c>
      <c r="N10" s="29" t="s">
        <v>21</v>
      </c>
      <c r="O10" s="29" t="s">
        <v>21</v>
      </c>
      <c r="P10" s="29" t="s">
        <v>11</v>
      </c>
      <c r="Q10" s="32">
        <v>0.335523390178805</v>
      </c>
      <c r="R10" s="29">
        <v>1</v>
      </c>
      <c r="S10" s="29">
        <v>3</v>
      </c>
      <c r="T10" s="29">
        <v>4</v>
      </c>
    </row>
    <row r="11" spans="1:20" x14ac:dyDescent="0.25">
      <c r="A11" t="s">
        <v>58</v>
      </c>
      <c r="F11" s="1" t="s">
        <v>8</v>
      </c>
      <c r="G11" s="1">
        <v>3</v>
      </c>
      <c r="H11" s="2">
        <v>1000000</v>
      </c>
      <c r="I11" s="2">
        <v>80000</v>
      </c>
      <c r="J11" s="2">
        <v>300000</v>
      </c>
      <c r="K11" s="1">
        <v>10</v>
      </c>
      <c r="L11" s="1">
        <v>4</v>
      </c>
      <c r="M11" s="108" t="s">
        <v>21</v>
      </c>
      <c r="N11" s="1" t="s">
        <v>21</v>
      </c>
      <c r="O11" s="1" t="s">
        <v>21</v>
      </c>
      <c r="P11" s="1" t="s">
        <v>11</v>
      </c>
      <c r="Q11" s="8">
        <v>0.335523390178805</v>
      </c>
      <c r="R11" s="1">
        <v>1</v>
      </c>
      <c r="S11" s="1">
        <v>3</v>
      </c>
      <c r="T11" s="1">
        <v>4</v>
      </c>
    </row>
    <row r="12" spans="1:20" x14ac:dyDescent="0.25">
      <c r="A12" t="s">
        <v>58</v>
      </c>
      <c r="F12" s="60" t="s">
        <v>7</v>
      </c>
      <c r="G12" s="60">
        <v>1</v>
      </c>
      <c r="H12" s="61">
        <v>1000000</v>
      </c>
      <c r="I12" s="61">
        <v>24000</v>
      </c>
      <c r="J12" s="61">
        <v>300000</v>
      </c>
      <c r="K12" s="60">
        <v>15</v>
      </c>
      <c r="L12" s="60">
        <v>4</v>
      </c>
      <c r="M12" s="109" t="s">
        <v>21</v>
      </c>
      <c r="N12" s="60" t="s">
        <v>21</v>
      </c>
      <c r="O12" s="60" t="s">
        <v>21</v>
      </c>
      <c r="P12" s="60" t="s">
        <v>11</v>
      </c>
      <c r="Q12" s="62">
        <v>0.335523390178805</v>
      </c>
      <c r="R12" s="60">
        <v>1</v>
      </c>
      <c r="S12" s="60">
        <v>3</v>
      </c>
      <c r="T12" s="60">
        <v>4</v>
      </c>
    </row>
    <row r="13" spans="1:20" x14ac:dyDescent="0.25">
      <c r="A13" t="s">
        <v>58</v>
      </c>
      <c r="F13" s="60" t="s">
        <v>7</v>
      </c>
      <c r="G13" s="60">
        <v>1</v>
      </c>
      <c r="H13" s="61">
        <v>1000000</v>
      </c>
      <c r="I13" s="61">
        <v>24000</v>
      </c>
      <c r="J13" s="61">
        <v>300000</v>
      </c>
      <c r="K13" s="60">
        <v>15</v>
      </c>
      <c r="L13" s="60">
        <v>4</v>
      </c>
      <c r="M13" s="110" t="s">
        <v>31</v>
      </c>
      <c r="N13" s="63" t="s">
        <v>25</v>
      </c>
      <c r="O13" s="63" t="s">
        <v>28</v>
      </c>
      <c r="P13" s="60" t="s">
        <v>11</v>
      </c>
      <c r="Q13" s="62">
        <v>0.335523390178805</v>
      </c>
      <c r="R13" s="60">
        <v>1</v>
      </c>
      <c r="S13" s="60">
        <v>3</v>
      </c>
      <c r="T13" s="60">
        <v>4</v>
      </c>
    </row>
    <row r="14" spans="1:20" x14ac:dyDescent="0.25">
      <c r="A14" t="s">
        <v>58</v>
      </c>
      <c r="F14" s="60" t="s">
        <v>7</v>
      </c>
      <c r="G14" s="60">
        <v>1</v>
      </c>
      <c r="H14" s="61">
        <v>1000000</v>
      </c>
      <c r="I14" s="61">
        <v>24000</v>
      </c>
      <c r="J14" s="61">
        <v>300000</v>
      </c>
      <c r="K14" s="60">
        <v>15</v>
      </c>
      <c r="L14" s="60">
        <v>4</v>
      </c>
      <c r="M14" s="63" t="s">
        <v>29</v>
      </c>
      <c r="N14" s="63" t="s">
        <v>25</v>
      </c>
      <c r="O14" s="63" t="s">
        <v>28</v>
      </c>
      <c r="P14" s="60" t="s">
        <v>11</v>
      </c>
      <c r="Q14" s="62">
        <v>0.335523390178805</v>
      </c>
      <c r="R14" s="60">
        <v>1</v>
      </c>
      <c r="S14" s="60">
        <v>3</v>
      </c>
      <c r="T14" s="60">
        <v>4</v>
      </c>
    </row>
    <row r="15" spans="1:20" x14ac:dyDescent="0.25">
      <c r="A15" t="s">
        <v>58</v>
      </c>
      <c r="F15" s="56" t="s">
        <v>9</v>
      </c>
      <c r="G15" s="56">
        <v>300</v>
      </c>
      <c r="H15" s="57">
        <v>1000000</v>
      </c>
      <c r="I15" s="57">
        <v>25000</v>
      </c>
      <c r="J15" s="57">
        <v>300000</v>
      </c>
      <c r="K15" s="56">
        <v>15</v>
      </c>
      <c r="L15" s="56">
        <v>4</v>
      </c>
      <c r="M15" s="111" t="s">
        <v>21</v>
      </c>
      <c r="N15" s="56" t="s">
        <v>21</v>
      </c>
      <c r="O15" s="56" t="s">
        <v>21</v>
      </c>
      <c r="P15" s="56" t="s">
        <v>11</v>
      </c>
      <c r="Q15" s="59">
        <v>0.335523390178805</v>
      </c>
      <c r="R15" s="56">
        <v>1</v>
      </c>
      <c r="S15" s="56">
        <v>3</v>
      </c>
      <c r="T15" s="56">
        <v>4</v>
      </c>
    </row>
    <row r="16" spans="1:20" x14ac:dyDescent="0.25">
      <c r="A16" t="s">
        <v>58</v>
      </c>
      <c r="F16" s="56" t="s">
        <v>9</v>
      </c>
      <c r="G16" s="56">
        <v>300</v>
      </c>
      <c r="H16" s="57">
        <v>1000000</v>
      </c>
      <c r="I16" s="57">
        <v>25000</v>
      </c>
      <c r="J16" s="57">
        <v>300000</v>
      </c>
      <c r="K16" s="56">
        <v>15</v>
      </c>
      <c r="L16" s="56">
        <v>4</v>
      </c>
      <c r="M16" s="112" t="s">
        <v>31</v>
      </c>
      <c r="N16" s="58" t="s">
        <v>25</v>
      </c>
      <c r="O16" s="58" t="s">
        <v>28</v>
      </c>
      <c r="P16" s="56" t="s">
        <v>11</v>
      </c>
      <c r="Q16" s="59">
        <v>0.335523390178805</v>
      </c>
      <c r="R16" s="56">
        <v>1</v>
      </c>
      <c r="S16" s="56">
        <v>3</v>
      </c>
      <c r="T16" s="56">
        <v>4</v>
      </c>
    </row>
    <row r="17" spans="1:20" x14ac:dyDescent="0.25">
      <c r="A17" t="s">
        <v>58</v>
      </c>
      <c r="F17" s="56" t="s">
        <v>9</v>
      </c>
      <c r="G17" s="56">
        <v>300</v>
      </c>
      <c r="H17" s="57">
        <v>100000</v>
      </c>
      <c r="I17" s="57">
        <v>2500</v>
      </c>
      <c r="J17" s="57">
        <v>30000</v>
      </c>
      <c r="K17" s="56">
        <v>15</v>
      </c>
      <c r="L17" s="56">
        <v>4</v>
      </c>
      <c r="M17" s="111" t="s">
        <v>21</v>
      </c>
      <c r="N17" s="58" t="s">
        <v>25</v>
      </c>
      <c r="O17" s="56" t="s">
        <v>21</v>
      </c>
      <c r="P17" s="56" t="s">
        <v>11</v>
      </c>
      <c r="Q17" s="59">
        <v>0.335523390178805</v>
      </c>
      <c r="R17" s="56">
        <v>1</v>
      </c>
      <c r="S17" s="56">
        <v>3</v>
      </c>
      <c r="T17" s="56">
        <v>4</v>
      </c>
    </row>
    <row r="18" spans="1:20" x14ac:dyDescent="0.25">
      <c r="A18" t="s">
        <v>58</v>
      </c>
      <c r="F18" s="56" t="s">
        <v>9</v>
      </c>
      <c r="G18" s="56">
        <v>300</v>
      </c>
      <c r="H18" s="57">
        <v>100000</v>
      </c>
      <c r="I18" s="57">
        <v>2500</v>
      </c>
      <c r="J18" s="57">
        <v>30000</v>
      </c>
      <c r="K18" s="56">
        <v>15</v>
      </c>
      <c r="L18" s="56">
        <v>4</v>
      </c>
      <c r="M18" s="112" t="s">
        <v>31</v>
      </c>
      <c r="N18" s="58" t="s">
        <v>25</v>
      </c>
      <c r="O18" s="58" t="s">
        <v>28</v>
      </c>
      <c r="P18" s="56" t="s">
        <v>11</v>
      </c>
      <c r="Q18" s="59">
        <v>0.335523390178805</v>
      </c>
      <c r="R18" s="56">
        <v>1</v>
      </c>
      <c r="S18" s="56">
        <v>3</v>
      </c>
      <c r="T18" s="56">
        <v>4</v>
      </c>
    </row>
    <row r="19" spans="1:20" x14ac:dyDescent="0.25">
      <c r="A19" t="s">
        <v>58</v>
      </c>
      <c r="F19" s="56" t="s">
        <v>9</v>
      </c>
      <c r="G19" s="56">
        <v>300</v>
      </c>
      <c r="H19" s="57">
        <v>100000</v>
      </c>
      <c r="I19" s="57">
        <v>2500</v>
      </c>
      <c r="J19" s="57">
        <v>30000</v>
      </c>
      <c r="K19" s="56">
        <v>15</v>
      </c>
      <c r="L19" s="56">
        <v>4</v>
      </c>
      <c r="M19" s="58" t="s">
        <v>29</v>
      </c>
      <c r="N19" s="58" t="s">
        <v>25</v>
      </c>
      <c r="O19" s="58" t="s">
        <v>28</v>
      </c>
      <c r="P19" s="56" t="s">
        <v>11</v>
      </c>
      <c r="Q19" s="59">
        <v>0.335523390178805</v>
      </c>
      <c r="R19" s="56">
        <v>1</v>
      </c>
      <c r="S19" s="56">
        <v>3</v>
      </c>
      <c r="T19" s="56">
        <v>4</v>
      </c>
    </row>
    <row r="20" spans="1:20" x14ac:dyDescent="0.25">
      <c r="A20" t="s">
        <v>58</v>
      </c>
      <c r="F20" s="1" t="s">
        <v>9</v>
      </c>
      <c r="G20" s="1">
        <v>300</v>
      </c>
      <c r="H20" s="2">
        <v>1000000</v>
      </c>
      <c r="I20" s="2">
        <v>27000</v>
      </c>
      <c r="J20" s="2">
        <v>300000</v>
      </c>
      <c r="K20" s="1">
        <v>15</v>
      </c>
      <c r="L20" s="1">
        <v>4</v>
      </c>
      <c r="M20" s="108" t="s">
        <v>21</v>
      </c>
      <c r="N20" s="1" t="s">
        <v>21</v>
      </c>
      <c r="O20" s="1" t="s">
        <v>21</v>
      </c>
      <c r="P20" s="1" t="s">
        <v>11</v>
      </c>
      <c r="Q20" s="8">
        <v>0.335523390178805</v>
      </c>
      <c r="R20" s="1">
        <v>1</v>
      </c>
      <c r="S20" s="1">
        <v>3</v>
      </c>
      <c r="T20" s="1">
        <v>4</v>
      </c>
    </row>
    <row r="21" spans="1:20" x14ac:dyDescent="0.25">
      <c r="A21" t="s">
        <v>58</v>
      </c>
      <c r="F21" s="1" t="s">
        <v>9</v>
      </c>
      <c r="G21" s="1">
        <v>300</v>
      </c>
      <c r="H21" s="2">
        <v>1000000</v>
      </c>
      <c r="I21" s="3">
        <v>28000</v>
      </c>
      <c r="J21" s="2">
        <v>300000</v>
      </c>
      <c r="K21" s="1">
        <v>15</v>
      </c>
      <c r="L21" s="1">
        <v>4</v>
      </c>
      <c r="M21" s="108" t="s">
        <v>21</v>
      </c>
      <c r="N21" s="1" t="s">
        <v>21</v>
      </c>
      <c r="O21" s="1" t="s">
        <v>21</v>
      </c>
      <c r="P21" s="1" t="s">
        <v>11</v>
      </c>
      <c r="Q21" s="8">
        <v>0.335523390178805</v>
      </c>
      <c r="R21" s="1">
        <v>1</v>
      </c>
      <c r="S21" s="1">
        <v>3</v>
      </c>
      <c r="T21" s="1">
        <v>4</v>
      </c>
    </row>
    <row r="22" spans="1:20" x14ac:dyDescent="0.25">
      <c r="A22" t="s">
        <v>58</v>
      </c>
      <c r="F22" s="1" t="s">
        <v>9</v>
      </c>
      <c r="G22" s="1">
        <v>300</v>
      </c>
      <c r="H22" s="2">
        <v>1000000</v>
      </c>
      <c r="I22" s="2">
        <v>29000</v>
      </c>
      <c r="J22" s="2">
        <v>300000</v>
      </c>
      <c r="K22" s="1">
        <v>15</v>
      </c>
      <c r="L22" s="1">
        <v>4</v>
      </c>
      <c r="M22" s="108" t="s">
        <v>21</v>
      </c>
      <c r="N22" s="1" t="s">
        <v>21</v>
      </c>
      <c r="O22" s="1" t="s">
        <v>21</v>
      </c>
      <c r="P22" s="1" t="s">
        <v>11</v>
      </c>
      <c r="Q22" s="8">
        <v>0.335523390178805</v>
      </c>
      <c r="R22" s="1">
        <v>1</v>
      </c>
      <c r="S22" s="1">
        <v>3</v>
      </c>
      <c r="T22" s="1">
        <v>4</v>
      </c>
    </row>
    <row r="23" spans="1:20" x14ac:dyDescent="0.25">
      <c r="A23" t="s">
        <v>58</v>
      </c>
      <c r="F23" s="64" t="s">
        <v>8</v>
      </c>
      <c r="G23" s="64">
        <v>3</v>
      </c>
      <c r="H23" s="65">
        <v>1000000</v>
      </c>
      <c r="I23" s="65">
        <v>30000</v>
      </c>
      <c r="J23" s="65">
        <v>300000</v>
      </c>
      <c r="K23" s="64">
        <v>15</v>
      </c>
      <c r="L23" s="64">
        <v>4</v>
      </c>
      <c r="M23" s="113" t="s">
        <v>21</v>
      </c>
      <c r="N23" s="64" t="s">
        <v>21</v>
      </c>
      <c r="O23" s="64" t="s">
        <v>21</v>
      </c>
      <c r="P23" s="64" t="s">
        <v>11</v>
      </c>
      <c r="Q23" s="66">
        <v>0.335523390178805</v>
      </c>
      <c r="R23" s="64">
        <v>1</v>
      </c>
      <c r="S23" s="64">
        <v>3</v>
      </c>
      <c r="T23" s="64">
        <v>4</v>
      </c>
    </row>
    <row r="24" spans="1:20" x14ac:dyDescent="0.25">
      <c r="A24" t="s">
        <v>58</v>
      </c>
      <c r="F24" s="64" t="s">
        <v>9</v>
      </c>
      <c r="G24" s="64">
        <v>300</v>
      </c>
      <c r="H24" s="65">
        <v>1000000</v>
      </c>
      <c r="I24" s="65">
        <v>30000</v>
      </c>
      <c r="J24" s="65">
        <v>300000</v>
      </c>
      <c r="K24" s="64">
        <v>15</v>
      </c>
      <c r="L24" s="64">
        <v>4</v>
      </c>
      <c r="M24" s="113" t="s">
        <v>31</v>
      </c>
      <c r="N24" s="64" t="s">
        <v>25</v>
      </c>
      <c r="O24" s="64" t="s">
        <v>28</v>
      </c>
      <c r="P24" s="64" t="s">
        <v>11</v>
      </c>
      <c r="Q24" s="66">
        <v>0.335523390178805</v>
      </c>
      <c r="R24" s="64">
        <v>1</v>
      </c>
      <c r="S24" s="64">
        <v>3</v>
      </c>
      <c r="T24" s="64">
        <v>4</v>
      </c>
    </row>
    <row r="25" spans="1:20" x14ac:dyDescent="0.25">
      <c r="A25" t="s">
        <v>58</v>
      </c>
      <c r="F25" s="64" t="s">
        <v>8</v>
      </c>
      <c r="G25" s="64">
        <v>187</v>
      </c>
      <c r="H25" s="65">
        <v>1000000</v>
      </c>
      <c r="I25" s="65">
        <v>30000</v>
      </c>
      <c r="J25" s="65">
        <v>300000</v>
      </c>
      <c r="K25" s="64">
        <v>15</v>
      </c>
      <c r="L25" s="64">
        <v>4</v>
      </c>
      <c r="M25" s="113" t="s">
        <v>29</v>
      </c>
      <c r="N25" s="64" t="s">
        <v>25</v>
      </c>
      <c r="O25" s="64" t="s">
        <v>28</v>
      </c>
      <c r="P25" s="64" t="s">
        <v>11</v>
      </c>
      <c r="Q25" s="66">
        <v>0.335523390178805</v>
      </c>
      <c r="R25" s="64">
        <v>1</v>
      </c>
      <c r="S25" s="64">
        <v>3</v>
      </c>
      <c r="T25" s="64">
        <v>4</v>
      </c>
    </row>
    <row r="26" spans="1:20" x14ac:dyDescent="0.25">
      <c r="A26" t="s">
        <v>58</v>
      </c>
      <c r="F26" s="64" t="s">
        <v>9</v>
      </c>
      <c r="G26" s="64">
        <v>300</v>
      </c>
      <c r="H26" s="65">
        <v>100000</v>
      </c>
      <c r="I26" s="65">
        <v>3000</v>
      </c>
      <c r="J26" s="65">
        <v>30000</v>
      </c>
      <c r="K26" s="64">
        <v>15</v>
      </c>
      <c r="L26" s="64">
        <v>4</v>
      </c>
      <c r="M26" s="113" t="s">
        <v>21</v>
      </c>
      <c r="N26" s="64" t="s">
        <v>21</v>
      </c>
      <c r="O26" s="64" t="s">
        <v>21</v>
      </c>
      <c r="P26" s="64" t="s">
        <v>11</v>
      </c>
      <c r="Q26" s="66">
        <v>0.335523390178805</v>
      </c>
      <c r="R26" s="64">
        <v>1</v>
      </c>
      <c r="S26" s="64">
        <v>3</v>
      </c>
      <c r="T26" s="64">
        <v>4</v>
      </c>
    </row>
    <row r="27" spans="1:20" x14ac:dyDescent="0.25">
      <c r="A27" t="s">
        <v>58</v>
      </c>
      <c r="F27" s="64" t="s">
        <v>9</v>
      </c>
      <c r="G27" s="64">
        <v>300</v>
      </c>
      <c r="H27" s="65">
        <v>100000</v>
      </c>
      <c r="I27" s="65">
        <v>3000</v>
      </c>
      <c r="J27" s="65">
        <v>30000</v>
      </c>
      <c r="K27" s="64">
        <v>15</v>
      </c>
      <c r="L27" s="64">
        <v>4</v>
      </c>
      <c r="M27" s="113" t="s">
        <v>31</v>
      </c>
      <c r="N27" s="64" t="s">
        <v>25</v>
      </c>
      <c r="O27" s="64" t="s">
        <v>28</v>
      </c>
      <c r="P27" s="64" t="s">
        <v>11</v>
      </c>
      <c r="Q27" s="66">
        <v>0.335523390178805</v>
      </c>
      <c r="R27" s="64">
        <v>1</v>
      </c>
      <c r="S27" s="64">
        <v>3</v>
      </c>
      <c r="T27" s="64">
        <v>4</v>
      </c>
    </row>
    <row r="28" spans="1:20" x14ac:dyDescent="0.25">
      <c r="A28" t="s">
        <v>58</v>
      </c>
      <c r="F28" s="64" t="s">
        <v>9</v>
      </c>
      <c r="G28" s="64">
        <v>300</v>
      </c>
      <c r="H28" s="65">
        <v>100000</v>
      </c>
      <c r="I28" s="65">
        <v>3000</v>
      </c>
      <c r="J28" s="65">
        <v>30000</v>
      </c>
      <c r="K28" s="64">
        <v>15</v>
      </c>
      <c r="L28" s="64">
        <v>4</v>
      </c>
      <c r="M28" s="113" t="s">
        <v>29</v>
      </c>
      <c r="N28" s="64" t="s">
        <v>25</v>
      </c>
      <c r="O28" s="64" t="s">
        <v>28</v>
      </c>
      <c r="P28" s="64" t="s">
        <v>11</v>
      </c>
      <c r="Q28" s="66">
        <v>0.335523390178805</v>
      </c>
      <c r="R28" s="64">
        <v>1</v>
      </c>
      <c r="S28" s="64">
        <v>3</v>
      </c>
      <c r="T28" s="64">
        <v>4</v>
      </c>
    </row>
    <row r="29" spans="1:20" x14ac:dyDescent="0.25">
      <c r="A29" t="s">
        <v>58</v>
      </c>
      <c r="F29" s="67" t="s">
        <v>7</v>
      </c>
      <c r="G29" s="67">
        <v>1</v>
      </c>
      <c r="H29" s="68">
        <v>1000000</v>
      </c>
      <c r="I29" s="69">
        <v>15000</v>
      </c>
      <c r="J29" s="68">
        <v>300000</v>
      </c>
      <c r="K29" s="67">
        <v>20</v>
      </c>
      <c r="L29" s="67">
        <v>4</v>
      </c>
      <c r="M29" s="114" t="s">
        <v>21</v>
      </c>
      <c r="N29" s="67" t="s">
        <v>21</v>
      </c>
      <c r="O29" s="67" t="s">
        <v>21</v>
      </c>
      <c r="P29" s="67" t="s">
        <v>11</v>
      </c>
      <c r="Q29" s="70">
        <v>0.335523390178805</v>
      </c>
      <c r="R29" s="67">
        <v>1</v>
      </c>
      <c r="S29" s="67">
        <v>3</v>
      </c>
      <c r="T29" s="67">
        <v>4</v>
      </c>
    </row>
    <row r="30" spans="1:20" x14ac:dyDescent="0.25">
      <c r="A30" t="s">
        <v>58</v>
      </c>
      <c r="F30" s="67" t="s">
        <v>7</v>
      </c>
      <c r="G30" s="67">
        <v>3</v>
      </c>
      <c r="H30" s="68">
        <v>1000000</v>
      </c>
      <c r="I30" s="69">
        <v>15000</v>
      </c>
      <c r="J30" s="68">
        <v>300000</v>
      </c>
      <c r="K30" s="67">
        <v>20</v>
      </c>
      <c r="L30" s="67">
        <v>4</v>
      </c>
      <c r="M30" s="114" t="s">
        <v>31</v>
      </c>
      <c r="N30" s="67" t="s">
        <v>25</v>
      </c>
      <c r="O30" s="67" t="s">
        <v>28</v>
      </c>
      <c r="P30" s="67" t="s">
        <v>11</v>
      </c>
      <c r="Q30" s="70">
        <v>0.335523390178805</v>
      </c>
      <c r="R30" s="67">
        <v>1</v>
      </c>
      <c r="S30" s="67">
        <v>3</v>
      </c>
      <c r="T30" s="67">
        <v>4</v>
      </c>
    </row>
    <row r="31" spans="1:20" x14ac:dyDescent="0.25">
      <c r="A31" t="s">
        <v>58</v>
      </c>
      <c r="F31" s="67" t="s">
        <v>7</v>
      </c>
      <c r="G31" s="67">
        <v>3</v>
      </c>
      <c r="H31" s="68">
        <v>1000000</v>
      </c>
      <c r="I31" s="69">
        <v>15000</v>
      </c>
      <c r="J31" s="68">
        <v>300000</v>
      </c>
      <c r="K31" s="67">
        <v>20</v>
      </c>
      <c r="L31" s="67">
        <v>4</v>
      </c>
      <c r="M31" s="114" t="s">
        <v>29</v>
      </c>
      <c r="N31" s="67" t="s">
        <v>25</v>
      </c>
      <c r="O31" s="67" t="s">
        <v>28</v>
      </c>
      <c r="P31" s="67" t="s">
        <v>11</v>
      </c>
      <c r="Q31" s="70">
        <v>0.335523390178805</v>
      </c>
      <c r="R31" s="67">
        <v>1</v>
      </c>
      <c r="S31" s="67">
        <v>3</v>
      </c>
      <c r="T31" s="67">
        <v>4</v>
      </c>
    </row>
    <row r="32" spans="1:20" x14ac:dyDescent="0.25">
      <c r="A32" t="s">
        <v>58</v>
      </c>
      <c r="F32" s="36"/>
      <c r="G32" s="36"/>
      <c r="H32" s="37">
        <v>1000</v>
      </c>
      <c r="I32" s="37">
        <v>16</v>
      </c>
      <c r="J32" s="37">
        <v>30000</v>
      </c>
      <c r="K32" s="36">
        <v>20</v>
      </c>
      <c r="L32" s="36">
        <v>4</v>
      </c>
      <c r="M32" s="115" t="s">
        <v>21</v>
      </c>
      <c r="N32" s="36" t="s">
        <v>21</v>
      </c>
      <c r="O32" s="36" t="s">
        <v>21</v>
      </c>
      <c r="P32" s="36" t="s">
        <v>11</v>
      </c>
      <c r="Q32" s="38">
        <v>0.335523390178805</v>
      </c>
      <c r="R32" s="36">
        <v>1</v>
      </c>
      <c r="S32" s="36">
        <v>3</v>
      </c>
      <c r="T32" s="36">
        <v>4</v>
      </c>
    </row>
    <row r="33" spans="1:20" x14ac:dyDescent="0.25">
      <c r="A33" t="s">
        <v>58</v>
      </c>
      <c r="F33" s="36" t="s">
        <v>7</v>
      </c>
      <c r="G33" s="36">
        <v>4</v>
      </c>
      <c r="H33" s="37">
        <v>1000</v>
      </c>
      <c r="I33" s="37">
        <v>16</v>
      </c>
      <c r="J33" s="37">
        <v>30000</v>
      </c>
      <c r="K33" s="36">
        <v>20</v>
      </c>
      <c r="L33" s="36">
        <v>4</v>
      </c>
      <c r="M33" s="115" t="s">
        <v>31</v>
      </c>
      <c r="N33" s="36" t="s">
        <v>25</v>
      </c>
      <c r="O33" s="36" t="s">
        <v>28</v>
      </c>
      <c r="P33" s="36" t="s">
        <v>11</v>
      </c>
      <c r="Q33" s="38">
        <v>0.335523390178805</v>
      </c>
      <c r="R33" s="36">
        <v>1</v>
      </c>
      <c r="S33" s="36">
        <v>3</v>
      </c>
      <c r="T33" s="36">
        <v>4</v>
      </c>
    </row>
    <row r="34" spans="1:20" x14ac:dyDescent="0.25">
      <c r="A34" t="s">
        <v>58</v>
      </c>
      <c r="F34" s="36" t="s">
        <v>7</v>
      </c>
      <c r="G34" s="36">
        <v>4</v>
      </c>
      <c r="H34" s="37">
        <v>1000</v>
      </c>
      <c r="I34" s="37">
        <v>16</v>
      </c>
      <c r="J34" s="37">
        <v>30000</v>
      </c>
      <c r="K34" s="36">
        <v>20</v>
      </c>
      <c r="L34" s="36">
        <v>4</v>
      </c>
      <c r="M34" s="115" t="s">
        <v>29</v>
      </c>
      <c r="N34" s="36" t="s">
        <v>25</v>
      </c>
      <c r="O34" s="36" t="s">
        <v>28</v>
      </c>
      <c r="P34" s="36" t="s">
        <v>11</v>
      </c>
      <c r="Q34" s="38">
        <v>0.335523390178805</v>
      </c>
      <c r="R34" s="36">
        <v>1</v>
      </c>
      <c r="S34" s="36">
        <v>3</v>
      </c>
      <c r="T34" s="36">
        <v>4</v>
      </c>
    </row>
    <row r="35" spans="1:20" x14ac:dyDescent="0.25">
      <c r="A35" t="s">
        <v>58</v>
      </c>
      <c r="F35" s="138" t="s">
        <v>9</v>
      </c>
      <c r="G35" s="138">
        <v>300</v>
      </c>
      <c r="H35" s="139">
        <v>1000000</v>
      </c>
      <c r="I35" s="139">
        <v>17000</v>
      </c>
      <c r="J35" s="139">
        <v>300000</v>
      </c>
      <c r="K35" s="138">
        <v>20</v>
      </c>
      <c r="L35" s="138">
        <v>4</v>
      </c>
      <c r="M35" s="140" t="s">
        <v>21</v>
      </c>
      <c r="N35" s="138" t="s">
        <v>21</v>
      </c>
      <c r="O35" s="138" t="s">
        <v>21</v>
      </c>
      <c r="P35" s="1" t="s">
        <v>11</v>
      </c>
      <c r="Q35" s="8">
        <v>0.335523390178805</v>
      </c>
      <c r="R35" s="1">
        <v>1</v>
      </c>
      <c r="S35" s="1">
        <v>3</v>
      </c>
      <c r="T35" s="1">
        <v>4</v>
      </c>
    </row>
    <row r="36" spans="1:20" x14ac:dyDescent="0.25">
      <c r="A36" t="s">
        <v>58</v>
      </c>
      <c r="F36" s="138" t="s">
        <v>9</v>
      </c>
      <c r="G36" s="138">
        <v>300</v>
      </c>
      <c r="H36" s="139">
        <v>1000000</v>
      </c>
      <c r="I36" s="139">
        <v>18000</v>
      </c>
      <c r="J36" s="139">
        <v>300000</v>
      </c>
      <c r="K36" s="138">
        <v>20</v>
      </c>
      <c r="L36" s="138">
        <v>4</v>
      </c>
      <c r="M36" s="140" t="s">
        <v>21</v>
      </c>
      <c r="N36" s="138" t="s">
        <v>21</v>
      </c>
      <c r="O36" s="138" t="s">
        <v>21</v>
      </c>
      <c r="P36" s="1" t="s">
        <v>11</v>
      </c>
      <c r="Q36" s="8">
        <v>0.335523390178805</v>
      </c>
      <c r="R36" s="1">
        <v>1</v>
      </c>
      <c r="S36" s="1">
        <v>3</v>
      </c>
      <c r="T36" s="1">
        <v>4</v>
      </c>
    </row>
    <row r="37" spans="1:20" s="19" customFormat="1" x14ac:dyDescent="0.25">
      <c r="A37" t="s">
        <v>58</v>
      </c>
      <c r="B37"/>
      <c r="C37"/>
      <c r="D37"/>
      <c r="E37"/>
      <c r="F37" s="138" t="s">
        <v>8</v>
      </c>
      <c r="G37" s="138">
        <v>12</v>
      </c>
      <c r="H37" s="139">
        <v>1000000</v>
      </c>
      <c r="I37" s="139">
        <v>19000</v>
      </c>
      <c r="J37" s="139">
        <v>300000</v>
      </c>
      <c r="K37" s="138">
        <v>20</v>
      </c>
      <c r="L37" s="138">
        <v>4</v>
      </c>
      <c r="M37" s="140" t="s">
        <v>21</v>
      </c>
      <c r="N37" s="138" t="s">
        <v>21</v>
      </c>
      <c r="O37" s="138" t="s">
        <v>21</v>
      </c>
      <c r="P37" s="4" t="s">
        <v>11</v>
      </c>
      <c r="Q37" s="9">
        <v>0.335523390178805</v>
      </c>
      <c r="R37" s="4">
        <v>1</v>
      </c>
      <c r="S37" s="4">
        <v>3</v>
      </c>
      <c r="T37" s="4">
        <v>4</v>
      </c>
    </row>
    <row r="38" spans="1:20" x14ac:dyDescent="0.25">
      <c r="A38" t="s">
        <v>58</v>
      </c>
      <c r="F38" s="141" t="s">
        <v>8</v>
      </c>
      <c r="G38" s="141">
        <v>7</v>
      </c>
      <c r="H38" s="142">
        <v>1000000</v>
      </c>
      <c r="I38" s="142">
        <v>20000</v>
      </c>
      <c r="J38" s="142">
        <v>300000</v>
      </c>
      <c r="K38" s="141">
        <v>20</v>
      </c>
      <c r="L38" s="141">
        <v>4</v>
      </c>
      <c r="M38" s="143" t="s">
        <v>21</v>
      </c>
      <c r="N38" s="141" t="s">
        <v>21</v>
      </c>
      <c r="O38" s="141" t="s">
        <v>21</v>
      </c>
      <c r="P38" s="71" t="s">
        <v>11</v>
      </c>
      <c r="Q38" s="72">
        <v>0.335523390178805</v>
      </c>
      <c r="R38" s="71">
        <v>1</v>
      </c>
      <c r="S38" s="71">
        <v>3</v>
      </c>
      <c r="T38" s="71">
        <v>4</v>
      </c>
    </row>
    <row r="39" spans="1:20" x14ac:dyDescent="0.25">
      <c r="A39" t="s">
        <v>58</v>
      </c>
      <c r="F39" s="141" t="s">
        <v>9</v>
      </c>
      <c r="G39" s="141">
        <v>300</v>
      </c>
      <c r="H39" s="142">
        <v>1000000</v>
      </c>
      <c r="I39" s="142">
        <v>20000</v>
      </c>
      <c r="J39" s="142">
        <v>300000</v>
      </c>
      <c r="K39" s="141">
        <v>20</v>
      </c>
      <c r="L39" s="141">
        <v>4</v>
      </c>
      <c r="M39" s="143" t="s">
        <v>31</v>
      </c>
      <c r="N39" s="141" t="s">
        <v>25</v>
      </c>
      <c r="O39" s="141" t="s">
        <v>28</v>
      </c>
      <c r="P39" s="73" t="s">
        <v>11</v>
      </c>
      <c r="Q39" s="75">
        <v>0.335523390178805</v>
      </c>
      <c r="R39" s="73">
        <v>1</v>
      </c>
      <c r="S39" s="73">
        <v>3</v>
      </c>
      <c r="T39" s="73">
        <v>4</v>
      </c>
    </row>
    <row r="40" spans="1:20" x14ac:dyDescent="0.25">
      <c r="A40" t="s">
        <v>58</v>
      </c>
      <c r="F40" s="71" t="s">
        <v>8</v>
      </c>
      <c r="G40" s="73">
        <v>8</v>
      </c>
      <c r="H40" s="74">
        <v>100000</v>
      </c>
      <c r="I40" s="74">
        <v>2000</v>
      </c>
      <c r="J40" s="74">
        <v>30000</v>
      </c>
      <c r="K40" s="73">
        <v>20</v>
      </c>
      <c r="L40" s="73">
        <v>4</v>
      </c>
      <c r="M40" s="116" t="s">
        <v>21</v>
      </c>
      <c r="N40" s="71" t="s">
        <v>25</v>
      </c>
      <c r="O40" s="71" t="s">
        <v>21</v>
      </c>
      <c r="P40" s="73" t="s">
        <v>11</v>
      </c>
      <c r="Q40" s="75">
        <v>0.335523390178805</v>
      </c>
      <c r="R40" s="73">
        <v>1</v>
      </c>
      <c r="S40" s="73">
        <v>3</v>
      </c>
      <c r="T40" s="73">
        <v>4</v>
      </c>
    </row>
    <row r="41" spans="1:20" x14ac:dyDescent="0.25">
      <c r="A41" t="s">
        <v>58</v>
      </c>
      <c r="F41" s="73" t="s">
        <v>9</v>
      </c>
      <c r="G41" s="73">
        <v>300</v>
      </c>
      <c r="H41" s="74">
        <v>100000</v>
      </c>
      <c r="I41" s="74">
        <v>2000</v>
      </c>
      <c r="J41" s="74">
        <v>30000</v>
      </c>
      <c r="K41" s="73">
        <v>20</v>
      </c>
      <c r="L41" s="73">
        <v>4</v>
      </c>
      <c r="M41" s="116" t="s">
        <v>31</v>
      </c>
      <c r="N41" s="71" t="s">
        <v>25</v>
      </c>
      <c r="O41" s="71" t="s">
        <v>28</v>
      </c>
      <c r="P41" s="73" t="s">
        <v>11</v>
      </c>
      <c r="Q41" s="75">
        <v>0.335523390178805</v>
      </c>
      <c r="R41" s="73">
        <v>1</v>
      </c>
      <c r="S41" s="73">
        <v>3</v>
      </c>
      <c r="T41" s="73">
        <v>4</v>
      </c>
    </row>
    <row r="42" spans="1:20" x14ac:dyDescent="0.25">
      <c r="A42" t="s">
        <v>58</v>
      </c>
      <c r="F42" s="73" t="s">
        <v>9</v>
      </c>
      <c r="G42" s="73">
        <v>300</v>
      </c>
      <c r="H42" s="74">
        <v>100000</v>
      </c>
      <c r="I42" s="74">
        <v>2000</v>
      </c>
      <c r="J42" s="74">
        <v>30000</v>
      </c>
      <c r="K42" s="73">
        <v>20</v>
      </c>
      <c r="L42" s="73">
        <v>4</v>
      </c>
      <c r="M42" s="116" t="s">
        <v>29</v>
      </c>
      <c r="N42" s="71" t="s">
        <v>25</v>
      </c>
      <c r="O42" s="71" t="s">
        <v>28</v>
      </c>
      <c r="P42" s="73" t="s">
        <v>11</v>
      </c>
      <c r="Q42" s="75">
        <v>0.335523390178805</v>
      </c>
      <c r="R42" s="73">
        <v>1</v>
      </c>
      <c r="S42" s="73">
        <v>3</v>
      </c>
      <c r="T42" s="73">
        <v>4</v>
      </c>
    </row>
    <row r="43" spans="1:20" s="46" customFormat="1" x14ac:dyDescent="0.25">
      <c r="A43" s="43"/>
      <c r="B43" s="43"/>
      <c r="C43" s="43"/>
      <c r="D43" s="43"/>
      <c r="E43" s="43"/>
      <c r="F43" s="43"/>
      <c r="G43" s="43"/>
      <c r="H43" s="44"/>
      <c r="I43" s="44"/>
      <c r="J43" s="76"/>
      <c r="K43" s="43"/>
      <c r="L43" s="43"/>
      <c r="M43" s="43"/>
      <c r="N43" s="43"/>
      <c r="O43" s="43"/>
      <c r="P43" s="43"/>
      <c r="Q43" s="45"/>
      <c r="R43" s="43"/>
      <c r="S43" s="43"/>
      <c r="T43" s="43"/>
    </row>
    <row r="44" spans="1:20" x14ac:dyDescent="0.25">
      <c r="A44" t="s">
        <v>58</v>
      </c>
      <c r="F44" s="1" t="s">
        <v>7</v>
      </c>
      <c r="G44" s="1">
        <v>2</v>
      </c>
      <c r="H44" s="2">
        <v>1000000</v>
      </c>
      <c r="I44" s="2">
        <v>130000</v>
      </c>
      <c r="J44" s="2">
        <v>300000</v>
      </c>
      <c r="K44" s="1">
        <v>6</v>
      </c>
      <c r="L44" s="1">
        <v>4</v>
      </c>
      <c r="M44" s="1" t="s">
        <v>21</v>
      </c>
      <c r="N44" s="1" t="s">
        <v>21</v>
      </c>
      <c r="O44" s="1" t="s">
        <v>21</v>
      </c>
      <c r="P44" s="1" t="s">
        <v>16</v>
      </c>
      <c r="Q44" s="8">
        <v>0.91006534232839398</v>
      </c>
      <c r="R44" s="1">
        <v>2</v>
      </c>
      <c r="S44" s="1">
        <v>4</v>
      </c>
      <c r="T44" s="1">
        <v>4</v>
      </c>
    </row>
    <row r="45" spans="1:20" x14ac:dyDescent="0.25">
      <c r="A45" t="s">
        <v>58</v>
      </c>
      <c r="F45" s="1" t="s">
        <v>8</v>
      </c>
      <c r="G45" s="1">
        <v>3</v>
      </c>
      <c r="H45" s="2">
        <v>1000000</v>
      </c>
      <c r="I45" s="2">
        <v>131000</v>
      </c>
      <c r="J45" s="2">
        <v>300000</v>
      </c>
      <c r="K45" s="1">
        <v>6</v>
      </c>
      <c r="L45" s="1">
        <v>4</v>
      </c>
      <c r="M45" s="1" t="s">
        <v>21</v>
      </c>
      <c r="N45" s="1" t="s">
        <v>21</v>
      </c>
      <c r="O45" s="1" t="s">
        <v>21</v>
      </c>
      <c r="P45" s="1" t="s">
        <v>16</v>
      </c>
      <c r="Q45" s="8">
        <v>0.91006534232839398</v>
      </c>
      <c r="R45" s="1">
        <v>2</v>
      </c>
      <c r="S45" s="1">
        <v>4</v>
      </c>
      <c r="T45" s="1">
        <v>4</v>
      </c>
    </row>
    <row r="46" spans="1:20" x14ac:dyDescent="0.25">
      <c r="A46" t="s">
        <v>58</v>
      </c>
      <c r="F46" s="1" t="s">
        <v>8</v>
      </c>
      <c r="G46" s="1">
        <v>3</v>
      </c>
      <c r="H46" s="2">
        <v>100000</v>
      </c>
      <c r="I46" s="2">
        <v>13100</v>
      </c>
      <c r="J46" s="2">
        <v>30000</v>
      </c>
      <c r="K46" s="1">
        <v>6</v>
      </c>
      <c r="L46" s="1">
        <v>4</v>
      </c>
      <c r="M46" s="1" t="s">
        <v>21</v>
      </c>
      <c r="N46" s="1" t="s">
        <v>21</v>
      </c>
      <c r="O46" s="1" t="s">
        <v>21</v>
      </c>
      <c r="P46" s="1" t="s">
        <v>16</v>
      </c>
      <c r="Q46" s="8">
        <v>0.91006534232839398</v>
      </c>
      <c r="R46" s="1">
        <v>2</v>
      </c>
      <c r="S46" s="1">
        <v>4</v>
      </c>
      <c r="T46" s="1">
        <v>4</v>
      </c>
    </row>
    <row r="47" spans="1:20" ht="15" customHeight="1" x14ac:dyDescent="0.25">
      <c r="A47" t="s">
        <v>58</v>
      </c>
      <c r="F47" s="25" t="s">
        <v>7</v>
      </c>
      <c r="G47" s="25">
        <v>50</v>
      </c>
      <c r="H47" s="26">
        <v>1000000</v>
      </c>
      <c r="I47" s="26">
        <v>98000</v>
      </c>
      <c r="J47" s="26">
        <v>300000</v>
      </c>
      <c r="K47" s="25">
        <v>7</v>
      </c>
      <c r="L47" s="25">
        <v>4</v>
      </c>
      <c r="M47" s="28" t="s">
        <v>27</v>
      </c>
      <c r="N47" s="28" t="s">
        <v>25</v>
      </c>
      <c r="O47" s="28" t="s">
        <v>26</v>
      </c>
      <c r="P47" s="25" t="s">
        <v>16</v>
      </c>
      <c r="Q47" s="27">
        <v>0.91006534232839398</v>
      </c>
      <c r="R47" s="25">
        <v>2</v>
      </c>
      <c r="S47" s="25">
        <v>4</v>
      </c>
      <c r="T47" s="25">
        <v>4</v>
      </c>
    </row>
    <row r="48" spans="1:20" ht="15" customHeight="1" x14ac:dyDescent="0.25">
      <c r="A48" t="s">
        <v>58</v>
      </c>
      <c r="F48" s="25" t="s">
        <v>7</v>
      </c>
      <c r="G48" s="25">
        <v>4</v>
      </c>
      <c r="H48" s="26">
        <v>1000000</v>
      </c>
      <c r="I48" s="26">
        <v>98000</v>
      </c>
      <c r="J48" s="26">
        <v>300000</v>
      </c>
      <c r="K48" s="25">
        <v>7</v>
      </c>
      <c r="L48" s="25">
        <v>4</v>
      </c>
      <c r="M48" s="28" t="s">
        <v>29</v>
      </c>
      <c r="N48" s="28" t="s">
        <v>25</v>
      </c>
      <c r="O48" s="28" t="s">
        <v>26</v>
      </c>
      <c r="P48" s="25" t="s">
        <v>16</v>
      </c>
      <c r="Q48" s="27">
        <v>0.91006534232839398</v>
      </c>
      <c r="R48" s="25">
        <v>2</v>
      </c>
      <c r="S48" s="25">
        <v>4</v>
      </c>
      <c r="T48" s="25">
        <v>4</v>
      </c>
    </row>
    <row r="49" spans="1:22" ht="15" customHeight="1" x14ac:dyDescent="0.25">
      <c r="A49" t="s">
        <v>58</v>
      </c>
      <c r="F49" s="25" t="s">
        <v>7</v>
      </c>
      <c r="G49" s="25">
        <v>2</v>
      </c>
      <c r="H49" s="26">
        <v>1000000</v>
      </c>
      <c r="I49" s="26">
        <v>98000</v>
      </c>
      <c r="J49" s="26">
        <v>300000</v>
      </c>
      <c r="K49" s="25">
        <v>7</v>
      </c>
      <c r="L49" s="25">
        <v>4</v>
      </c>
      <c r="M49" s="28" t="s">
        <v>27</v>
      </c>
      <c r="N49" s="28" t="s">
        <v>25</v>
      </c>
      <c r="O49" s="28" t="s">
        <v>28</v>
      </c>
      <c r="P49" s="25" t="s">
        <v>16</v>
      </c>
      <c r="Q49" s="27">
        <v>0.91006534232839398</v>
      </c>
      <c r="R49" s="25">
        <v>2</v>
      </c>
      <c r="S49" s="25">
        <v>4</v>
      </c>
      <c r="T49" s="25">
        <v>4</v>
      </c>
    </row>
    <row r="50" spans="1:22" x14ac:dyDescent="0.25">
      <c r="A50" t="s">
        <v>58</v>
      </c>
      <c r="F50" s="25" t="s">
        <v>7</v>
      </c>
      <c r="G50" s="25">
        <v>2</v>
      </c>
      <c r="H50" s="26">
        <v>1000000</v>
      </c>
      <c r="I50" s="26">
        <v>98000</v>
      </c>
      <c r="J50" s="26">
        <v>300000</v>
      </c>
      <c r="K50" s="25">
        <v>7</v>
      </c>
      <c r="L50" s="25">
        <v>4</v>
      </c>
      <c r="M50" s="25" t="s">
        <v>21</v>
      </c>
      <c r="N50" s="25" t="s">
        <v>21</v>
      </c>
      <c r="O50" s="25" t="s">
        <v>21</v>
      </c>
      <c r="P50" s="25" t="s">
        <v>16</v>
      </c>
      <c r="Q50" s="27">
        <v>0.91006534232839398</v>
      </c>
      <c r="R50" s="25">
        <v>2</v>
      </c>
      <c r="S50" s="25">
        <v>4</v>
      </c>
      <c r="T50" s="25">
        <v>4</v>
      </c>
    </row>
    <row r="51" spans="1:22" x14ac:dyDescent="0.25">
      <c r="A51" t="s">
        <v>58</v>
      </c>
      <c r="F51" s="100" t="s">
        <v>9</v>
      </c>
      <c r="G51" s="100">
        <v>300</v>
      </c>
      <c r="H51" s="101">
        <v>1000000</v>
      </c>
      <c r="I51" s="101">
        <v>100000</v>
      </c>
      <c r="J51" s="101">
        <v>300000</v>
      </c>
      <c r="K51" s="100">
        <v>7</v>
      </c>
      <c r="L51" s="100">
        <v>4</v>
      </c>
      <c r="M51" s="100" t="s">
        <v>21</v>
      </c>
      <c r="N51" s="100" t="s">
        <v>21</v>
      </c>
      <c r="O51" s="100" t="s">
        <v>21</v>
      </c>
      <c r="P51" s="100" t="s">
        <v>16</v>
      </c>
      <c r="Q51" s="102">
        <v>0.91006534232839398</v>
      </c>
      <c r="R51" s="100">
        <v>2</v>
      </c>
      <c r="S51" s="100">
        <v>4</v>
      </c>
      <c r="T51" s="100">
        <v>4</v>
      </c>
      <c r="V51" t="s">
        <v>56</v>
      </c>
    </row>
    <row r="52" spans="1:22" x14ac:dyDescent="0.25">
      <c r="A52" t="s">
        <v>58</v>
      </c>
      <c r="F52" s="100" t="s">
        <v>8</v>
      </c>
      <c r="G52" s="100">
        <v>9</v>
      </c>
      <c r="H52" s="101">
        <v>1000000</v>
      </c>
      <c r="I52" s="101">
        <v>100000</v>
      </c>
      <c r="J52" s="101">
        <v>300000</v>
      </c>
      <c r="K52" s="100">
        <v>7</v>
      </c>
      <c r="L52" s="100">
        <v>4</v>
      </c>
      <c r="M52" s="100" t="s">
        <v>29</v>
      </c>
      <c r="N52" s="100" t="s">
        <v>25</v>
      </c>
      <c r="O52" s="100" t="s">
        <v>28</v>
      </c>
      <c r="P52" s="100" t="s">
        <v>16</v>
      </c>
      <c r="Q52" s="102">
        <v>0.91006534232839398</v>
      </c>
      <c r="R52" s="100">
        <v>2</v>
      </c>
      <c r="S52" s="100">
        <v>4</v>
      </c>
      <c r="T52" s="100">
        <v>4</v>
      </c>
      <c r="V52" t="s">
        <v>56</v>
      </c>
    </row>
    <row r="53" spans="1:22" ht="15" customHeight="1" x14ac:dyDescent="0.25">
      <c r="A53" t="s">
        <v>58</v>
      </c>
      <c r="F53" s="100" t="s">
        <v>8</v>
      </c>
      <c r="G53" s="100">
        <v>279</v>
      </c>
      <c r="H53" s="101">
        <v>1000000</v>
      </c>
      <c r="I53" s="101">
        <v>100000</v>
      </c>
      <c r="J53" s="101">
        <v>300000</v>
      </c>
      <c r="K53" s="100">
        <v>7</v>
      </c>
      <c r="L53" s="100">
        <v>4</v>
      </c>
      <c r="M53" s="100" t="s">
        <v>27</v>
      </c>
      <c r="N53" s="100" t="s">
        <v>25</v>
      </c>
      <c r="O53" s="100" t="s">
        <v>28</v>
      </c>
      <c r="P53" s="100" t="s">
        <v>16</v>
      </c>
      <c r="Q53" s="102">
        <v>0.91006534232839398</v>
      </c>
      <c r="R53" s="100">
        <v>2</v>
      </c>
      <c r="S53" s="100">
        <v>4</v>
      </c>
      <c r="T53" s="100">
        <v>4</v>
      </c>
      <c r="V53" t="s">
        <v>56</v>
      </c>
    </row>
    <row r="54" spans="1:22" x14ac:dyDescent="0.25">
      <c r="A54" t="s">
        <v>58</v>
      </c>
      <c r="F54" s="22" t="s">
        <v>7</v>
      </c>
      <c r="G54" s="22">
        <v>2</v>
      </c>
      <c r="H54" s="23">
        <v>100000</v>
      </c>
      <c r="I54" s="23">
        <v>10000</v>
      </c>
      <c r="J54" s="23">
        <v>300000</v>
      </c>
      <c r="K54" s="22">
        <v>7</v>
      </c>
      <c r="L54" s="22">
        <v>4</v>
      </c>
      <c r="M54" s="22" t="s">
        <v>21</v>
      </c>
      <c r="N54" s="22" t="s">
        <v>21</v>
      </c>
      <c r="O54" s="22" t="s">
        <v>21</v>
      </c>
      <c r="P54" s="22" t="s">
        <v>16</v>
      </c>
      <c r="Q54" s="24">
        <v>0.91006534232839398</v>
      </c>
      <c r="R54" s="22">
        <v>2</v>
      </c>
      <c r="S54" s="22">
        <v>4</v>
      </c>
      <c r="T54" s="22">
        <v>4</v>
      </c>
    </row>
    <row r="55" spans="1:22" x14ac:dyDescent="0.25">
      <c r="A55" t="s">
        <v>58</v>
      </c>
      <c r="F55" s="22" t="s">
        <v>7</v>
      </c>
      <c r="G55" s="22">
        <v>2</v>
      </c>
      <c r="H55" s="23">
        <v>100000</v>
      </c>
      <c r="I55" s="23">
        <v>10000</v>
      </c>
      <c r="J55" s="23">
        <v>300000</v>
      </c>
      <c r="K55" s="22">
        <v>7</v>
      </c>
      <c r="L55" s="22">
        <v>4</v>
      </c>
      <c r="M55" s="22" t="s">
        <v>29</v>
      </c>
      <c r="N55" s="22" t="s">
        <v>25</v>
      </c>
      <c r="O55" s="22" t="s">
        <v>28</v>
      </c>
      <c r="P55" s="22" t="s">
        <v>16</v>
      </c>
      <c r="Q55" s="24">
        <v>0.91006534232839398</v>
      </c>
      <c r="R55" s="22">
        <v>2</v>
      </c>
      <c r="S55" s="22">
        <v>4</v>
      </c>
      <c r="T55" s="22">
        <v>4</v>
      </c>
    </row>
    <row r="56" spans="1:22" x14ac:dyDescent="0.25">
      <c r="A56" t="s">
        <v>58</v>
      </c>
      <c r="F56" s="22" t="s">
        <v>7</v>
      </c>
      <c r="G56" s="22">
        <v>2</v>
      </c>
      <c r="H56" s="23">
        <v>100000</v>
      </c>
      <c r="I56" s="23">
        <v>10000</v>
      </c>
      <c r="J56" s="23">
        <v>300000</v>
      </c>
      <c r="K56" s="22">
        <v>7</v>
      </c>
      <c r="L56" s="22">
        <v>4</v>
      </c>
      <c r="M56" s="22" t="s">
        <v>31</v>
      </c>
      <c r="N56" s="22" t="s">
        <v>25</v>
      </c>
      <c r="O56" s="22" t="s">
        <v>28</v>
      </c>
      <c r="P56" s="22" t="s">
        <v>16</v>
      </c>
      <c r="Q56" s="24">
        <v>0.91006534232839398</v>
      </c>
      <c r="R56" s="22">
        <v>2</v>
      </c>
      <c r="S56" s="22">
        <v>4</v>
      </c>
      <c r="T56" s="22">
        <v>4</v>
      </c>
    </row>
    <row r="57" spans="1:22" ht="15" customHeight="1" x14ac:dyDescent="0.25">
      <c r="A57" t="s">
        <v>58</v>
      </c>
      <c r="F57" s="77" t="s">
        <v>7</v>
      </c>
      <c r="G57" s="77">
        <v>2</v>
      </c>
      <c r="H57" s="78">
        <v>1000000</v>
      </c>
      <c r="I57" s="78">
        <v>72000</v>
      </c>
      <c r="J57" s="78">
        <v>300000</v>
      </c>
      <c r="K57" s="77">
        <v>8</v>
      </c>
      <c r="L57" s="77">
        <v>4</v>
      </c>
      <c r="M57" s="77" t="s">
        <v>27</v>
      </c>
      <c r="N57" s="77" t="s">
        <v>25</v>
      </c>
      <c r="O57" s="77" t="s">
        <v>28</v>
      </c>
      <c r="P57" s="77" t="s">
        <v>16</v>
      </c>
      <c r="Q57" s="79">
        <v>0.91006534232839398</v>
      </c>
      <c r="R57" s="77">
        <v>2</v>
      </c>
      <c r="S57" s="77">
        <v>4</v>
      </c>
      <c r="T57" s="77">
        <v>4</v>
      </c>
    </row>
    <row r="58" spans="1:22" x14ac:dyDescent="0.25">
      <c r="A58" t="s">
        <v>58</v>
      </c>
      <c r="F58" s="77" t="s">
        <v>7</v>
      </c>
      <c r="G58" s="77">
        <v>2</v>
      </c>
      <c r="H58" s="78">
        <v>1000000</v>
      </c>
      <c r="I58" s="78">
        <v>72000</v>
      </c>
      <c r="J58" s="78">
        <v>300000</v>
      </c>
      <c r="K58" s="77">
        <v>8</v>
      </c>
      <c r="L58" s="77">
        <v>4</v>
      </c>
      <c r="M58" s="77" t="s">
        <v>21</v>
      </c>
      <c r="N58" s="77" t="s">
        <v>21</v>
      </c>
      <c r="O58" s="77" t="s">
        <v>21</v>
      </c>
      <c r="P58" s="77" t="s">
        <v>16</v>
      </c>
      <c r="Q58" s="79">
        <v>0.91006534232839398</v>
      </c>
      <c r="R58" s="77">
        <v>2</v>
      </c>
      <c r="S58" s="77">
        <v>4</v>
      </c>
      <c r="T58" s="77">
        <v>4</v>
      </c>
    </row>
    <row r="59" spans="1:22" x14ac:dyDescent="0.25">
      <c r="A59" t="s">
        <v>58</v>
      </c>
      <c r="F59" s="33" t="s">
        <v>9</v>
      </c>
      <c r="G59" s="33">
        <v>300</v>
      </c>
      <c r="H59" s="34">
        <v>1000000</v>
      </c>
      <c r="I59" s="34">
        <v>73000</v>
      </c>
      <c r="J59" s="34">
        <v>300000</v>
      </c>
      <c r="K59" s="33">
        <v>8</v>
      </c>
      <c r="L59" s="33">
        <v>4</v>
      </c>
      <c r="M59" s="33" t="s">
        <v>21</v>
      </c>
      <c r="N59" s="33" t="s">
        <v>21</v>
      </c>
      <c r="O59" s="33" t="s">
        <v>21</v>
      </c>
      <c r="P59" s="33" t="s">
        <v>16</v>
      </c>
      <c r="Q59" s="35">
        <v>0.91006534232839398</v>
      </c>
      <c r="R59" s="33">
        <v>2</v>
      </c>
      <c r="S59" s="33">
        <v>4</v>
      </c>
      <c r="T59" s="33">
        <v>4</v>
      </c>
    </row>
    <row r="60" spans="1:22" x14ac:dyDescent="0.25">
      <c r="A60" t="s">
        <v>58</v>
      </c>
      <c r="F60" s="33" t="s">
        <v>7</v>
      </c>
      <c r="G60" s="33">
        <v>3</v>
      </c>
      <c r="H60" s="34">
        <v>1000000</v>
      </c>
      <c r="I60" s="34">
        <v>73000</v>
      </c>
      <c r="J60" s="34">
        <v>300000</v>
      </c>
      <c r="K60" s="33">
        <v>8</v>
      </c>
      <c r="L60" s="33">
        <v>4</v>
      </c>
      <c r="M60" s="33" t="s">
        <v>27</v>
      </c>
      <c r="N60" s="33" t="s">
        <v>25</v>
      </c>
      <c r="O60" s="33" t="s">
        <v>28</v>
      </c>
      <c r="P60" s="33" t="s">
        <v>16</v>
      </c>
      <c r="Q60" s="35">
        <v>0.91006534232839398</v>
      </c>
      <c r="R60" s="33">
        <v>2</v>
      </c>
      <c r="S60" s="33">
        <v>4</v>
      </c>
      <c r="T60" s="33">
        <v>4</v>
      </c>
    </row>
    <row r="61" spans="1:22" x14ac:dyDescent="0.25">
      <c r="A61" t="s">
        <v>58</v>
      </c>
      <c r="F61" s="83" t="s">
        <v>9</v>
      </c>
      <c r="G61" s="83">
        <v>300</v>
      </c>
      <c r="H61" s="84">
        <v>1000000</v>
      </c>
      <c r="I61" s="84">
        <v>74000</v>
      </c>
      <c r="J61" s="84">
        <v>300000</v>
      </c>
      <c r="K61" s="83">
        <v>8</v>
      </c>
      <c r="L61" s="83">
        <v>4</v>
      </c>
      <c r="M61" s="83" t="s">
        <v>21</v>
      </c>
      <c r="N61" s="83" t="s">
        <v>21</v>
      </c>
      <c r="O61" s="83" t="s">
        <v>21</v>
      </c>
      <c r="P61" s="83" t="s">
        <v>16</v>
      </c>
      <c r="Q61" s="85">
        <v>0.91006534232839398</v>
      </c>
      <c r="R61" s="83">
        <v>2</v>
      </c>
      <c r="S61" s="83">
        <v>4</v>
      </c>
      <c r="T61" s="83">
        <v>4</v>
      </c>
    </row>
    <row r="62" spans="1:22" x14ac:dyDescent="0.25">
      <c r="A62" t="s">
        <v>58</v>
      </c>
      <c r="F62" s="83" t="s">
        <v>9</v>
      </c>
      <c r="G62" s="83">
        <v>300</v>
      </c>
      <c r="H62" s="84">
        <v>1000000</v>
      </c>
      <c r="I62" s="84">
        <v>74000</v>
      </c>
      <c r="J62" s="84">
        <v>300000</v>
      </c>
      <c r="K62" s="83">
        <v>8</v>
      </c>
      <c r="L62" s="83">
        <v>4</v>
      </c>
      <c r="M62" s="83" t="s">
        <v>27</v>
      </c>
      <c r="N62" s="83" t="s">
        <v>25</v>
      </c>
      <c r="O62" s="83" t="s">
        <v>28</v>
      </c>
      <c r="P62" s="83" t="s">
        <v>16</v>
      </c>
      <c r="Q62" s="85">
        <v>0.91006534232839398</v>
      </c>
      <c r="R62" s="83">
        <v>2</v>
      </c>
      <c r="S62" s="83">
        <v>4</v>
      </c>
      <c r="T62" s="83">
        <v>4</v>
      </c>
      <c r="V62" t="s">
        <v>56</v>
      </c>
    </row>
    <row r="63" spans="1:22" x14ac:dyDescent="0.25">
      <c r="A63" t="s">
        <v>58</v>
      </c>
      <c r="F63" s="83" t="s">
        <v>8</v>
      </c>
      <c r="G63" s="83">
        <v>17</v>
      </c>
      <c r="H63" s="84">
        <v>1000000</v>
      </c>
      <c r="I63" s="84">
        <v>74000</v>
      </c>
      <c r="J63" s="84">
        <v>300000</v>
      </c>
      <c r="K63" s="83">
        <v>8</v>
      </c>
      <c r="L63" s="83">
        <v>4</v>
      </c>
      <c r="M63" s="83" t="s">
        <v>29</v>
      </c>
      <c r="N63" s="83" t="s">
        <v>25</v>
      </c>
      <c r="O63" s="83" t="s">
        <v>28</v>
      </c>
      <c r="P63" s="83" t="s">
        <v>16</v>
      </c>
      <c r="Q63" s="85">
        <v>0.91006534232839398</v>
      </c>
      <c r="R63" s="83">
        <v>2</v>
      </c>
      <c r="S63" s="83">
        <v>4</v>
      </c>
      <c r="T63" s="83">
        <v>4</v>
      </c>
      <c r="V63" t="s">
        <v>56</v>
      </c>
    </row>
    <row r="64" spans="1:22" x14ac:dyDescent="0.25">
      <c r="A64" t="s">
        <v>58</v>
      </c>
      <c r="F64" s="83" t="s">
        <v>8</v>
      </c>
      <c r="G64" s="83">
        <v>110</v>
      </c>
      <c r="H64" s="84">
        <v>1000000</v>
      </c>
      <c r="I64" s="84">
        <v>74000</v>
      </c>
      <c r="J64" s="84">
        <v>300000</v>
      </c>
      <c r="K64" s="83">
        <v>8</v>
      </c>
      <c r="L64" s="83">
        <v>4</v>
      </c>
      <c r="M64" s="83" t="s">
        <v>30</v>
      </c>
      <c r="N64" s="83" t="s">
        <v>25</v>
      </c>
      <c r="O64" s="83" t="s">
        <v>28</v>
      </c>
      <c r="P64" s="83" t="s">
        <v>16</v>
      </c>
      <c r="Q64" s="85">
        <v>0.91006534232839398</v>
      </c>
      <c r="R64" s="83">
        <v>2</v>
      </c>
      <c r="S64" s="83">
        <v>4</v>
      </c>
      <c r="T64" s="83">
        <v>4</v>
      </c>
      <c r="V64" t="s">
        <v>56</v>
      </c>
    </row>
    <row r="65" spans="1:22" x14ac:dyDescent="0.25">
      <c r="A65" t="s">
        <v>58</v>
      </c>
      <c r="F65" s="83" t="s">
        <v>8</v>
      </c>
      <c r="G65" s="83">
        <v>65</v>
      </c>
      <c r="H65" s="84">
        <v>1000000</v>
      </c>
      <c r="I65" s="84">
        <v>74000</v>
      </c>
      <c r="J65" s="84">
        <v>300000</v>
      </c>
      <c r="K65" s="83">
        <v>8</v>
      </c>
      <c r="L65" s="83">
        <v>4</v>
      </c>
      <c r="M65" s="83" t="s">
        <v>31</v>
      </c>
      <c r="N65" s="83" t="s">
        <v>25</v>
      </c>
      <c r="O65" s="83" t="s">
        <v>28</v>
      </c>
      <c r="P65" s="83" t="s">
        <v>16</v>
      </c>
      <c r="Q65" s="85">
        <v>0.91006534232839398</v>
      </c>
      <c r="R65" s="83">
        <v>2</v>
      </c>
      <c r="S65" s="83">
        <v>4</v>
      </c>
      <c r="T65" s="83">
        <v>4</v>
      </c>
      <c r="V65" t="s">
        <v>56</v>
      </c>
    </row>
    <row r="66" spans="1:22" x14ac:dyDescent="0.25">
      <c r="A66" t="s">
        <v>58</v>
      </c>
      <c r="F66" s="97" t="s">
        <v>7</v>
      </c>
      <c r="G66" s="97">
        <v>6</v>
      </c>
      <c r="H66" s="98">
        <v>100000</v>
      </c>
      <c r="I66" s="98">
        <v>7400</v>
      </c>
      <c r="J66" s="98">
        <v>30000</v>
      </c>
      <c r="K66" s="97">
        <v>8</v>
      </c>
      <c r="L66" s="97">
        <v>4</v>
      </c>
      <c r="M66" s="97" t="s">
        <v>31</v>
      </c>
      <c r="N66" s="97" t="s">
        <v>25</v>
      </c>
      <c r="O66" s="97" t="s">
        <v>28</v>
      </c>
      <c r="P66" s="97" t="s">
        <v>16</v>
      </c>
      <c r="Q66" s="99">
        <v>0.91006534232839398</v>
      </c>
      <c r="R66" s="97">
        <v>2</v>
      </c>
      <c r="S66" s="97">
        <v>4</v>
      </c>
      <c r="T66" s="97">
        <v>4</v>
      </c>
    </row>
    <row r="67" spans="1:22" x14ac:dyDescent="0.25">
      <c r="A67" t="s">
        <v>58</v>
      </c>
      <c r="F67" s="39" t="s">
        <v>7</v>
      </c>
      <c r="G67" s="39">
        <v>4</v>
      </c>
      <c r="H67" s="40">
        <v>1000000</v>
      </c>
      <c r="I67" s="40">
        <v>16000</v>
      </c>
      <c r="J67" s="40">
        <v>300000</v>
      </c>
      <c r="K67" s="39">
        <v>20</v>
      </c>
      <c r="L67" s="39">
        <v>4</v>
      </c>
      <c r="M67" s="39" t="s">
        <v>21</v>
      </c>
      <c r="N67" s="39" t="s">
        <v>21</v>
      </c>
      <c r="O67" s="39" t="s">
        <v>21</v>
      </c>
      <c r="P67" s="39" t="s">
        <v>16</v>
      </c>
      <c r="Q67" s="41">
        <v>0.91006534232839398</v>
      </c>
      <c r="R67" s="39">
        <v>2</v>
      </c>
      <c r="S67" s="39">
        <v>4</v>
      </c>
      <c r="T67" s="39">
        <v>4</v>
      </c>
    </row>
    <row r="68" spans="1:22" x14ac:dyDescent="0.25">
      <c r="A68" t="s">
        <v>58</v>
      </c>
      <c r="F68" s="39" t="s">
        <v>7</v>
      </c>
      <c r="G68" s="39">
        <v>5</v>
      </c>
      <c r="H68" s="40">
        <v>1000000</v>
      </c>
      <c r="I68" s="40">
        <v>16000</v>
      </c>
      <c r="J68" s="40">
        <v>300000</v>
      </c>
      <c r="K68" s="39">
        <v>20</v>
      </c>
      <c r="L68" s="39">
        <v>4</v>
      </c>
      <c r="M68" s="42" t="s">
        <v>30</v>
      </c>
      <c r="N68" s="42" t="s">
        <v>25</v>
      </c>
      <c r="O68" s="42" t="s">
        <v>28</v>
      </c>
      <c r="P68" s="39" t="s">
        <v>16</v>
      </c>
      <c r="Q68" s="41">
        <v>0.91006534232839398</v>
      </c>
      <c r="R68" s="39">
        <v>2</v>
      </c>
      <c r="S68" s="39">
        <v>4</v>
      </c>
      <c r="T68" s="39">
        <v>4</v>
      </c>
    </row>
    <row r="69" spans="1:22" x14ac:dyDescent="0.25">
      <c r="A69" t="s">
        <v>58</v>
      </c>
      <c r="F69" s="39" t="s">
        <v>7</v>
      </c>
      <c r="G69" s="39">
        <v>11</v>
      </c>
      <c r="H69" s="40">
        <v>1000000</v>
      </c>
      <c r="I69" s="40">
        <v>16000</v>
      </c>
      <c r="J69" s="40">
        <v>300000</v>
      </c>
      <c r="K69" s="39">
        <v>20</v>
      </c>
      <c r="L69" s="39">
        <v>4</v>
      </c>
      <c r="M69" s="42" t="s">
        <v>29</v>
      </c>
      <c r="N69" s="42" t="s">
        <v>25</v>
      </c>
      <c r="O69" s="42" t="s">
        <v>28</v>
      </c>
      <c r="P69" s="39" t="s">
        <v>16</v>
      </c>
      <c r="Q69" s="41">
        <v>0.91006534232839398</v>
      </c>
      <c r="R69" s="39">
        <v>2</v>
      </c>
      <c r="S69" s="39">
        <v>4</v>
      </c>
      <c r="T69" s="39">
        <v>4</v>
      </c>
    </row>
    <row r="70" spans="1:22" x14ac:dyDescent="0.25">
      <c r="A70" t="s">
        <v>58</v>
      </c>
      <c r="F70" s="39" t="s">
        <v>7</v>
      </c>
      <c r="G70" s="39">
        <v>19</v>
      </c>
      <c r="H70" s="40">
        <v>1000000</v>
      </c>
      <c r="I70" s="40">
        <v>16000</v>
      </c>
      <c r="J70" s="40">
        <v>300000</v>
      </c>
      <c r="K70" s="39">
        <v>20</v>
      </c>
      <c r="L70" s="39">
        <v>4</v>
      </c>
      <c r="M70" s="42" t="s">
        <v>27</v>
      </c>
      <c r="N70" s="42" t="s">
        <v>25</v>
      </c>
      <c r="O70" s="42" t="s">
        <v>28</v>
      </c>
      <c r="P70" s="39" t="s">
        <v>16</v>
      </c>
      <c r="Q70" s="41">
        <v>0.91006534232839398</v>
      </c>
      <c r="R70" s="39">
        <v>2</v>
      </c>
      <c r="S70" s="39">
        <v>4</v>
      </c>
      <c r="T70" s="39">
        <v>4</v>
      </c>
    </row>
    <row r="71" spans="1:22" x14ac:dyDescent="0.25">
      <c r="F71" s="51" t="s">
        <v>7</v>
      </c>
      <c r="G71" s="51">
        <v>8</v>
      </c>
      <c r="H71" s="52">
        <v>10000</v>
      </c>
      <c r="I71" s="52">
        <v>165</v>
      </c>
      <c r="J71" s="52">
        <v>3000</v>
      </c>
      <c r="K71" s="51">
        <v>20</v>
      </c>
      <c r="L71" s="51">
        <v>4</v>
      </c>
      <c r="M71" s="51" t="s">
        <v>21</v>
      </c>
      <c r="N71" s="51" t="s">
        <v>21</v>
      </c>
      <c r="O71" s="51" t="s">
        <v>21</v>
      </c>
      <c r="P71" s="51" t="s">
        <v>16</v>
      </c>
      <c r="Q71" s="53">
        <v>0.91006534232839398</v>
      </c>
      <c r="R71" s="51">
        <v>2</v>
      </c>
      <c r="S71" s="51">
        <v>4</v>
      </c>
      <c r="T71" s="51">
        <v>4</v>
      </c>
    </row>
    <row r="72" spans="1:22" x14ac:dyDescent="0.25">
      <c r="F72" s="51" t="s">
        <v>9</v>
      </c>
      <c r="G72" s="51">
        <v>300</v>
      </c>
      <c r="H72" s="52">
        <v>10000</v>
      </c>
      <c r="I72" s="52">
        <v>166</v>
      </c>
      <c r="J72" s="52">
        <v>3000</v>
      </c>
      <c r="K72" s="51">
        <v>20</v>
      </c>
      <c r="L72" s="51">
        <v>4</v>
      </c>
      <c r="M72" s="51" t="s">
        <v>21</v>
      </c>
      <c r="N72" s="51" t="s">
        <v>21</v>
      </c>
      <c r="O72" s="51" t="s">
        <v>21</v>
      </c>
      <c r="P72" s="51" t="s">
        <v>16</v>
      </c>
      <c r="Q72" s="53">
        <v>0.91006534232839398</v>
      </c>
      <c r="R72" s="51">
        <v>2</v>
      </c>
      <c r="S72" s="51">
        <v>4</v>
      </c>
      <c r="T72" s="51">
        <v>4</v>
      </c>
    </row>
    <row r="73" spans="1:22" x14ac:dyDescent="0.25">
      <c r="F73" s="51" t="s">
        <v>9</v>
      </c>
      <c r="G73" s="51">
        <v>300</v>
      </c>
      <c r="H73" s="52">
        <v>10000</v>
      </c>
      <c r="I73" s="52">
        <v>168</v>
      </c>
      <c r="J73" s="52">
        <v>3000</v>
      </c>
      <c r="K73" s="51">
        <v>20</v>
      </c>
      <c r="L73" s="51">
        <v>4</v>
      </c>
      <c r="M73" s="51" t="s">
        <v>21</v>
      </c>
      <c r="N73" s="51" t="s">
        <v>21</v>
      </c>
      <c r="O73" s="51" t="s">
        <v>21</v>
      </c>
      <c r="P73" s="51" t="s">
        <v>16</v>
      </c>
      <c r="Q73" s="53">
        <v>0.91006534232839398</v>
      </c>
      <c r="R73" s="51">
        <v>2</v>
      </c>
      <c r="S73" s="51">
        <v>4</v>
      </c>
      <c r="T73" s="51">
        <v>4</v>
      </c>
    </row>
    <row r="74" spans="1:22" x14ac:dyDescent="0.25">
      <c r="F74" s="51" t="s">
        <v>9</v>
      </c>
      <c r="G74" s="51">
        <v>300</v>
      </c>
      <c r="H74" s="52">
        <v>10000</v>
      </c>
      <c r="I74" s="52">
        <v>170</v>
      </c>
      <c r="J74" s="52">
        <v>3000</v>
      </c>
      <c r="K74" s="51">
        <v>20</v>
      </c>
      <c r="L74" s="51">
        <v>4</v>
      </c>
      <c r="M74" s="51" t="s">
        <v>21</v>
      </c>
      <c r="N74" s="51" t="s">
        <v>21</v>
      </c>
      <c r="O74" s="51" t="s">
        <v>21</v>
      </c>
      <c r="P74" s="51" t="s">
        <v>16</v>
      </c>
      <c r="Q74" s="53">
        <v>0.91006534232839398</v>
      </c>
      <c r="R74" s="51">
        <v>2</v>
      </c>
      <c r="S74" s="51">
        <v>4</v>
      </c>
      <c r="T74" s="51">
        <v>4</v>
      </c>
    </row>
    <row r="75" spans="1:22" x14ac:dyDescent="0.25">
      <c r="A75" t="s">
        <v>58</v>
      </c>
      <c r="F75" s="47" t="s">
        <v>9</v>
      </c>
      <c r="G75" s="47">
        <v>300</v>
      </c>
      <c r="H75" s="48">
        <v>10000</v>
      </c>
      <c r="I75" s="48">
        <v>173</v>
      </c>
      <c r="J75" s="48">
        <v>3000</v>
      </c>
      <c r="K75" s="47">
        <v>20</v>
      </c>
      <c r="L75" s="47">
        <v>4</v>
      </c>
      <c r="M75" s="47" t="s">
        <v>21</v>
      </c>
      <c r="N75" s="47" t="s">
        <v>21</v>
      </c>
      <c r="O75" s="47" t="s">
        <v>21</v>
      </c>
      <c r="P75" s="47" t="s">
        <v>16</v>
      </c>
      <c r="Q75" s="49">
        <v>0.91006534232839398</v>
      </c>
      <c r="R75" s="47">
        <v>2</v>
      </c>
      <c r="S75" s="47">
        <v>4</v>
      </c>
      <c r="T75" s="47">
        <v>4</v>
      </c>
    </row>
    <row r="76" spans="1:22" x14ac:dyDescent="0.25">
      <c r="A76" t="s">
        <v>58</v>
      </c>
      <c r="F76" s="47" t="s">
        <v>7</v>
      </c>
      <c r="G76" s="47">
        <v>8</v>
      </c>
      <c r="H76" s="48">
        <v>10000</v>
      </c>
      <c r="I76" s="48">
        <v>173</v>
      </c>
      <c r="J76" s="48">
        <v>3000</v>
      </c>
      <c r="K76" s="47">
        <v>20</v>
      </c>
      <c r="L76" s="47">
        <v>4</v>
      </c>
      <c r="M76" s="50" t="s">
        <v>29</v>
      </c>
      <c r="N76" s="50" t="s">
        <v>25</v>
      </c>
      <c r="O76" s="50" t="s">
        <v>28</v>
      </c>
      <c r="P76" s="47" t="s">
        <v>16</v>
      </c>
      <c r="Q76" s="49">
        <v>0.91006534232839398</v>
      </c>
      <c r="R76" s="47">
        <v>2</v>
      </c>
      <c r="S76" s="47">
        <v>4</v>
      </c>
      <c r="T76" s="47">
        <v>4</v>
      </c>
    </row>
    <row r="77" spans="1:22" x14ac:dyDescent="0.25">
      <c r="A77" t="s">
        <v>58</v>
      </c>
      <c r="F77" s="47" t="s">
        <v>7</v>
      </c>
      <c r="G77" s="47">
        <v>47</v>
      </c>
      <c r="H77" s="48">
        <v>10000</v>
      </c>
      <c r="I77" s="48">
        <v>173</v>
      </c>
      <c r="J77" s="48">
        <v>3000</v>
      </c>
      <c r="K77" s="47">
        <v>20</v>
      </c>
      <c r="L77" s="47">
        <v>4</v>
      </c>
      <c r="M77" s="50" t="s">
        <v>31</v>
      </c>
      <c r="N77" s="50" t="s">
        <v>25</v>
      </c>
      <c r="O77" s="50" t="s">
        <v>28</v>
      </c>
      <c r="P77" s="47" t="s">
        <v>16</v>
      </c>
      <c r="Q77" s="49">
        <v>0.91006534232839398</v>
      </c>
      <c r="R77" s="47">
        <v>2</v>
      </c>
      <c r="S77" s="47">
        <v>4</v>
      </c>
      <c r="T77" s="47">
        <v>4</v>
      </c>
    </row>
    <row r="78" spans="1:22" x14ac:dyDescent="0.25">
      <c r="A78" t="s">
        <v>58</v>
      </c>
      <c r="F78" s="47" t="s">
        <v>9</v>
      </c>
      <c r="G78" s="47">
        <v>300</v>
      </c>
      <c r="H78" s="48">
        <v>10000</v>
      </c>
      <c r="I78" s="48">
        <v>174</v>
      </c>
      <c r="J78" s="48">
        <v>3000</v>
      </c>
      <c r="K78" s="47">
        <v>20</v>
      </c>
      <c r="L78" s="47">
        <v>4</v>
      </c>
      <c r="M78" s="50" t="s">
        <v>29</v>
      </c>
      <c r="N78" s="50" t="s">
        <v>25</v>
      </c>
      <c r="O78" s="50" t="s">
        <v>28</v>
      </c>
      <c r="P78" s="47" t="s">
        <v>16</v>
      </c>
      <c r="Q78" s="49">
        <v>0.91006534232839398</v>
      </c>
      <c r="R78" s="47">
        <v>2</v>
      </c>
      <c r="S78" s="47">
        <v>4</v>
      </c>
      <c r="T78" s="47">
        <v>4</v>
      </c>
    </row>
    <row r="79" spans="1:22" x14ac:dyDescent="0.25">
      <c r="A79" t="s">
        <v>58</v>
      </c>
      <c r="F79" s="47" t="s">
        <v>7</v>
      </c>
      <c r="G79" s="47">
        <v>193</v>
      </c>
      <c r="H79" s="48">
        <v>10000</v>
      </c>
      <c r="I79" s="48">
        <v>174</v>
      </c>
      <c r="J79" s="48">
        <v>3000</v>
      </c>
      <c r="K79" s="47">
        <v>20</v>
      </c>
      <c r="L79" s="47">
        <v>4</v>
      </c>
      <c r="M79" s="50" t="s">
        <v>31</v>
      </c>
      <c r="N79" s="50" t="s">
        <v>25</v>
      </c>
      <c r="O79" s="50" t="s">
        <v>28</v>
      </c>
      <c r="P79" s="47" t="s">
        <v>16</v>
      </c>
      <c r="Q79" s="49">
        <v>0.91006534232839398</v>
      </c>
      <c r="R79" s="47">
        <v>2</v>
      </c>
      <c r="S79" s="47">
        <v>4</v>
      </c>
      <c r="T79" s="47">
        <v>4</v>
      </c>
    </row>
    <row r="80" spans="1:22" x14ac:dyDescent="0.25">
      <c r="A80" t="s">
        <v>58</v>
      </c>
      <c r="F80" s="47" t="s">
        <v>9</v>
      </c>
      <c r="G80" s="47">
        <v>300</v>
      </c>
      <c r="H80" s="48">
        <v>10000</v>
      </c>
      <c r="I80" s="48">
        <v>175</v>
      </c>
      <c r="J80" s="48">
        <v>3000</v>
      </c>
      <c r="K80" s="47">
        <v>20</v>
      </c>
      <c r="L80" s="47">
        <v>4</v>
      </c>
      <c r="M80" s="50" t="s">
        <v>29</v>
      </c>
      <c r="N80" s="50" t="s">
        <v>25</v>
      </c>
      <c r="O80" s="50" t="s">
        <v>28</v>
      </c>
      <c r="P80" s="47" t="s">
        <v>16</v>
      </c>
      <c r="Q80" s="49">
        <v>0.91006534232839398</v>
      </c>
      <c r="R80" s="47">
        <v>2</v>
      </c>
      <c r="S80" s="47">
        <v>4</v>
      </c>
      <c r="T80" s="47">
        <v>4</v>
      </c>
    </row>
    <row r="81" spans="1:22" x14ac:dyDescent="0.25">
      <c r="A81" t="s">
        <v>58</v>
      </c>
      <c r="F81" s="47" t="s">
        <v>9</v>
      </c>
      <c r="G81" s="47">
        <v>300</v>
      </c>
      <c r="H81" s="48">
        <v>10000</v>
      </c>
      <c r="I81" s="48">
        <v>175</v>
      </c>
      <c r="J81" s="48">
        <v>3000</v>
      </c>
      <c r="K81" s="47">
        <v>20</v>
      </c>
      <c r="L81" s="47">
        <v>4</v>
      </c>
      <c r="M81" s="50" t="s">
        <v>31</v>
      </c>
      <c r="N81" s="50" t="s">
        <v>25</v>
      </c>
      <c r="O81" s="50" t="s">
        <v>28</v>
      </c>
      <c r="P81" s="47" t="s">
        <v>16</v>
      </c>
      <c r="Q81" s="49">
        <v>0.91006534232839398</v>
      </c>
      <c r="R81" s="47">
        <v>2</v>
      </c>
      <c r="S81" s="47">
        <v>4</v>
      </c>
      <c r="T81" s="47">
        <v>4</v>
      </c>
    </row>
    <row r="82" spans="1:22" s="55" customFormat="1" x14ac:dyDescent="0.25">
      <c r="A82" t="s">
        <v>58</v>
      </c>
      <c r="B82"/>
      <c r="C82"/>
      <c r="D82"/>
      <c r="E82"/>
      <c r="F82" s="29" t="s">
        <v>9</v>
      </c>
      <c r="G82" s="29">
        <v>300</v>
      </c>
      <c r="H82" s="30">
        <v>1000000</v>
      </c>
      <c r="I82" s="30">
        <v>18000</v>
      </c>
      <c r="J82" s="30">
        <v>300000</v>
      </c>
      <c r="K82" s="29">
        <v>20</v>
      </c>
      <c r="L82" s="29">
        <v>4</v>
      </c>
      <c r="M82" s="31" t="s">
        <v>31</v>
      </c>
      <c r="N82" s="31" t="s">
        <v>25</v>
      </c>
      <c r="O82" s="31" t="s">
        <v>28</v>
      </c>
      <c r="P82" s="29" t="s">
        <v>16</v>
      </c>
      <c r="Q82" s="32">
        <v>0.91006534232839398</v>
      </c>
      <c r="R82" s="29">
        <v>2</v>
      </c>
      <c r="S82" s="29">
        <v>4</v>
      </c>
      <c r="T82" s="29">
        <v>4</v>
      </c>
    </row>
    <row r="83" spans="1:22" s="55" customFormat="1" x14ac:dyDescent="0.25">
      <c r="A83" t="s">
        <v>58</v>
      </c>
      <c r="B83"/>
      <c r="C83"/>
      <c r="D83"/>
      <c r="E83"/>
      <c r="F83" s="29" t="s">
        <v>9</v>
      </c>
      <c r="G83" s="29">
        <v>300</v>
      </c>
      <c r="H83" s="30">
        <v>100000</v>
      </c>
      <c r="I83" s="30">
        <v>1800</v>
      </c>
      <c r="J83" s="30">
        <v>30000</v>
      </c>
      <c r="K83" s="29">
        <v>20</v>
      </c>
      <c r="L83" s="29">
        <v>4</v>
      </c>
      <c r="M83" s="31" t="s">
        <v>31</v>
      </c>
      <c r="N83" s="31" t="s">
        <v>25</v>
      </c>
      <c r="O83" s="31" t="s">
        <v>28</v>
      </c>
      <c r="P83" s="29" t="s">
        <v>16</v>
      </c>
      <c r="Q83" s="32">
        <v>0.91006534232839398</v>
      </c>
      <c r="R83" s="29">
        <v>2</v>
      </c>
      <c r="S83" s="29">
        <v>4</v>
      </c>
      <c r="T83" s="29">
        <v>4</v>
      </c>
    </row>
    <row r="84" spans="1:22" x14ac:dyDescent="0.25">
      <c r="A84" t="s">
        <v>58</v>
      </c>
      <c r="F84" s="51" t="s">
        <v>9</v>
      </c>
      <c r="G84" s="51">
        <v>300</v>
      </c>
      <c r="H84" s="52">
        <v>1000000</v>
      </c>
      <c r="I84" s="52">
        <v>20000</v>
      </c>
      <c r="J84" s="52">
        <v>300000</v>
      </c>
      <c r="K84" s="51">
        <v>20</v>
      </c>
      <c r="L84" s="51">
        <v>4</v>
      </c>
      <c r="M84" s="51" t="s">
        <v>21</v>
      </c>
      <c r="N84" s="51" t="s">
        <v>21</v>
      </c>
      <c r="O84" s="51" t="s">
        <v>21</v>
      </c>
      <c r="P84" s="51" t="s">
        <v>16</v>
      </c>
      <c r="Q84" s="53">
        <v>0.91006534232839398</v>
      </c>
      <c r="R84" s="51">
        <v>2</v>
      </c>
      <c r="S84" s="51">
        <v>4</v>
      </c>
      <c r="T84" s="51">
        <v>4</v>
      </c>
    </row>
    <row r="85" spans="1:22" x14ac:dyDescent="0.25">
      <c r="A85" t="s">
        <v>58</v>
      </c>
      <c r="F85" s="51" t="s">
        <v>9</v>
      </c>
      <c r="G85" s="51">
        <v>300</v>
      </c>
      <c r="H85" s="52">
        <v>1000000</v>
      </c>
      <c r="I85" s="52">
        <v>20000</v>
      </c>
      <c r="J85" s="52">
        <v>300000</v>
      </c>
      <c r="K85" s="51">
        <v>20</v>
      </c>
      <c r="L85" s="51">
        <v>4</v>
      </c>
      <c r="M85" s="54" t="s">
        <v>31</v>
      </c>
      <c r="N85" s="54" t="s">
        <v>25</v>
      </c>
      <c r="O85" s="54" t="s">
        <v>28</v>
      </c>
      <c r="P85" s="51" t="s">
        <v>16</v>
      </c>
      <c r="Q85" s="53">
        <v>0.91006534232839398</v>
      </c>
      <c r="R85" s="51">
        <v>2</v>
      </c>
      <c r="S85" s="51">
        <v>4</v>
      </c>
      <c r="T85" s="51">
        <v>4</v>
      </c>
    </row>
    <row r="86" spans="1:22" x14ac:dyDescent="0.25">
      <c r="A86" t="s">
        <v>58</v>
      </c>
      <c r="F86" s="36" t="s">
        <v>9</v>
      </c>
      <c r="G86" s="36">
        <v>300</v>
      </c>
      <c r="H86" s="37">
        <v>1000000</v>
      </c>
      <c r="I86" s="37">
        <v>50000</v>
      </c>
      <c r="J86" s="37">
        <v>300000</v>
      </c>
      <c r="K86" s="36">
        <v>20</v>
      </c>
      <c r="L86" s="36">
        <v>4</v>
      </c>
      <c r="M86" s="36" t="s">
        <v>21</v>
      </c>
      <c r="N86" s="36" t="s">
        <v>21</v>
      </c>
      <c r="O86" s="36" t="s">
        <v>21</v>
      </c>
      <c r="P86" s="36" t="s">
        <v>16</v>
      </c>
      <c r="Q86" s="38">
        <v>0.91006534232839398</v>
      </c>
      <c r="R86" s="36">
        <v>2</v>
      </c>
      <c r="S86" s="36">
        <v>4</v>
      </c>
      <c r="T86" s="36">
        <v>4</v>
      </c>
    </row>
    <row r="87" spans="1:22" x14ac:dyDescent="0.25">
      <c r="A87" t="s">
        <v>58</v>
      </c>
      <c r="F87" s="36" t="s">
        <v>9</v>
      </c>
      <c r="G87" s="36">
        <v>300</v>
      </c>
      <c r="H87" s="37">
        <v>1000000</v>
      </c>
      <c r="I87" s="37">
        <v>50000</v>
      </c>
      <c r="J87" s="37">
        <v>300000</v>
      </c>
      <c r="K87" s="36">
        <v>20</v>
      </c>
      <c r="L87" s="36">
        <v>4</v>
      </c>
      <c r="M87" s="103" t="s">
        <v>31</v>
      </c>
      <c r="N87" s="103" t="s">
        <v>25</v>
      </c>
      <c r="O87" s="103" t="s">
        <v>28</v>
      </c>
      <c r="P87" s="36" t="s">
        <v>16</v>
      </c>
      <c r="Q87" s="38">
        <v>0.91006534232839398</v>
      </c>
      <c r="R87" s="36">
        <v>2</v>
      </c>
      <c r="S87" s="36">
        <v>4</v>
      </c>
      <c r="T87" s="36">
        <v>4</v>
      </c>
    </row>
    <row r="88" spans="1:22" x14ac:dyDescent="0.25">
      <c r="A88" t="s">
        <v>58</v>
      </c>
      <c r="F88" s="36" t="s">
        <v>9</v>
      </c>
      <c r="G88" s="36">
        <v>300</v>
      </c>
      <c r="H88" s="37">
        <v>100000</v>
      </c>
      <c r="I88" s="37">
        <v>6100</v>
      </c>
      <c r="J88" s="37">
        <v>30000</v>
      </c>
      <c r="K88" s="36">
        <v>20</v>
      </c>
      <c r="L88" s="36">
        <v>4</v>
      </c>
      <c r="M88" s="103" t="s">
        <v>31</v>
      </c>
      <c r="N88" s="103" t="s">
        <v>25</v>
      </c>
      <c r="O88" s="103" t="s">
        <v>28</v>
      </c>
      <c r="P88" s="36" t="s">
        <v>16</v>
      </c>
      <c r="Q88" s="38">
        <v>0.91006534232839398</v>
      </c>
      <c r="R88" s="36">
        <v>2</v>
      </c>
      <c r="S88" s="36">
        <v>4</v>
      </c>
      <c r="T88" s="36">
        <v>4</v>
      </c>
    </row>
    <row r="89" spans="1:22" x14ac:dyDescent="0.25">
      <c r="A89" t="s">
        <v>58</v>
      </c>
      <c r="F89" s="104" t="s">
        <v>9</v>
      </c>
      <c r="G89" s="104">
        <v>300</v>
      </c>
      <c r="H89" s="105">
        <v>1000</v>
      </c>
      <c r="I89" s="105">
        <v>61</v>
      </c>
      <c r="J89" s="105">
        <v>300</v>
      </c>
      <c r="K89" s="104">
        <v>20</v>
      </c>
      <c r="L89" s="104">
        <v>4</v>
      </c>
      <c r="M89" s="106" t="s">
        <v>31</v>
      </c>
      <c r="N89" s="106" t="s">
        <v>25</v>
      </c>
      <c r="O89" s="106" t="s">
        <v>28</v>
      </c>
      <c r="P89" s="104" t="s">
        <v>16</v>
      </c>
      <c r="Q89" s="107">
        <v>0.91006534232839398</v>
      </c>
      <c r="R89" s="104">
        <v>2</v>
      </c>
      <c r="S89" s="104">
        <v>4</v>
      </c>
      <c r="T89" s="104">
        <v>4</v>
      </c>
      <c r="V89" t="s">
        <v>55</v>
      </c>
    </row>
    <row r="90" spans="1:22" x14ac:dyDescent="0.25">
      <c r="A90" t="s">
        <v>58</v>
      </c>
      <c r="F90" s="104" t="s">
        <v>9</v>
      </c>
      <c r="G90" s="104">
        <v>300</v>
      </c>
      <c r="H90" s="105">
        <v>1000</v>
      </c>
      <c r="I90" s="105">
        <v>62</v>
      </c>
      <c r="J90" s="105">
        <v>300</v>
      </c>
      <c r="K90" s="104">
        <v>20</v>
      </c>
      <c r="L90" s="104">
        <v>4</v>
      </c>
      <c r="M90" s="106" t="s">
        <v>31</v>
      </c>
      <c r="N90" s="106" t="s">
        <v>25</v>
      </c>
      <c r="O90" s="106" t="s">
        <v>28</v>
      </c>
      <c r="P90" s="104" t="s">
        <v>16</v>
      </c>
      <c r="Q90" s="107">
        <v>0.91006534232839398</v>
      </c>
      <c r="R90" s="104">
        <v>2</v>
      </c>
      <c r="S90" s="104">
        <v>4</v>
      </c>
      <c r="T90" s="104">
        <v>4</v>
      </c>
    </row>
    <row r="91" spans="1:22" x14ac:dyDescent="0.25">
      <c r="A91" t="s">
        <v>58</v>
      </c>
      <c r="F91" s="104" t="s">
        <v>9</v>
      </c>
      <c r="G91" s="104">
        <v>300</v>
      </c>
      <c r="H91" s="105">
        <v>1000</v>
      </c>
      <c r="I91" s="105">
        <v>65</v>
      </c>
      <c r="J91" s="105">
        <v>300</v>
      </c>
      <c r="K91" s="104">
        <v>20</v>
      </c>
      <c r="L91" s="104">
        <v>4</v>
      </c>
      <c r="M91" s="106" t="s">
        <v>31</v>
      </c>
      <c r="N91" s="106" t="s">
        <v>25</v>
      </c>
      <c r="O91" s="106" t="s">
        <v>28</v>
      </c>
      <c r="P91" s="104" t="s">
        <v>16</v>
      </c>
      <c r="Q91" s="107">
        <v>0.91006534232839398</v>
      </c>
      <c r="R91" s="104">
        <v>2</v>
      </c>
      <c r="S91" s="104">
        <v>4</v>
      </c>
      <c r="T91" s="104">
        <v>4</v>
      </c>
    </row>
    <row r="92" spans="1:22" x14ac:dyDescent="0.25">
      <c r="A92" t="s">
        <v>58</v>
      </c>
      <c r="F92" s="104" t="s">
        <v>9</v>
      </c>
      <c r="G92" s="104">
        <v>300</v>
      </c>
      <c r="H92" s="105">
        <v>1000</v>
      </c>
      <c r="I92" s="105">
        <v>70</v>
      </c>
      <c r="J92" s="105">
        <v>300</v>
      </c>
      <c r="K92" s="104">
        <v>20</v>
      </c>
      <c r="L92" s="104">
        <v>4</v>
      </c>
      <c r="M92" s="106" t="s">
        <v>31</v>
      </c>
      <c r="N92" s="106" t="s">
        <v>25</v>
      </c>
      <c r="O92" s="106" t="s">
        <v>28</v>
      </c>
      <c r="P92" s="104" t="s">
        <v>16</v>
      </c>
      <c r="Q92" s="107">
        <v>0.91006534232839398</v>
      </c>
      <c r="R92" s="104">
        <v>2</v>
      </c>
      <c r="S92" s="104">
        <v>4</v>
      </c>
      <c r="T92" s="104">
        <v>4</v>
      </c>
    </row>
    <row r="93" spans="1:22" x14ac:dyDescent="0.25">
      <c r="A93" t="s">
        <v>58</v>
      </c>
      <c r="F93" s="104" t="s">
        <v>9</v>
      </c>
      <c r="G93" s="104">
        <v>300</v>
      </c>
      <c r="H93" s="105">
        <v>1000</v>
      </c>
      <c r="I93" s="105">
        <v>100</v>
      </c>
      <c r="J93" s="105">
        <v>300</v>
      </c>
      <c r="K93" s="104">
        <v>20</v>
      </c>
      <c r="L93" s="104">
        <v>4</v>
      </c>
      <c r="M93" s="106" t="s">
        <v>21</v>
      </c>
      <c r="N93" s="106" t="s">
        <v>21</v>
      </c>
      <c r="O93" s="106" t="s">
        <v>21</v>
      </c>
      <c r="P93" s="104" t="s">
        <v>16</v>
      </c>
      <c r="Q93" s="107">
        <v>0.91006534232839398</v>
      </c>
      <c r="R93" s="104">
        <v>2</v>
      </c>
      <c r="S93" s="104">
        <v>4</v>
      </c>
      <c r="T93" s="104">
        <v>4</v>
      </c>
    </row>
    <row r="94" spans="1:22" x14ac:dyDescent="0.25">
      <c r="A94" t="s">
        <v>58</v>
      </c>
      <c r="F94" s="104" t="s">
        <v>9</v>
      </c>
      <c r="G94" s="104">
        <v>300</v>
      </c>
      <c r="H94" s="105">
        <v>1000</v>
      </c>
      <c r="I94" s="105">
        <v>100</v>
      </c>
      <c r="J94" s="105">
        <v>300</v>
      </c>
      <c r="K94" s="104">
        <v>20</v>
      </c>
      <c r="L94" s="104">
        <v>4</v>
      </c>
      <c r="M94" s="104" t="s">
        <v>29</v>
      </c>
      <c r="N94" s="106" t="s">
        <v>25</v>
      </c>
      <c r="O94" s="106" t="s">
        <v>28</v>
      </c>
      <c r="P94" s="104" t="s">
        <v>16</v>
      </c>
      <c r="Q94" s="107">
        <v>0.91006534232839398</v>
      </c>
      <c r="R94" s="104">
        <v>2</v>
      </c>
      <c r="S94" s="104">
        <v>4</v>
      </c>
      <c r="T94" s="104">
        <v>4</v>
      </c>
    </row>
    <row r="95" spans="1:22" x14ac:dyDescent="0.25">
      <c r="A95" t="s">
        <v>58</v>
      </c>
      <c r="F95" s="104" t="s">
        <v>9</v>
      </c>
      <c r="G95" s="104">
        <v>300</v>
      </c>
      <c r="H95" s="105">
        <v>1000</v>
      </c>
      <c r="I95" s="105">
        <v>100</v>
      </c>
      <c r="J95" s="105">
        <v>300</v>
      </c>
      <c r="K95" s="104">
        <v>20</v>
      </c>
      <c r="L95" s="104">
        <v>4</v>
      </c>
      <c r="M95" s="106" t="s">
        <v>31</v>
      </c>
      <c r="N95" s="106" t="s">
        <v>25</v>
      </c>
      <c r="O95" s="106" t="s">
        <v>28</v>
      </c>
      <c r="P95" s="104" t="s">
        <v>16</v>
      </c>
      <c r="Q95" s="107">
        <v>0.91006534232839398</v>
      </c>
      <c r="R95" s="104">
        <v>2</v>
      </c>
      <c r="S95" s="104">
        <v>4</v>
      </c>
      <c r="T95" s="104">
        <v>4</v>
      </c>
    </row>
    <row r="96" spans="1:22" x14ac:dyDescent="0.25">
      <c r="A96" t="s">
        <v>58</v>
      </c>
      <c r="F96" s="104" t="s">
        <v>9</v>
      </c>
      <c r="G96" s="104">
        <v>300</v>
      </c>
      <c r="H96" s="105">
        <v>1000</v>
      </c>
      <c r="I96" s="105">
        <v>120</v>
      </c>
      <c r="J96" s="105">
        <v>300</v>
      </c>
      <c r="K96" s="104">
        <v>20</v>
      </c>
      <c r="L96" s="104">
        <v>4</v>
      </c>
      <c r="M96" s="104" t="s">
        <v>29</v>
      </c>
      <c r="N96" s="106" t="s">
        <v>25</v>
      </c>
      <c r="O96" s="106" t="s">
        <v>28</v>
      </c>
      <c r="P96" s="104" t="s">
        <v>16</v>
      </c>
      <c r="Q96" s="107">
        <v>0.91006534232839398</v>
      </c>
      <c r="R96" s="104">
        <v>2</v>
      </c>
      <c r="S96" s="104">
        <v>4</v>
      </c>
      <c r="T96" s="104">
        <v>4</v>
      </c>
    </row>
    <row r="97" spans="1:20" x14ac:dyDescent="0.25">
      <c r="A97" t="s">
        <v>58</v>
      </c>
      <c r="F97" s="104" t="s">
        <v>8</v>
      </c>
      <c r="G97" s="104">
        <v>97</v>
      </c>
      <c r="H97" s="105">
        <v>1000</v>
      </c>
      <c r="I97" s="105">
        <v>130</v>
      </c>
      <c r="J97" s="105">
        <v>300</v>
      </c>
      <c r="K97" s="104">
        <v>20</v>
      </c>
      <c r="L97" s="104">
        <v>4</v>
      </c>
      <c r="M97" s="104" t="s">
        <v>29</v>
      </c>
      <c r="N97" s="106" t="s">
        <v>25</v>
      </c>
      <c r="O97" s="106" t="s">
        <v>28</v>
      </c>
      <c r="P97" s="104" t="s">
        <v>16</v>
      </c>
      <c r="Q97" s="107">
        <v>0.91006534232839398</v>
      </c>
      <c r="R97" s="104">
        <v>2</v>
      </c>
      <c r="S97" s="104">
        <v>4</v>
      </c>
      <c r="T97" s="104">
        <v>4</v>
      </c>
    </row>
    <row r="98" spans="1:20" x14ac:dyDescent="0.25">
      <c r="A98" t="s">
        <v>58</v>
      </c>
      <c r="F98" s="104" t="s">
        <v>9</v>
      </c>
      <c r="G98" s="104">
        <v>300</v>
      </c>
      <c r="H98" s="105">
        <v>1000</v>
      </c>
      <c r="I98" s="105">
        <v>130</v>
      </c>
      <c r="J98" s="105">
        <v>300</v>
      </c>
      <c r="K98" s="104">
        <v>20</v>
      </c>
      <c r="L98" s="104">
        <v>4</v>
      </c>
      <c r="M98" s="106" t="s">
        <v>31</v>
      </c>
      <c r="N98" s="106" t="s">
        <v>25</v>
      </c>
      <c r="O98" s="106" t="s">
        <v>28</v>
      </c>
      <c r="P98" s="104" t="s">
        <v>16</v>
      </c>
      <c r="Q98" s="107">
        <v>0.91006534232839398</v>
      </c>
      <c r="R98" s="104">
        <v>2</v>
      </c>
      <c r="S98" s="104">
        <v>4</v>
      </c>
      <c r="T98" s="104">
        <v>4</v>
      </c>
    </row>
    <row r="99" spans="1:20" x14ac:dyDescent="0.25">
      <c r="A99" t="s">
        <v>58</v>
      </c>
      <c r="F99" s="104" t="s">
        <v>8</v>
      </c>
      <c r="G99" s="104">
        <v>55</v>
      </c>
      <c r="H99" s="105">
        <v>1000</v>
      </c>
      <c r="I99" s="105">
        <v>140</v>
      </c>
      <c r="J99" s="105">
        <v>300</v>
      </c>
      <c r="K99" s="104">
        <v>20</v>
      </c>
      <c r="L99" s="104">
        <v>4</v>
      </c>
      <c r="M99" s="104" t="s">
        <v>29</v>
      </c>
      <c r="N99" s="106" t="s">
        <v>25</v>
      </c>
      <c r="O99" s="106" t="s">
        <v>28</v>
      </c>
      <c r="P99" s="104" t="s">
        <v>16</v>
      </c>
      <c r="Q99" s="107">
        <v>0.91006534232839398</v>
      </c>
      <c r="R99" s="104">
        <v>2</v>
      </c>
      <c r="S99" s="104">
        <v>4</v>
      </c>
      <c r="T99" s="104">
        <v>4</v>
      </c>
    </row>
    <row r="100" spans="1:20" x14ac:dyDescent="0.25">
      <c r="A100" t="s">
        <v>58</v>
      </c>
      <c r="F100" s="104" t="s">
        <v>9</v>
      </c>
      <c r="G100" s="104">
        <v>300</v>
      </c>
      <c r="H100" s="105">
        <v>1000</v>
      </c>
      <c r="I100" s="105">
        <v>140</v>
      </c>
      <c r="J100" s="105">
        <v>300</v>
      </c>
      <c r="K100" s="104">
        <v>20</v>
      </c>
      <c r="L100" s="104">
        <v>4</v>
      </c>
      <c r="M100" s="106" t="s">
        <v>31</v>
      </c>
      <c r="N100" s="106" t="s">
        <v>25</v>
      </c>
      <c r="O100" s="106" t="s">
        <v>28</v>
      </c>
      <c r="P100" s="104" t="s">
        <v>16</v>
      </c>
      <c r="Q100" s="107">
        <v>0.91006534232839398</v>
      </c>
      <c r="R100" s="104">
        <v>2</v>
      </c>
      <c r="S100" s="104">
        <v>4</v>
      </c>
      <c r="T100" s="104">
        <v>4</v>
      </c>
    </row>
    <row r="101" spans="1:20" x14ac:dyDescent="0.25">
      <c r="A101" t="s">
        <v>58</v>
      </c>
      <c r="F101" s="104" t="s">
        <v>8</v>
      </c>
      <c r="G101" s="104">
        <v>60</v>
      </c>
      <c r="H101" s="105">
        <v>1000</v>
      </c>
      <c r="I101" s="105">
        <v>150</v>
      </c>
      <c r="J101" s="105">
        <v>300</v>
      </c>
      <c r="K101" s="104">
        <v>20</v>
      </c>
      <c r="L101" s="104">
        <v>4</v>
      </c>
      <c r="M101" s="104" t="s">
        <v>29</v>
      </c>
      <c r="N101" s="106" t="s">
        <v>25</v>
      </c>
      <c r="O101" s="106" t="s">
        <v>28</v>
      </c>
      <c r="P101" s="104" t="s">
        <v>16</v>
      </c>
      <c r="Q101" s="107">
        <v>0.91006534232839398</v>
      </c>
      <c r="R101" s="104">
        <v>2</v>
      </c>
      <c r="S101" s="104">
        <v>4</v>
      </c>
      <c r="T101" s="104">
        <v>4</v>
      </c>
    </row>
    <row r="102" spans="1:20" x14ac:dyDescent="0.25">
      <c r="A102" t="s">
        <v>58</v>
      </c>
      <c r="F102" s="104" t="s">
        <v>8</v>
      </c>
      <c r="G102" s="104">
        <v>120</v>
      </c>
      <c r="H102" s="105">
        <v>1000</v>
      </c>
      <c r="I102" s="105">
        <v>150</v>
      </c>
      <c r="J102" s="105">
        <v>300</v>
      </c>
      <c r="K102" s="104">
        <v>20</v>
      </c>
      <c r="L102" s="104">
        <v>4</v>
      </c>
      <c r="M102" s="106" t="s">
        <v>31</v>
      </c>
      <c r="N102" s="106" t="s">
        <v>25</v>
      </c>
      <c r="O102" s="106" t="s">
        <v>28</v>
      </c>
      <c r="P102" s="104" t="s">
        <v>16</v>
      </c>
      <c r="Q102" s="107">
        <v>0.91006534232839398</v>
      </c>
      <c r="R102" s="104">
        <v>2</v>
      </c>
      <c r="S102" s="104">
        <v>4</v>
      </c>
      <c r="T102" s="104">
        <v>4</v>
      </c>
    </row>
    <row r="103" spans="1:20" x14ac:dyDescent="0.25">
      <c r="A103" t="s">
        <v>61</v>
      </c>
      <c r="B103" s="137">
        <v>165</v>
      </c>
      <c r="C103" s="137">
        <v>2310</v>
      </c>
      <c r="D103" s="136">
        <v>674.53</v>
      </c>
      <c r="E103" s="136">
        <v>499.8</v>
      </c>
      <c r="F103" s="133" t="s">
        <v>7</v>
      </c>
      <c r="G103" s="133">
        <v>300</v>
      </c>
      <c r="H103" s="132">
        <v>10000</v>
      </c>
      <c r="I103" s="132">
        <v>100</v>
      </c>
      <c r="J103" s="132">
        <v>3000</v>
      </c>
      <c r="K103" s="133">
        <v>20</v>
      </c>
      <c r="L103" s="133">
        <v>4</v>
      </c>
      <c r="M103" s="134" t="s">
        <v>21</v>
      </c>
      <c r="N103" s="134" t="s">
        <v>21</v>
      </c>
      <c r="O103" s="134" t="s">
        <v>21</v>
      </c>
      <c r="P103" s="133" t="s">
        <v>16</v>
      </c>
      <c r="Q103" s="135">
        <v>0.91006534232839398</v>
      </c>
      <c r="R103" s="133">
        <v>2</v>
      </c>
      <c r="S103" s="133">
        <v>4</v>
      </c>
      <c r="T103" s="133">
        <v>4</v>
      </c>
    </row>
    <row r="104" spans="1:20" x14ac:dyDescent="0.25">
      <c r="A104" t="s">
        <v>61</v>
      </c>
      <c r="B104" s="137">
        <v>173</v>
      </c>
      <c r="C104" s="137">
        <v>2310</v>
      </c>
      <c r="D104" s="14">
        <v>674.46</v>
      </c>
      <c r="E104" s="14">
        <v>499.75</v>
      </c>
      <c r="F104" s="133" t="s">
        <v>7</v>
      </c>
      <c r="G104" s="133">
        <v>300</v>
      </c>
      <c r="H104" s="132">
        <v>10000</v>
      </c>
      <c r="I104" s="132">
        <v>100</v>
      </c>
      <c r="J104" s="132">
        <v>3000</v>
      </c>
      <c r="K104" s="133">
        <v>20</v>
      </c>
      <c r="L104" s="133">
        <v>4</v>
      </c>
      <c r="M104" s="134" t="s">
        <v>31</v>
      </c>
      <c r="N104" s="134" t="s">
        <v>25</v>
      </c>
      <c r="O104" s="134" t="s">
        <v>28</v>
      </c>
      <c r="P104" s="133" t="s">
        <v>16</v>
      </c>
      <c r="Q104" s="135">
        <v>0.91006534232839398</v>
      </c>
      <c r="R104" s="133">
        <v>2</v>
      </c>
      <c r="S104" s="133">
        <v>4</v>
      </c>
      <c r="T104" s="133">
        <v>4</v>
      </c>
    </row>
    <row r="105" spans="1:20" x14ac:dyDescent="0.25">
      <c r="A105" t="s">
        <v>61</v>
      </c>
      <c r="B105" s="137">
        <v>163</v>
      </c>
      <c r="C105" s="137">
        <v>2310</v>
      </c>
      <c r="D105" s="14">
        <v>691.8</v>
      </c>
      <c r="E105" s="14">
        <v>499.35</v>
      </c>
      <c r="F105" s="133" t="s">
        <v>7</v>
      </c>
      <c r="G105" s="133">
        <v>300</v>
      </c>
      <c r="H105" s="132">
        <v>10000</v>
      </c>
      <c r="I105" s="132">
        <v>100</v>
      </c>
      <c r="J105" s="132">
        <v>3000</v>
      </c>
      <c r="K105" s="133">
        <v>20</v>
      </c>
      <c r="L105" s="133">
        <v>4</v>
      </c>
      <c r="M105" s="133" t="s">
        <v>29</v>
      </c>
      <c r="N105" s="134" t="s">
        <v>25</v>
      </c>
      <c r="O105" s="134" t="s">
        <v>28</v>
      </c>
      <c r="P105" s="133" t="s">
        <v>16</v>
      </c>
      <c r="Q105" s="135">
        <v>0.91006534232839398</v>
      </c>
      <c r="R105" s="133">
        <v>2</v>
      </c>
      <c r="S105" s="133">
        <v>4</v>
      </c>
      <c r="T105" s="133">
        <v>4</v>
      </c>
    </row>
    <row r="106" spans="1:20" x14ac:dyDescent="0.25">
      <c r="A106" t="s">
        <v>59</v>
      </c>
      <c r="B106" s="137">
        <v>110</v>
      </c>
      <c r="C106" s="137">
        <v>2310</v>
      </c>
      <c r="D106" s="14">
        <v>679.56</v>
      </c>
      <c r="E106" s="14">
        <v>499.9</v>
      </c>
      <c r="F106" s="133" t="s">
        <v>7</v>
      </c>
      <c r="G106" s="133">
        <v>300</v>
      </c>
      <c r="H106" s="132">
        <v>10000</v>
      </c>
      <c r="I106" s="132">
        <v>100</v>
      </c>
      <c r="J106" s="132">
        <v>3000</v>
      </c>
      <c r="K106" s="133">
        <v>20</v>
      </c>
      <c r="L106" s="133">
        <v>4</v>
      </c>
      <c r="M106" s="134" t="s">
        <v>21</v>
      </c>
      <c r="N106" s="134" t="s">
        <v>21</v>
      </c>
      <c r="O106" s="134" t="s">
        <v>21</v>
      </c>
      <c r="P106" s="133" t="s">
        <v>16</v>
      </c>
      <c r="Q106" s="135">
        <v>0.91006534232839398</v>
      </c>
      <c r="R106" s="133">
        <v>2</v>
      </c>
      <c r="S106" s="133">
        <v>4</v>
      </c>
      <c r="T106" s="133">
        <v>4</v>
      </c>
    </row>
    <row r="107" spans="1:20" x14ac:dyDescent="0.25">
      <c r="A107" t="s">
        <v>59</v>
      </c>
      <c r="B107" s="137">
        <v>110</v>
      </c>
      <c r="C107" s="137">
        <v>2310</v>
      </c>
      <c r="D107" s="14">
        <v>675.2</v>
      </c>
      <c r="E107" s="14">
        <v>499.85</v>
      </c>
      <c r="F107" s="133" t="s">
        <v>7</v>
      </c>
      <c r="G107" s="133">
        <v>300</v>
      </c>
      <c r="H107" s="132">
        <v>10000</v>
      </c>
      <c r="I107" s="132">
        <v>100</v>
      </c>
      <c r="J107" s="132">
        <v>3000</v>
      </c>
      <c r="K107" s="133">
        <v>20</v>
      </c>
      <c r="L107" s="133">
        <v>4</v>
      </c>
      <c r="M107" s="134" t="s">
        <v>31</v>
      </c>
      <c r="N107" s="134" t="s">
        <v>25</v>
      </c>
      <c r="O107" s="134" t="s">
        <v>28</v>
      </c>
      <c r="P107" s="133" t="s">
        <v>16</v>
      </c>
      <c r="Q107" s="135">
        <v>0.91006534232839398</v>
      </c>
      <c r="R107" s="133">
        <v>2</v>
      </c>
      <c r="S107" s="133">
        <v>4</v>
      </c>
      <c r="T107" s="133">
        <v>4</v>
      </c>
    </row>
    <row r="108" spans="1:20" x14ac:dyDescent="0.25">
      <c r="A108" t="s">
        <v>59</v>
      </c>
      <c r="B108" s="137">
        <v>107</v>
      </c>
      <c r="C108" s="137">
        <v>2310</v>
      </c>
      <c r="D108" s="14">
        <v>682.1</v>
      </c>
      <c r="E108" s="14">
        <v>499.95</v>
      </c>
      <c r="F108" s="133" t="s">
        <v>7</v>
      </c>
      <c r="G108" s="133">
        <v>300</v>
      </c>
      <c r="H108" s="132">
        <v>10000</v>
      </c>
      <c r="I108" s="132">
        <v>100</v>
      </c>
      <c r="J108" s="132">
        <v>3000</v>
      </c>
      <c r="K108" s="133">
        <v>20</v>
      </c>
      <c r="L108" s="133">
        <v>4</v>
      </c>
      <c r="M108" s="133" t="s">
        <v>29</v>
      </c>
      <c r="N108" s="134" t="s">
        <v>25</v>
      </c>
      <c r="O108" s="134" t="s">
        <v>28</v>
      </c>
      <c r="P108" s="133" t="s">
        <v>16</v>
      </c>
      <c r="Q108" s="135">
        <v>0.91006534232839398</v>
      </c>
      <c r="R108" s="133">
        <v>2</v>
      </c>
      <c r="S108" s="133">
        <v>4</v>
      </c>
      <c r="T108" s="133">
        <v>4</v>
      </c>
    </row>
    <row r="109" spans="1:20" x14ac:dyDescent="0.25">
      <c r="A109" t="s">
        <v>61</v>
      </c>
      <c r="B109" s="137"/>
      <c r="C109" s="137"/>
      <c r="D109" s="136"/>
      <c r="E109" s="136"/>
      <c r="F109" s="133" t="s">
        <v>7</v>
      </c>
      <c r="G109" s="133">
        <v>300</v>
      </c>
      <c r="H109" s="132">
        <v>10000</v>
      </c>
      <c r="I109" s="132">
        <v>170</v>
      </c>
      <c r="J109" s="132">
        <v>3000</v>
      </c>
      <c r="K109" s="133">
        <v>20</v>
      </c>
      <c r="L109" s="133">
        <v>4</v>
      </c>
      <c r="M109" s="134" t="s">
        <v>21</v>
      </c>
      <c r="N109" s="134" t="s">
        <v>21</v>
      </c>
      <c r="O109" s="134" t="s">
        <v>21</v>
      </c>
      <c r="P109" s="133" t="s">
        <v>16</v>
      </c>
      <c r="Q109" s="135">
        <v>0.91006534232839398</v>
      </c>
      <c r="R109" s="133">
        <v>2</v>
      </c>
      <c r="S109" s="133">
        <v>4</v>
      </c>
      <c r="T109" s="133">
        <v>4</v>
      </c>
    </row>
    <row r="110" spans="1:20" x14ac:dyDescent="0.25">
      <c r="A110" t="s">
        <v>61</v>
      </c>
      <c r="B110" s="137"/>
      <c r="C110" s="137"/>
      <c r="D110" s="14"/>
      <c r="E110" s="14"/>
      <c r="F110" s="133" t="s">
        <v>7</v>
      </c>
      <c r="G110" s="133">
        <v>300</v>
      </c>
      <c r="H110" s="132">
        <v>10000</v>
      </c>
      <c r="I110" s="132">
        <v>170</v>
      </c>
      <c r="J110" s="132">
        <v>3000</v>
      </c>
      <c r="K110" s="133">
        <v>20</v>
      </c>
      <c r="L110" s="133">
        <v>4</v>
      </c>
      <c r="M110" s="134" t="s">
        <v>31</v>
      </c>
      <c r="N110" s="134" t="s">
        <v>25</v>
      </c>
      <c r="O110" s="134" t="s">
        <v>28</v>
      </c>
      <c r="P110" s="133" t="s">
        <v>16</v>
      </c>
      <c r="Q110" s="135">
        <v>0.91006534232839398</v>
      </c>
      <c r="R110" s="133">
        <v>2</v>
      </c>
      <c r="S110" s="133">
        <v>4</v>
      </c>
      <c r="T110" s="133">
        <v>4</v>
      </c>
    </row>
    <row r="111" spans="1:20" x14ac:dyDescent="0.25">
      <c r="A111" t="s">
        <v>61</v>
      </c>
      <c r="B111" s="137"/>
      <c r="C111" s="137"/>
      <c r="D111" s="14"/>
      <c r="E111" s="14"/>
      <c r="F111" s="133" t="s">
        <v>7</v>
      </c>
      <c r="G111" s="133">
        <v>300</v>
      </c>
      <c r="H111" s="132">
        <v>10000</v>
      </c>
      <c r="I111" s="132">
        <v>170</v>
      </c>
      <c r="J111" s="132">
        <v>3000</v>
      </c>
      <c r="K111" s="133">
        <v>20</v>
      </c>
      <c r="L111" s="133">
        <v>4</v>
      </c>
      <c r="M111" s="133" t="s">
        <v>29</v>
      </c>
      <c r="N111" s="134" t="s">
        <v>25</v>
      </c>
      <c r="O111" s="134" t="s">
        <v>28</v>
      </c>
      <c r="P111" s="133" t="s">
        <v>16</v>
      </c>
      <c r="Q111" s="135">
        <v>0.91006534232839398</v>
      </c>
      <c r="R111" s="133">
        <v>2</v>
      </c>
      <c r="S111" s="133">
        <v>4</v>
      </c>
      <c r="T111" s="133">
        <v>4</v>
      </c>
    </row>
    <row r="112" spans="1:20" x14ac:dyDescent="0.25">
      <c r="A112" t="s">
        <v>59</v>
      </c>
      <c r="B112" s="137"/>
      <c r="C112" s="137"/>
      <c r="D112" s="14"/>
      <c r="E112" s="14"/>
      <c r="F112" s="133" t="s">
        <v>7</v>
      </c>
      <c r="G112" s="133">
        <v>300</v>
      </c>
      <c r="H112" s="132">
        <v>10000</v>
      </c>
      <c r="I112" s="132">
        <v>170</v>
      </c>
      <c r="J112" s="132">
        <v>3000</v>
      </c>
      <c r="K112" s="133">
        <v>20</v>
      </c>
      <c r="L112" s="133">
        <v>4</v>
      </c>
      <c r="M112" s="134" t="s">
        <v>21</v>
      </c>
      <c r="N112" s="134" t="s">
        <v>21</v>
      </c>
      <c r="O112" s="134" t="s">
        <v>21</v>
      </c>
      <c r="P112" s="133" t="s">
        <v>16</v>
      </c>
      <c r="Q112" s="135">
        <v>0.91006534232839398</v>
      </c>
      <c r="R112" s="133">
        <v>2</v>
      </c>
      <c r="S112" s="133">
        <v>4</v>
      </c>
      <c r="T112" s="133">
        <v>4</v>
      </c>
    </row>
    <row r="113" spans="1:20" x14ac:dyDescent="0.25">
      <c r="A113" t="s">
        <v>59</v>
      </c>
      <c r="B113" s="137"/>
      <c r="C113" s="137"/>
      <c r="D113" s="14"/>
      <c r="E113" s="14"/>
      <c r="F113" s="133" t="s">
        <v>7</v>
      </c>
      <c r="G113" s="133">
        <v>300</v>
      </c>
      <c r="H113" s="132">
        <v>10000</v>
      </c>
      <c r="I113" s="132">
        <v>170</v>
      </c>
      <c r="J113" s="132">
        <v>3000</v>
      </c>
      <c r="K113" s="133">
        <v>20</v>
      </c>
      <c r="L113" s="133">
        <v>4</v>
      </c>
      <c r="M113" s="134" t="s">
        <v>31</v>
      </c>
      <c r="N113" s="134" t="s">
        <v>25</v>
      </c>
      <c r="O113" s="134" t="s">
        <v>28</v>
      </c>
      <c r="P113" s="133" t="s">
        <v>16</v>
      </c>
      <c r="Q113" s="135">
        <v>0.91006534232839398</v>
      </c>
      <c r="R113" s="133">
        <v>2</v>
      </c>
      <c r="S113" s="133">
        <v>4</v>
      </c>
      <c r="T113" s="133">
        <v>4</v>
      </c>
    </row>
    <row r="114" spans="1:20" x14ac:dyDescent="0.25">
      <c r="A114" t="s">
        <v>59</v>
      </c>
      <c r="B114" s="137"/>
      <c r="C114" s="137"/>
      <c r="D114" s="14"/>
      <c r="E114" s="14"/>
      <c r="F114" s="133" t="s">
        <v>7</v>
      </c>
      <c r="G114" s="133">
        <v>300</v>
      </c>
      <c r="H114" s="132">
        <v>10000</v>
      </c>
      <c r="I114" s="132">
        <v>170</v>
      </c>
      <c r="J114" s="132">
        <v>3000</v>
      </c>
      <c r="K114" s="133">
        <v>20</v>
      </c>
      <c r="L114" s="133">
        <v>4</v>
      </c>
      <c r="M114" s="133" t="s">
        <v>29</v>
      </c>
      <c r="N114" s="134" t="s">
        <v>25</v>
      </c>
      <c r="O114" s="134" t="s">
        <v>28</v>
      </c>
      <c r="P114" s="133" t="s">
        <v>16</v>
      </c>
      <c r="Q114" s="135">
        <v>0.91006534232839398</v>
      </c>
      <c r="R114" s="133">
        <v>2</v>
      </c>
      <c r="S114" s="133">
        <v>4</v>
      </c>
      <c r="T114" s="133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2AD-F680-4E29-A328-E8A73E53B182}">
  <dimension ref="A1:O34"/>
  <sheetViews>
    <sheetView topLeftCell="D1" workbookViewId="0">
      <selection activeCell="M29" sqref="M29"/>
    </sheetView>
  </sheetViews>
  <sheetFormatPr defaultRowHeight="15" x14ac:dyDescent="0.25"/>
  <cols>
    <col min="1" max="1" width="12" customWidth="1"/>
    <col min="2" max="2" width="13.140625" bestFit="1" customWidth="1"/>
    <col min="3" max="3" width="12" bestFit="1" customWidth="1"/>
    <col min="8" max="11" width="13.140625" bestFit="1" customWidth="1"/>
    <col min="12" max="12" width="14.7109375" bestFit="1" customWidth="1"/>
    <col min="13" max="13" width="19.42578125" bestFit="1" customWidth="1"/>
  </cols>
  <sheetData>
    <row r="1" spans="1:15" x14ac:dyDescent="0.25">
      <c r="B1" t="s">
        <v>17</v>
      </c>
      <c r="C1" s="12">
        <v>100000</v>
      </c>
    </row>
    <row r="2" spans="1:15" x14ac:dyDescent="0.25">
      <c r="B2" t="s">
        <v>18</v>
      </c>
      <c r="C2" s="13">
        <v>0.7</v>
      </c>
      <c r="D2" s="13"/>
      <c r="E2" s="13"/>
      <c r="F2" s="13"/>
    </row>
    <row r="3" spans="1:15" x14ac:dyDescent="0.25">
      <c r="B3" t="s">
        <v>19</v>
      </c>
      <c r="C3" s="13">
        <v>0.3</v>
      </c>
      <c r="D3" s="13"/>
      <c r="E3" s="13"/>
      <c r="F3" s="13"/>
    </row>
    <row r="4" spans="1:15" x14ac:dyDescent="0.25">
      <c r="B4" t="s">
        <v>20</v>
      </c>
      <c r="C4" s="18">
        <f>O28</f>
        <v>8</v>
      </c>
      <c r="D4" s="13"/>
      <c r="E4" s="13"/>
      <c r="F4" s="13"/>
    </row>
    <row r="5" spans="1:15" x14ac:dyDescent="0.25">
      <c r="C5" s="13"/>
      <c r="D5" s="13"/>
      <c r="E5" s="13"/>
      <c r="F5" s="13"/>
    </row>
    <row r="6" spans="1:15" x14ac:dyDescent="0.25">
      <c r="C6" s="13">
        <v>0.33</v>
      </c>
      <c r="D6" s="13">
        <v>0.27</v>
      </c>
      <c r="E6" s="13">
        <v>0.25</v>
      </c>
      <c r="F6" s="13">
        <v>0.15</v>
      </c>
    </row>
    <row r="7" spans="1:15" x14ac:dyDescent="0.25">
      <c r="C7" s="10">
        <v>1</v>
      </c>
      <c r="D7" s="10">
        <v>2</v>
      </c>
      <c r="E7" s="10">
        <v>3</v>
      </c>
      <c r="F7" s="10">
        <v>4</v>
      </c>
    </row>
    <row r="8" spans="1:15" x14ac:dyDescent="0.25">
      <c r="A8" t="s">
        <v>33</v>
      </c>
      <c r="B8" s="10">
        <v>1</v>
      </c>
      <c r="C8" s="87">
        <v>0</v>
      </c>
      <c r="D8" s="96">
        <v>1</v>
      </c>
      <c r="E8" s="88">
        <v>2</v>
      </c>
      <c r="F8" s="89">
        <v>2</v>
      </c>
      <c r="H8" s="11">
        <f t="shared" ref="H8:H27" si="0">IF(C8=0,0,IF(C8=3,$C$1*$C$2*$C$6,$C$1*$C$3*$C$6/$C$28))</f>
        <v>0</v>
      </c>
      <c r="I8" s="11">
        <f t="shared" ref="I8:I27" si="1">IF(D8=0,0,IF(D8=3,$C$1*$C$2*$D$6,$C$1*$C$3*$D$6/$D$28))</f>
        <v>2700.0000000000005</v>
      </c>
      <c r="J8" s="11">
        <f t="shared" ref="J8:J27" si="2">IF(E8=0,0,IF(E8=3,$C$1*$C$2*$E$6,$C$1*$C$3*$E$6/$E$28))</f>
        <v>2500</v>
      </c>
      <c r="K8" s="11">
        <f t="shared" ref="K8:K27" si="3">IF(F8=0,0,IF(F8=3,$C$1*$C$2*$F$6,$C$1*$C$3*$F$6/$F$28))</f>
        <v>2250</v>
      </c>
      <c r="L8" s="15">
        <f>SUM(H8:K8)</f>
        <v>7450</v>
      </c>
      <c r="M8" s="14">
        <f>IF(L8&gt;0,(L8-$B$31)^2,0)</f>
        <v>25502500</v>
      </c>
      <c r="O8">
        <f>IF(SUM(C8:F8)&gt;0,1,0)</f>
        <v>1</v>
      </c>
    </row>
    <row r="9" spans="1:15" x14ac:dyDescent="0.25">
      <c r="A9" t="s">
        <v>34</v>
      </c>
      <c r="B9" s="10">
        <v>2</v>
      </c>
      <c r="C9" s="90">
        <v>2</v>
      </c>
      <c r="D9" s="91">
        <v>0</v>
      </c>
      <c r="E9" s="91">
        <v>1</v>
      </c>
      <c r="F9" s="92">
        <v>0</v>
      </c>
      <c r="H9" s="11">
        <f t="shared" si="0"/>
        <v>4950</v>
      </c>
      <c r="I9" s="11">
        <f t="shared" si="1"/>
        <v>0</v>
      </c>
      <c r="J9" s="11">
        <f t="shared" si="2"/>
        <v>2500</v>
      </c>
      <c r="K9" s="11">
        <f t="shared" si="3"/>
        <v>0</v>
      </c>
      <c r="L9" s="15">
        <f>SUM(H9:K9)</f>
        <v>7450</v>
      </c>
      <c r="M9" s="14">
        <f t="shared" ref="M9:M27" si="4">IF(L9&gt;0,(L9-$B$31)^2,0)</f>
        <v>25502500</v>
      </c>
      <c r="O9">
        <f t="shared" ref="O9:O27" si="5">IF(SUM(C9:F9)&gt;0,1,0)</f>
        <v>1</v>
      </c>
    </row>
    <row r="10" spans="1:15" x14ac:dyDescent="0.25">
      <c r="A10" t="s">
        <v>35</v>
      </c>
      <c r="B10" s="10">
        <v>3</v>
      </c>
      <c r="C10" s="90">
        <v>0</v>
      </c>
      <c r="D10" s="91">
        <v>2</v>
      </c>
      <c r="E10" s="91">
        <v>1</v>
      </c>
      <c r="F10" s="92">
        <v>1</v>
      </c>
      <c r="H10" s="11">
        <f t="shared" si="0"/>
        <v>0</v>
      </c>
      <c r="I10" s="11">
        <f t="shared" si="1"/>
        <v>2700.0000000000005</v>
      </c>
      <c r="J10" s="11">
        <f t="shared" si="2"/>
        <v>2500</v>
      </c>
      <c r="K10" s="11">
        <f t="shared" si="3"/>
        <v>2250</v>
      </c>
      <c r="L10" s="15">
        <f t="shared" ref="L10:L27" si="6">SUM(H10:K10)</f>
        <v>7450</v>
      </c>
      <c r="M10" s="14">
        <f t="shared" si="4"/>
        <v>25502500</v>
      </c>
      <c r="O10">
        <f t="shared" si="5"/>
        <v>1</v>
      </c>
    </row>
    <row r="11" spans="1:15" x14ac:dyDescent="0.25">
      <c r="A11" t="s">
        <v>36</v>
      </c>
      <c r="B11" s="10">
        <v>4</v>
      </c>
      <c r="C11" s="90">
        <v>0</v>
      </c>
      <c r="D11" s="91">
        <v>0</v>
      </c>
      <c r="E11" s="91">
        <v>0</v>
      </c>
      <c r="F11" s="92">
        <v>3</v>
      </c>
      <c r="H11" s="11">
        <f t="shared" si="0"/>
        <v>0</v>
      </c>
      <c r="I11" s="11">
        <f t="shared" si="1"/>
        <v>0</v>
      </c>
      <c r="J11" s="11">
        <f t="shared" si="2"/>
        <v>0</v>
      </c>
      <c r="K11" s="11">
        <f t="shared" si="3"/>
        <v>10500</v>
      </c>
      <c r="L11" s="15">
        <f t="shared" si="6"/>
        <v>10500</v>
      </c>
      <c r="M11" s="14">
        <f t="shared" si="4"/>
        <v>4000000</v>
      </c>
      <c r="O11">
        <f t="shared" si="5"/>
        <v>1</v>
      </c>
    </row>
    <row r="12" spans="1:15" x14ac:dyDescent="0.25">
      <c r="A12" t="s">
        <v>37</v>
      </c>
      <c r="B12" s="10">
        <v>5</v>
      </c>
      <c r="C12" s="90">
        <v>2</v>
      </c>
      <c r="D12" s="91">
        <v>2</v>
      </c>
      <c r="E12" s="91">
        <v>0</v>
      </c>
      <c r="F12" s="92">
        <v>0</v>
      </c>
      <c r="H12" s="11">
        <f t="shared" si="0"/>
        <v>4950</v>
      </c>
      <c r="I12" s="11">
        <f t="shared" si="1"/>
        <v>2700.0000000000005</v>
      </c>
      <c r="J12" s="11">
        <f t="shared" si="2"/>
        <v>0</v>
      </c>
      <c r="K12" s="11">
        <f t="shared" si="3"/>
        <v>0</v>
      </c>
      <c r="L12" s="15">
        <f t="shared" si="6"/>
        <v>7650</v>
      </c>
      <c r="M12" s="14">
        <f t="shared" si="4"/>
        <v>23522500</v>
      </c>
      <c r="O12">
        <f t="shared" si="5"/>
        <v>1</v>
      </c>
    </row>
    <row r="13" spans="1:15" x14ac:dyDescent="0.25">
      <c r="A13" t="s">
        <v>38</v>
      </c>
      <c r="B13" s="10">
        <v>6</v>
      </c>
      <c r="C13" s="90">
        <v>3</v>
      </c>
      <c r="D13" s="91">
        <v>0</v>
      </c>
      <c r="E13" s="91">
        <v>0</v>
      </c>
      <c r="F13" s="92">
        <v>0</v>
      </c>
      <c r="H13" s="11">
        <f t="shared" si="0"/>
        <v>23100</v>
      </c>
      <c r="I13" s="11">
        <f t="shared" si="1"/>
        <v>0</v>
      </c>
      <c r="J13" s="11">
        <f t="shared" si="2"/>
        <v>0</v>
      </c>
      <c r="K13" s="11">
        <f t="shared" si="3"/>
        <v>0</v>
      </c>
      <c r="L13" s="15">
        <f t="shared" si="6"/>
        <v>23100</v>
      </c>
      <c r="M13" s="14">
        <f t="shared" si="4"/>
        <v>112360000</v>
      </c>
      <c r="O13">
        <f t="shared" si="5"/>
        <v>1</v>
      </c>
    </row>
    <row r="14" spans="1:15" x14ac:dyDescent="0.25">
      <c r="A14" t="s">
        <v>39</v>
      </c>
      <c r="B14" s="10">
        <v>7</v>
      </c>
      <c r="C14" s="90">
        <v>0</v>
      </c>
      <c r="D14" s="91">
        <v>3</v>
      </c>
      <c r="E14" s="91">
        <v>0</v>
      </c>
      <c r="F14" s="92">
        <v>0</v>
      </c>
      <c r="H14" s="11">
        <f t="shared" si="0"/>
        <v>0</v>
      </c>
      <c r="I14" s="11">
        <f t="shared" si="1"/>
        <v>18900</v>
      </c>
      <c r="J14" s="11">
        <f t="shared" si="2"/>
        <v>0</v>
      </c>
      <c r="K14" s="11">
        <f t="shared" si="3"/>
        <v>0</v>
      </c>
      <c r="L14" s="15">
        <f t="shared" si="6"/>
        <v>18900</v>
      </c>
      <c r="M14" s="14">
        <f t="shared" si="4"/>
        <v>40960000</v>
      </c>
      <c r="O14">
        <f t="shared" si="5"/>
        <v>1</v>
      </c>
    </row>
    <row r="15" spans="1:15" x14ac:dyDescent="0.25">
      <c r="A15" t="s">
        <v>40</v>
      </c>
      <c r="B15" s="10">
        <v>8</v>
      </c>
      <c r="C15" s="90">
        <v>0</v>
      </c>
      <c r="D15" s="91">
        <v>0</v>
      </c>
      <c r="E15" s="91">
        <v>3</v>
      </c>
      <c r="F15" s="92">
        <v>0</v>
      </c>
      <c r="H15" s="11">
        <f t="shared" si="0"/>
        <v>0</v>
      </c>
      <c r="I15" s="11">
        <f t="shared" si="1"/>
        <v>0</v>
      </c>
      <c r="J15" s="11">
        <f t="shared" si="2"/>
        <v>17500</v>
      </c>
      <c r="K15" s="11">
        <f t="shared" si="3"/>
        <v>0</v>
      </c>
      <c r="L15" s="15">
        <f t="shared" si="6"/>
        <v>17500</v>
      </c>
      <c r="M15" s="14">
        <f t="shared" si="4"/>
        <v>25000000</v>
      </c>
      <c r="O15">
        <f t="shared" si="5"/>
        <v>1</v>
      </c>
    </row>
    <row r="16" spans="1:15" x14ac:dyDescent="0.25">
      <c r="A16" t="s">
        <v>41</v>
      </c>
      <c r="B16" s="10">
        <v>9</v>
      </c>
      <c r="C16" s="90">
        <v>0</v>
      </c>
      <c r="D16" s="91">
        <v>0</v>
      </c>
      <c r="E16" s="91">
        <v>0</v>
      </c>
      <c r="F16" s="92">
        <v>0</v>
      </c>
      <c r="H16" s="11">
        <f t="shared" si="0"/>
        <v>0</v>
      </c>
      <c r="I16" s="11">
        <f t="shared" si="1"/>
        <v>0</v>
      </c>
      <c r="J16" s="11">
        <f t="shared" si="2"/>
        <v>0</v>
      </c>
      <c r="K16" s="11">
        <f t="shared" si="3"/>
        <v>0</v>
      </c>
      <c r="L16" s="15">
        <f t="shared" si="6"/>
        <v>0</v>
      </c>
      <c r="M16" s="14">
        <f t="shared" si="4"/>
        <v>0</v>
      </c>
      <c r="O16">
        <f t="shared" si="5"/>
        <v>0</v>
      </c>
    </row>
    <row r="17" spans="1:15" x14ac:dyDescent="0.25">
      <c r="A17" t="s">
        <v>42</v>
      </c>
      <c r="B17" s="10">
        <v>10</v>
      </c>
      <c r="C17" s="90">
        <v>0</v>
      </c>
      <c r="D17" s="91">
        <v>0</v>
      </c>
      <c r="E17" s="91">
        <v>0</v>
      </c>
      <c r="F17" s="92">
        <v>0</v>
      </c>
      <c r="H17" s="11">
        <f t="shared" si="0"/>
        <v>0</v>
      </c>
      <c r="I17" s="11">
        <f t="shared" si="1"/>
        <v>0</v>
      </c>
      <c r="J17" s="11">
        <f t="shared" si="2"/>
        <v>0</v>
      </c>
      <c r="K17" s="11">
        <f t="shared" si="3"/>
        <v>0</v>
      </c>
      <c r="L17" s="15">
        <f t="shared" si="6"/>
        <v>0</v>
      </c>
      <c r="M17" s="14">
        <f t="shared" si="4"/>
        <v>0</v>
      </c>
      <c r="O17">
        <f t="shared" si="5"/>
        <v>0</v>
      </c>
    </row>
    <row r="18" spans="1:15" x14ac:dyDescent="0.25">
      <c r="A18" t="s">
        <v>43</v>
      </c>
      <c r="B18" s="10">
        <v>11</v>
      </c>
      <c r="C18" s="90">
        <v>0</v>
      </c>
      <c r="D18" s="91">
        <v>0</v>
      </c>
      <c r="E18" s="91">
        <v>0</v>
      </c>
      <c r="F18" s="92">
        <v>0</v>
      </c>
      <c r="H18" s="11">
        <f t="shared" si="0"/>
        <v>0</v>
      </c>
      <c r="I18" s="11">
        <f t="shared" si="1"/>
        <v>0</v>
      </c>
      <c r="J18" s="11">
        <f t="shared" si="2"/>
        <v>0</v>
      </c>
      <c r="K18" s="11">
        <f t="shared" si="3"/>
        <v>0</v>
      </c>
      <c r="L18" s="15">
        <f t="shared" si="6"/>
        <v>0</v>
      </c>
      <c r="M18" s="14">
        <f t="shared" si="4"/>
        <v>0</v>
      </c>
      <c r="O18">
        <f>IF(SUM(C18:F18)&gt;0,1,0)</f>
        <v>0</v>
      </c>
    </row>
    <row r="19" spans="1:15" x14ac:dyDescent="0.25">
      <c r="A19" t="s">
        <v>44</v>
      </c>
      <c r="B19" s="10">
        <v>12</v>
      </c>
      <c r="C19" s="90">
        <v>0</v>
      </c>
      <c r="D19" s="91">
        <v>0</v>
      </c>
      <c r="E19" s="91">
        <v>0</v>
      </c>
      <c r="F19" s="92">
        <v>0</v>
      </c>
      <c r="H19" s="11">
        <f t="shared" si="0"/>
        <v>0</v>
      </c>
      <c r="I19" s="11">
        <f t="shared" si="1"/>
        <v>0</v>
      </c>
      <c r="J19" s="11">
        <f t="shared" si="2"/>
        <v>0</v>
      </c>
      <c r="K19" s="11">
        <f t="shared" si="3"/>
        <v>0</v>
      </c>
      <c r="L19" s="15">
        <f t="shared" si="6"/>
        <v>0</v>
      </c>
      <c r="M19" s="14">
        <f t="shared" si="4"/>
        <v>0</v>
      </c>
      <c r="O19">
        <f t="shared" si="5"/>
        <v>0</v>
      </c>
    </row>
    <row r="20" spans="1:15" x14ac:dyDescent="0.25">
      <c r="A20" t="s">
        <v>45</v>
      </c>
      <c r="B20" s="10">
        <v>13</v>
      </c>
      <c r="C20" s="90">
        <v>0</v>
      </c>
      <c r="D20" s="91">
        <v>0</v>
      </c>
      <c r="E20" s="91">
        <v>0</v>
      </c>
      <c r="F20" s="92">
        <v>0</v>
      </c>
      <c r="H20" s="11">
        <f t="shared" si="0"/>
        <v>0</v>
      </c>
      <c r="I20" s="11">
        <f t="shared" si="1"/>
        <v>0</v>
      </c>
      <c r="J20" s="11">
        <f t="shared" si="2"/>
        <v>0</v>
      </c>
      <c r="K20" s="11">
        <f t="shared" si="3"/>
        <v>0</v>
      </c>
      <c r="L20" s="15">
        <f t="shared" si="6"/>
        <v>0</v>
      </c>
      <c r="M20" s="14">
        <f t="shared" si="4"/>
        <v>0</v>
      </c>
      <c r="O20">
        <f t="shared" si="5"/>
        <v>0</v>
      </c>
    </row>
    <row r="21" spans="1:15" x14ac:dyDescent="0.25">
      <c r="A21" t="s">
        <v>46</v>
      </c>
      <c r="B21" s="10">
        <v>14</v>
      </c>
      <c r="C21" s="90">
        <v>0</v>
      </c>
      <c r="D21" s="91">
        <v>0</v>
      </c>
      <c r="E21" s="91">
        <v>0</v>
      </c>
      <c r="F21" s="92">
        <v>0</v>
      </c>
      <c r="H21" s="11">
        <f t="shared" si="0"/>
        <v>0</v>
      </c>
      <c r="I21" s="11">
        <f t="shared" si="1"/>
        <v>0</v>
      </c>
      <c r="J21" s="11">
        <f t="shared" si="2"/>
        <v>0</v>
      </c>
      <c r="K21" s="11">
        <f t="shared" si="3"/>
        <v>0</v>
      </c>
      <c r="L21" s="15">
        <f t="shared" si="6"/>
        <v>0</v>
      </c>
      <c r="M21" s="14">
        <f t="shared" si="4"/>
        <v>0</v>
      </c>
      <c r="O21">
        <f t="shared" si="5"/>
        <v>0</v>
      </c>
    </row>
    <row r="22" spans="1:15" x14ac:dyDescent="0.25">
      <c r="A22" t="s">
        <v>47</v>
      </c>
      <c r="B22" s="10">
        <v>15</v>
      </c>
      <c r="C22" s="90">
        <v>0</v>
      </c>
      <c r="D22" s="91">
        <v>0</v>
      </c>
      <c r="E22" s="91">
        <v>0</v>
      </c>
      <c r="F22" s="92">
        <v>0</v>
      </c>
      <c r="H22" s="11">
        <f t="shared" si="0"/>
        <v>0</v>
      </c>
      <c r="I22" s="11">
        <f t="shared" si="1"/>
        <v>0</v>
      </c>
      <c r="J22" s="11">
        <f t="shared" si="2"/>
        <v>0</v>
      </c>
      <c r="K22" s="11">
        <f t="shared" si="3"/>
        <v>0</v>
      </c>
      <c r="L22" s="15">
        <f t="shared" si="6"/>
        <v>0</v>
      </c>
      <c r="M22" s="14">
        <f t="shared" si="4"/>
        <v>0</v>
      </c>
      <c r="O22">
        <f t="shared" si="5"/>
        <v>0</v>
      </c>
    </row>
    <row r="23" spans="1:15" x14ac:dyDescent="0.25">
      <c r="A23" t="s">
        <v>48</v>
      </c>
      <c r="B23" s="10">
        <v>16</v>
      </c>
      <c r="C23" s="90">
        <v>0</v>
      </c>
      <c r="D23" s="91">
        <v>0</v>
      </c>
      <c r="E23" s="91">
        <v>0</v>
      </c>
      <c r="F23" s="92">
        <v>0</v>
      </c>
      <c r="H23" s="11">
        <f t="shared" si="0"/>
        <v>0</v>
      </c>
      <c r="I23" s="11">
        <f t="shared" si="1"/>
        <v>0</v>
      </c>
      <c r="J23" s="11">
        <f t="shared" si="2"/>
        <v>0</v>
      </c>
      <c r="K23" s="11">
        <f t="shared" si="3"/>
        <v>0</v>
      </c>
      <c r="L23" s="15">
        <f t="shared" si="6"/>
        <v>0</v>
      </c>
      <c r="M23" s="14">
        <f t="shared" si="4"/>
        <v>0</v>
      </c>
      <c r="O23">
        <f t="shared" si="5"/>
        <v>0</v>
      </c>
    </row>
    <row r="24" spans="1:15" x14ac:dyDescent="0.25">
      <c r="A24" t="s">
        <v>49</v>
      </c>
      <c r="B24" s="10">
        <v>17</v>
      </c>
      <c r="C24" s="90">
        <v>0</v>
      </c>
      <c r="D24" s="91">
        <v>0</v>
      </c>
      <c r="E24" s="91">
        <v>0</v>
      </c>
      <c r="F24" s="92">
        <v>0</v>
      </c>
      <c r="H24" s="11">
        <f t="shared" si="0"/>
        <v>0</v>
      </c>
      <c r="I24" s="11">
        <f t="shared" si="1"/>
        <v>0</v>
      </c>
      <c r="J24" s="11">
        <f t="shared" si="2"/>
        <v>0</v>
      </c>
      <c r="K24" s="11">
        <f t="shared" si="3"/>
        <v>0</v>
      </c>
      <c r="L24" s="15">
        <f t="shared" si="6"/>
        <v>0</v>
      </c>
      <c r="M24" s="14">
        <f t="shared" si="4"/>
        <v>0</v>
      </c>
      <c r="O24">
        <f t="shared" si="5"/>
        <v>0</v>
      </c>
    </row>
    <row r="25" spans="1:15" x14ac:dyDescent="0.25">
      <c r="A25" t="s">
        <v>50</v>
      </c>
      <c r="B25" s="10">
        <v>18</v>
      </c>
      <c r="C25" s="90">
        <v>0</v>
      </c>
      <c r="D25" s="91">
        <v>0</v>
      </c>
      <c r="E25" s="91">
        <v>0</v>
      </c>
      <c r="F25" s="92">
        <v>0</v>
      </c>
      <c r="H25" s="11">
        <f t="shared" si="0"/>
        <v>0</v>
      </c>
      <c r="I25" s="11">
        <f t="shared" si="1"/>
        <v>0</v>
      </c>
      <c r="J25" s="11">
        <f t="shared" si="2"/>
        <v>0</v>
      </c>
      <c r="K25" s="11">
        <f t="shared" si="3"/>
        <v>0</v>
      </c>
      <c r="L25" s="15">
        <f t="shared" si="6"/>
        <v>0</v>
      </c>
      <c r="M25" s="14">
        <f t="shared" si="4"/>
        <v>0</v>
      </c>
      <c r="O25">
        <f t="shared" si="5"/>
        <v>0</v>
      </c>
    </row>
    <row r="26" spans="1:15" x14ac:dyDescent="0.25">
      <c r="A26" t="s">
        <v>51</v>
      </c>
      <c r="B26" s="10">
        <v>19</v>
      </c>
      <c r="C26" s="90">
        <v>0</v>
      </c>
      <c r="D26" s="91">
        <v>0</v>
      </c>
      <c r="E26" s="91">
        <v>0</v>
      </c>
      <c r="F26" s="92">
        <v>0</v>
      </c>
      <c r="H26" s="11">
        <f t="shared" si="0"/>
        <v>0</v>
      </c>
      <c r="I26" s="11">
        <f t="shared" si="1"/>
        <v>0</v>
      </c>
      <c r="J26" s="11">
        <f t="shared" si="2"/>
        <v>0</v>
      </c>
      <c r="K26" s="11">
        <f t="shared" si="3"/>
        <v>0</v>
      </c>
      <c r="L26" s="15">
        <f t="shared" si="6"/>
        <v>0</v>
      </c>
      <c r="M26" s="14">
        <f t="shared" si="4"/>
        <v>0</v>
      </c>
      <c r="O26">
        <f t="shared" si="5"/>
        <v>0</v>
      </c>
    </row>
    <row r="27" spans="1:15" x14ac:dyDescent="0.25">
      <c r="A27" t="s">
        <v>52</v>
      </c>
      <c r="B27" s="10">
        <v>20</v>
      </c>
      <c r="C27" s="93">
        <v>0</v>
      </c>
      <c r="D27" s="94">
        <v>0</v>
      </c>
      <c r="E27" s="94">
        <v>0</v>
      </c>
      <c r="F27" s="95">
        <v>0</v>
      </c>
      <c r="H27" s="11">
        <f t="shared" si="0"/>
        <v>0</v>
      </c>
      <c r="I27" s="11">
        <f t="shared" si="1"/>
        <v>0</v>
      </c>
      <c r="J27" s="11">
        <f t="shared" si="2"/>
        <v>0</v>
      </c>
      <c r="K27" s="11">
        <f t="shared" si="3"/>
        <v>0</v>
      </c>
      <c r="L27" s="16">
        <f t="shared" si="6"/>
        <v>0</v>
      </c>
      <c r="M27" s="17">
        <f t="shared" si="4"/>
        <v>0</v>
      </c>
      <c r="O27">
        <f t="shared" si="5"/>
        <v>0</v>
      </c>
    </row>
    <row r="28" spans="1:15" x14ac:dyDescent="0.25">
      <c r="B28" s="86" t="s">
        <v>32</v>
      </c>
      <c r="C28" s="10">
        <f>COUNTIF(C8:C27,"&gt;=1")-1</f>
        <v>2</v>
      </c>
      <c r="D28" s="10">
        <f>COUNTIF(D8:D27,"&gt;=1")-1</f>
        <v>3</v>
      </c>
      <c r="E28" s="10">
        <f>COUNTIF(E8:E27,"&gt;=1")-1</f>
        <v>3</v>
      </c>
      <c r="F28" s="10">
        <f>COUNTIF(F8:F27,"&gt;=1")-1</f>
        <v>2</v>
      </c>
      <c r="H28" s="11"/>
      <c r="I28" s="11"/>
      <c r="J28" s="11"/>
      <c r="K28" s="11"/>
      <c r="L28" s="15">
        <f>SUM(L8:L27)</f>
        <v>100000</v>
      </c>
      <c r="M28" s="15">
        <f>SQRT(SUM(M8:M27)/(O28-1))</f>
        <v>6351.0404097056635</v>
      </c>
      <c r="O28" s="10">
        <f>SUM(O8:O27)</f>
        <v>8</v>
      </c>
    </row>
    <row r="31" spans="1:15" x14ac:dyDescent="0.25">
      <c r="A31" t="s">
        <v>53</v>
      </c>
      <c r="B31" s="14">
        <f>L28/O28</f>
        <v>12500</v>
      </c>
    </row>
    <row r="32" spans="1:15" x14ac:dyDescent="0.25">
      <c r="A32" t="s">
        <v>54</v>
      </c>
      <c r="B32" s="11">
        <f>M28</f>
        <v>6351.0404097056635</v>
      </c>
    </row>
    <row r="33" spans="2:2" x14ac:dyDescent="0.25">
      <c r="B33" s="11"/>
    </row>
    <row r="34" spans="2:2" x14ac:dyDescent="0.25">
      <c r="B34" s="11"/>
    </row>
  </sheetData>
  <pageMargins left="0.7" right="0.7" top="0.75" bottom="0.75" header="0.3" footer="0.3"/>
  <ignoredErrors>
    <ignoredError sqref="D28:F2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4E97-5D32-4C97-B4AD-E647525E3734}">
  <dimension ref="A1:C25"/>
  <sheetViews>
    <sheetView workbookViewId="0">
      <selection activeCell="B4" sqref="B4:B23"/>
    </sheetView>
  </sheetViews>
  <sheetFormatPr defaultRowHeight="15" x14ac:dyDescent="0.25"/>
  <cols>
    <col min="2" max="2" width="11" bestFit="1" customWidth="1"/>
    <col min="3" max="3" width="19.140625" customWidth="1"/>
  </cols>
  <sheetData>
    <row r="1" spans="1:3" x14ac:dyDescent="0.25">
      <c r="A1" t="s">
        <v>53</v>
      </c>
      <c r="B1" s="14">
        <f>B24/B2</f>
        <v>49.6</v>
      </c>
    </row>
    <row r="2" spans="1:3" x14ac:dyDescent="0.25">
      <c r="A2" t="s">
        <v>62</v>
      </c>
      <c r="B2">
        <v>20</v>
      </c>
    </row>
    <row r="4" spans="1:3" x14ac:dyDescent="0.25">
      <c r="B4" s="91">
        <v>19</v>
      </c>
      <c r="C4" s="14">
        <f>IF(B4&gt;0,(B4-$B$1)^2,0)</f>
        <v>936.36000000000013</v>
      </c>
    </row>
    <row r="5" spans="1:3" x14ac:dyDescent="0.25">
      <c r="B5" s="91">
        <v>17</v>
      </c>
      <c r="C5" s="14">
        <f t="shared" ref="C5:C23" si="0">IF(B5&gt;0,(B5-$B$1)^2,0)</f>
        <v>1062.76</v>
      </c>
    </row>
    <row r="6" spans="1:3" x14ac:dyDescent="0.25">
      <c r="B6" s="91">
        <v>19</v>
      </c>
      <c r="C6" s="14">
        <f t="shared" si="0"/>
        <v>936.36000000000013</v>
      </c>
    </row>
    <row r="7" spans="1:3" x14ac:dyDescent="0.25">
      <c r="B7" s="91">
        <v>175</v>
      </c>
      <c r="C7" s="14">
        <f t="shared" si="0"/>
        <v>15725.160000000002</v>
      </c>
    </row>
    <row r="8" spans="1:3" x14ac:dyDescent="0.25">
      <c r="B8" s="91">
        <v>18</v>
      </c>
      <c r="C8" s="14">
        <f t="shared" si="0"/>
        <v>998.56000000000006</v>
      </c>
    </row>
    <row r="9" spans="1:3" x14ac:dyDescent="0.25">
      <c r="B9" s="91">
        <v>18</v>
      </c>
      <c r="C9" s="14">
        <f t="shared" si="0"/>
        <v>998.56000000000006</v>
      </c>
    </row>
    <row r="10" spans="1:3" x14ac:dyDescent="0.25">
      <c r="B10" s="91">
        <v>105</v>
      </c>
      <c r="C10" s="14">
        <f t="shared" si="0"/>
        <v>3069.16</v>
      </c>
    </row>
    <row r="11" spans="1:3" x14ac:dyDescent="0.25">
      <c r="B11" s="91">
        <v>20</v>
      </c>
      <c r="C11" s="14">
        <f t="shared" si="0"/>
        <v>876.16000000000008</v>
      </c>
    </row>
    <row r="12" spans="1:3" x14ac:dyDescent="0.25">
      <c r="B12" s="91">
        <v>19</v>
      </c>
      <c r="C12" s="14">
        <f t="shared" si="0"/>
        <v>936.36000000000013</v>
      </c>
    </row>
    <row r="13" spans="1:3" x14ac:dyDescent="0.25">
      <c r="B13" s="91">
        <v>18</v>
      </c>
      <c r="C13" s="14">
        <f t="shared" si="0"/>
        <v>998.56000000000006</v>
      </c>
    </row>
    <row r="14" spans="1:3" x14ac:dyDescent="0.25">
      <c r="B14" s="91">
        <v>17</v>
      </c>
      <c r="C14" s="14">
        <f t="shared" si="0"/>
        <v>1062.76</v>
      </c>
    </row>
    <row r="15" spans="1:3" x14ac:dyDescent="0.25">
      <c r="B15" s="91">
        <v>18</v>
      </c>
      <c r="C15" s="14">
        <f t="shared" si="0"/>
        <v>998.56000000000006</v>
      </c>
    </row>
    <row r="16" spans="1:3" x14ac:dyDescent="0.25">
      <c r="B16" s="91">
        <v>17</v>
      </c>
      <c r="C16" s="14">
        <f t="shared" si="0"/>
        <v>1062.76</v>
      </c>
    </row>
    <row r="17" spans="2:3" x14ac:dyDescent="0.25">
      <c r="B17" s="91">
        <v>231</v>
      </c>
      <c r="C17" s="14">
        <f t="shared" si="0"/>
        <v>32905.96</v>
      </c>
    </row>
    <row r="18" spans="2:3" x14ac:dyDescent="0.25">
      <c r="B18" s="91">
        <v>17</v>
      </c>
      <c r="C18" s="14">
        <f t="shared" si="0"/>
        <v>1062.76</v>
      </c>
    </row>
    <row r="19" spans="2:3" x14ac:dyDescent="0.25">
      <c r="B19" s="91">
        <v>189</v>
      </c>
      <c r="C19" s="14">
        <f t="shared" si="0"/>
        <v>19432.36</v>
      </c>
    </row>
    <row r="20" spans="2:3" x14ac:dyDescent="0.25">
      <c r="B20" s="91">
        <v>18</v>
      </c>
      <c r="C20" s="14">
        <f t="shared" si="0"/>
        <v>998.56000000000006</v>
      </c>
    </row>
    <row r="21" spans="2:3" x14ac:dyDescent="0.25">
      <c r="B21" s="91">
        <v>19</v>
      </c>
      <c r="C21" s="14">
        <f t="shared" si="0"/>
        <v>936.36000000000013</v>
      </c>
    </row>
    <row r="22" spans="2:3" x14ac:dyDescent="0.25">
      <c r="B22" s="91">
        <v>18</v>
      </c>
      <c r="C22" s="14">
        <f t="shared" si="0"/>
        <v>998.56000000000006</v>
      </c>
    </row>
    <row r="23" spans="2:3" x14ac:dyDescent="0.25">
      <c r="B23" s="94">
        <v>20</v>
      </c>
      <c r="C23" s="17">
        <f t="shared" si="0"/>
        <v>876.16000000000008</v>
      </c>
    </row>
    <row r="24" spans="2:3" x14ac:dyDescent="0.25">
      <c r="B24" s="15">
        <f>SUM(B4:B23)</f>
        <v>992</v>
      </c>
      <c r="C24" s="15">
        <f>SQRT(SUM(C4:C23)/(B2-1))</f>
        <v>67.618434110669455</v>
      </c>
    </row>
    <row r="25" spans="2:3" x14ac:dyDescent="0.25">
      <c r="C25" s="1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ASP</vt:lpstr>
      <vt:lpstr>MZN</vt:lpstr>
      <vt:lpstr>std-1</vt:lpstr>
      <vt:lpstr>std-2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Zuccato</dc:creator>
  <cp:lastModifiedBy>Francesco Zuccato</cp:lastModifiedBy>
  <dcterms:created xsi:type="dcterms:W3CDTF">2022-02-21T20:39:06Z</dcterms:created>
  <dcterms:modified xsi:type="dcterms:W3CDTF">2022-03-08T15:08:15Z</dcterms:modified>
</cp:coreProperties>
</file>