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1796" tabRatio="600" firstSheet="0" activeTab="0" autoFilterDateGrouping="1"/>
  </bookViews>
  <sheets>
    <sheet xmlns:r="http://schemas.openxmlformats.org/officeDocument/2006/relationships" name="dobrados" sheetId="1" state="visible" r:id="rId1"/>
    <sheet xmlns:r="http://schemas.openxmlformats.org/officeDocument/2006/relationships" name="TELHAS" sheetId="2" state="visible" r:id="rId2"/>
    <sheet xmlns:r="http://schemas.openxmlformats.org/officeDocument/2006/relationships" name="vergalhão" sheetId="3" state="visible" r:id="rId3"/>
    <sheet xmlns:r="http://schemas.openxmlformats.org/officeDocument/2006/relationships" name="Guarda corpo" sheetId="4" state="visible" r:id="rId4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13"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0.8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sz val="11"/>
      <scheme val="minor"/>
    </font>
    <font>
      <name val="Calibri"/>
      <family val="2"/>
      <b val="1"/>
      <sz val="9"/>
      <scheme val="minor"/>
    </font>
    <font>
      <name val="Calibri"/>
      <family val="2"/>
      <sz val="14"/>
      <scheme val="minor"/>
    </font>
    <font>
      <name val="Calibri"/>
      <family val="2"/>
      <b val="1"/>
      <sz val="12"/>
      <scheme val="minor"/>
    </font>
    <font>
      <name val="Calibri"/>
      <family val="2"/>
      <b val="1"/>
      <sz val="14"/>
      <scheme val="minor"/>
    </font>
    <font>
      <name val="Calibri"/>
      <family val="2"/>
      <b val="1"/>
      <sz val="10"/>
      <scheme val="minor"/>
    </font>
  </fonts>
  <fills count="4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4" fillId="0" borderId="0"/>
    <xf numFmtId="9" fontId="4" fillId="0" borderId="0"/>
  </cellStyleXfs>
  <cellXfs count="99">
    <xf numFmtId="0" fontId="0" fillId="0" borderId="0" pivotButton="0" quotePrefix="0" xfId="0"/>
    <xf numFmtId="0" fontId="0" fillId="0" borderId="1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2" fontId="0" fillId="0" borderId="0" applyAlignment="1" pivotButton="0" quotePrefix="0" xfId="0">
      <alignment vertical="center"/>
    </xf>
    <xf numFmtId="10" fontId="0" fillId="0" borderId="0" applyAlignment="1" pivotButton="0" quotePrefix="0" xfId="1">
      <alignment vertical="center"/>
    </xf>
    <xf numFmtId="0" fontId="3" fillId="0" borderId="1" applyAlignment="1" pivotButton="0" quotePrefix="0" xfId="0">
      <alignment vertical="center"/>
    </xf>
    <xf numFmtId="1" fontId="3" fillId="0" borderId="1" applyAlignment="1" pivotButton="0" quotePrefix="0" xfId="0">
      <alignment vertical="center"/>
    </xf>
    <xf numFmtId="0" fontId="1" fillId="0" borderId="1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1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10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5" pivotButton="0" quotePrefix="0" xfId="0"/>
    <xf numFmtId="2" fontId="0" fillId="0" borderId="1" applyAlignment="1" pivotButton="0" quotePrefix="0" xfId="0">
      <alignment horizontal="center"/>
    </xf>
    <xf numFmtId="9" fontId="6" fillId="0" borderId="4" applyAlignment="1" pivotButton="0" quotePrefix="0" xfId="1">
      <alignment vertical="center"/>
    </xf>
    <xf numFmtId="0" fontId="7" fillId="0" borderId="1" pivotButton="0" quotePrefix="0" xfId="0"/>
    <xf numFmtId="0" fontId="7" fillId="0" borderId="1" applyAlignment="1" pivotButton="0" quotePrefix="0" xfId="0">
      <alignment horizontal="center"/>
    </xf>
    <xf numFmtId="0" fontId="1" fillId="0" borderId="0" pivotButton="0" quotePrefix="0" xfId="0"/>
    <xf numFmtId="0" fontId="8" fillId="0" borderId="1" pivotButton="0" quotePrefix="0" xfId="0"/>
    <xf numFmtId="0" fontId="0" fillId="0" borderId="1" applyAlignment="1" pivotButton="0" quotePrefix="0" xfId="0">
      <alignment horizontal="center"/>
    </xf>
    <xf numFmtId="2" fontId="3" fillId="0" borderId="1" applyAlignment="1" pivotButton="0" quotePrefix="0" xfId="0">
      <alignment horizontal="center" vertical="center"/>
    </xf>
    <xf numFmtId="2" fontId="3" fillId="0" borderId="1" applyAlignment="1" pivotButton="0" quotePrefix="0" xfId="0">
      <alignment horizontal="center"/>
    </xf>
    <xf numFmtId="0" fontId="3" fillId="0" borderId="1" pivotButton="0" quotePrefix="0" xfId="0"/>
    <xf numFmtId="0" fontId="3" fillId="0" borderId="1" applyAlignment="1" pivotButton="0" quotePrefix="0" xfId="0">
      <alignment horizontal="center"/>
    </xf>
    <xf numFmtId="1" fontId="10" fillId="0" borderId="1" applyAlignment="1" pivotButton="0" quotePrefix="0" xfId="0">
      <alignment vertical="center"/>
    </xf>
    <xf numFmtId="1" fontId="3" fillId="0" borderId="1" applyAlignment="1" pivotButton="0" quotePrefix="0" xfId="0">
      <alignment horizontal="center" vertical="center"/>
    </xf>
    <xf numFmtId="12" fontId="3" fillId="0" borderId="1" applyAlignment="1" pivotButton="0" quotePrefix="0" xfId="0">
      <alignment horizontal="center" vertical="center"/>
    </xf>
    <xf numFmtId="2" fontId="7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/>
    </xf>
    <xf numFmtId="2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2" fontId="2" fillId="0" borderId="1" applyAlignment="1" pivotButton="0" quotePrefix="0" xfId="0">
      <alignment horizontal="center" vertical="center"/>
    </xf>
    <xf numFmtId="2" fontId="0" fillId="0" borderId="3" applyAlignment="1" pivotButton="0" quotePrefix="0" xfId="0">
      <alignment horizontal="center" vertical="center"/>
    </xf>
    <xf numFmtId="2" fontId="0" fillId="0" borderId="4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center"/>
    </xf>
    <xf numFmtId="0" fontId="3" fillId="0" borderId="4" applyAlignment="1" pivotButton="0" quotePrefix="0" xfId="0">
      <alignment horizontal="center" vertical="center"/>
    </xf>
    <xf numFmtId="0" fontId="3" fillId="0" borderId="13" applyAlignment="1" pivotButton="0" quotePrefix="0" xfId="0">
      <alignment horizontal="center" vertical="center"/>
    </xf>
    <xf numFmtId="0" fontId="3" fillId="0" borderId="14" applyAlignment="1" pivotButton="0" quotePrefix="0" xfId="0">
      <alignment horizontal="center" vertical="center"/>
    </xf>
    <xf numFmtId="12" fontId="3" fillId="0" borderId="14" applyAlignment="1" pivotButton="0" quotePrefix="0" xfId="0">
      <alignment horizontal="center" vertical="center"/>
    </xf>
    <xf numFmtId="0" fontId="9" fillId="0" borderId="4" applyAlignment="1" pivotButton="0" quotePrefix="0" xfId="0">
      <alignment horizontal="center" vertical="center"/>
    </xf>
    <xf numFmtId="0" fontId="3" fillId="0" borderId="2" applyAlignment="1" pivotButton="0" quotePrefix="0" xfId="0">
      <alignment horizontal="right" vertical="center"/>
    </xf>
    <xf numFmtId="0" fontId="7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3" fillId="2" borderId="13" applyAlignment="1" pivotButton="0" quotePrefix="0" xfId="0">
      <alignment horizontal="center" vertical="center"/>
    </xf>
    <xf numFmtId="0" fontId="3" fillId="2" borderId="14" applyAlignment="1" pivotButton="0" quotePrefix="0" xfId="0">
      <alignment horizontal="center" vertical="center"/>
    </xf>
    <xf numFmtId="0" fontId="5" fillId="2" borderId="3" applyAlignment="1" pivotButton="0" quotePrefix="0" xfId="0">
      <alignment horizontal="center" vertical="center"/>
    </xf>
    <xf numFmtId="0" fontId="0" fillId="2" borderId="3" applyAlignment="1" pivotButton="0" quotePrefix="0" xfId="0">
      <alignment horizontal="center" vertical="center"/>
    </xf>
    <xf numFmtId="9" fontId="1" fillId="2" borderId="1" applyAlignment="1" pivotButton="0" quotePrefix="0" xfId="1">
      <alignment vertical="center"/>
    </xf>
    <xf numFmtId="0" fontId="2" fillId="2" borderId="3" applyAlignment="1" pivotButton="0" quotePrefix="0" xfId="0">
      <alignment horizontal="center" vertical="center"/>
    </xf>
    <xf numFmtId="0" fontId="0" fillId="2" borderId="0" applyAlignment="1" pivotButton="0" quotePrefix="0" xfId="0">
      <alignment vertical="center"/>
    </xf>
    <xf numFmtId="0" fontId="3" fillId="2" borderId="4" applyAlignment="1" pivotButton="0" quotePrefix="0" xfId="0">
      <alignment horizontal="center" vertical="center"/>
    </xf>
    <xf numFmtId="2" fontId="0" fillId="2" borderId="1" applyAlignment="1" pivotButton="0" quotePrefix="0" xfId="0">
      <alignment horizontal="center" vertical="center"/>
    </xf>
    <xf numFmtId="2" fontId="0" fillId="2" borderId="2" applyAlignment="1" pivotButton="0" quotePrefix="0" xfId="0">
      <alignment horizontal="center" vertical="center"/>
    </xf>
    <xf numFmtId="164" fontId="0" fillId="2" borderId="1" applyAlignment="1" pivotButton="0" quotePrefix="0" xfId="0">
      <alignment horizontal="center" vertical="center"/>
    </xf>
    <xf numFmtId="2" fontId="2" fillId="2" borderId="1" applyAlignment="1" pivotButton="0" quotePrefix="0" xfId="0">
      <alignment horizontal="center" vertical="center"/>
    </xf>
    <xf numFmtId="2" fontId="0" fillId="2" borderId="3" applyAlignment="1" pivotButton="0" quotePrefix="0" xfId="0">
      <alignment horizontal="center" vertical="center"/>
    </xf>
    <xf numFmtId="2" fontId="3" fillId="2" borderId="1" applyAlignment="1" pivotButton="0" quotePrefix="0" xfId="0">
      <alignment horizontal="center" vertical="center"/>
    </xf>
    <xf numFmtId="0" fontId="7" fillId="0" borderId="4" applyAlignment="1" pivotButton="0" quotePrefix="0" xfId="0">
      <alignment horizontal="center" vertical="center"/>
    </xf>
    <xf numFmtId="0" fontId="7" fillId="3" borderId="2" applyAlignment="1" pivotButton="0" quotePrefix="0" xfId="0">
      <alignment horizontal="center" vertical="center"/>
    </xf>
    <xf numFmtId="0" fontId="7" fillId="3" borderId="3" applyAlignment="1" pivotButton="0" quotePrefix="0" xfId="0">
      <alignment horizontal="center" vertical="center"/>
    </xf>
    <xf numFmtId="0" fontId="7" fillId="3" borderId="4" applyAlignment="1" pivotButton="0" quotePrefix="0" xfId="0">
      <alignment horizontal="center" vertical="center"/>
    </xf>
    <xf numFmtId="0" fontId="7" fillId="3" borderId="16" applyAlignment="1" pivotButton="0" quotePrefix="0" xfId="0">
      <alignment horizontal="center" vertical="center"/>
    </xf>
    <xf numFmtId="0" fontId="7" fillId="3" borderId="9" applyAlignment="1" pivotButton="0" quotePrefix="0" xfId="0">
      <alignment horizontal="center" vertical="center"/>
    </xf>
    <xf numFmtId="0" fontId="7" fillId="3" borderId="17" applyAlignment="1" pivotButton="0" quotePrefix="0" xfId="0">
      <alignment horizontal="center" vertical="center"/>
    </xf>
    <xf numFmtId="0" fontId="3" fillId="3" borderId="3" applyAlignment="1" pivotButton="0" quotePrefix="0" xfId="0">
      <alignment horizontal="right" vertical="center"/>
    </xf>
    <xf numFmtId="0" fontId="3" fillId="3" borderId="4" applyAlignment="1" pivotButton="0" quotePrefix="0" xfId="0">
      <alignment horizontal="right" vertical="center"/>
    </xf>
    <xf numFmtId="0" fontId="3" fillId="3" borderId="2" applyAlignment="1" pivotButton="0" quotePrefix="0" xfId="0">
      <alignment horizontal="center" vertical="center"/>
    </xf>
    <xf numFmtId="0" fontId="3" fillId="3" borderId="3" applyAlignment="1" pivotButton="0" quotePrefix="0" xfId="0">
      <alignment horizontal="center" vertical="center"/>
    </xf>
    <xf numFmtId="16" fontId="3" fillId="3" borderId="4" applyAlignment="1" pivotButton="0" quotePrefix="0" xfId="0">
      <alignment horizontal="center" vertical="center"/>
    </xf>
    <xf numFmtId="0" fontId="0" fillId="0" borderId="0" pivotButton="0" quotePrefix="0" xfId="0"/>
    <xf numFmtId="0" fontId="7" fillId="0" borderId="1" applyAlignment="1" pivotButton="0" quotePrefix="0" xfId="0">
      <alignment horizontal="center" vertical="center"/>
    </xf>
    <xf numFmtId="0" fontId="11" fillId="0" borderId="1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9" pivotButton="0" quotePrefix="0" xfId="0"/>
    <xf numFmtId="0" fontId="2" fillId="0" borderId="1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1" fontId="11" fillId="0" borderId="1" applyAlignment="1" pivotButton="0" quotePrefix="0" xfId="0">
      <alignment horizontal="center" vertical="center"/>
    </xf>
    <xf numFmtId="0" fontId="0" fillId="0" borderId="14" pivotButton="0" quotePrefix="0" xfId="0"/>
    <xf numFmtId="0" fontId="7" fillId="0" borderId="1" applyAlignment="1" pivotButton="0" quotePrefix="0" xfId="0">
      <alignment horizontal="center" vertical="center"/>
    </xf>
    <xf numFmtId="0" fontId="11" fillId="0" borderId="1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5" pivotButton="0" quotePrefix="0" xfId="0"/>
    <xf numFmtId="0" fontId="0" fillId="0" borderId="16" pivotButton="0" quotePrefix="0" xfId="0"/>
    <xf numFmtId="0" fontId="0" fillId="0" borderId="9" pivotButton="0" quotePrefix="0" xfId="0"/>
    <xf numFmtId="0" fontId="0" fillId="0" borderId="17" pivotButton="0" quotePrefix="0" xfId="0"/>
    <xf numFmtId="0" fontId="9" fillId="0" borderId="1" applyAlignment="1" pivotButton="0" quotePrefix="0" xfId="0">
      <alignment horizontal="center" vertical="center"/>
    </xf>
  </cellXfs>
  <cellStyles count="2">
    <cellStyle name="Normal" xfId="0" builtinId="0"/>
    <cellStyle name="Porcentagem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Y245"/>
  <sheetViews>
    <sheetView tabSelected="1" topLeftCell="A196" zoomScaleNormal="100" workbookViewId="0">
      <selection activeCell="H188" sqref="H188:H193"/>
    </sheetView>
  </sheetViews>
  <sheetFormatPr baseColWidth="8" defaultColWidth="9.109375" defaultRowHeight="15" customHeight="1"/>
  <cols>
    <col width="34" customWidth="1" style="8" min="1" max="1"/>
    <col width="4.88671875" customWidth="1" style="59" min="2" max="2"/>
    <col width="7.5546875" customWidth="1" style="8" min="3" max="3"/>
    <col width="3.88671875" customWidth="1" style="59" min="4" max="4"/>
    <col width="4.5546875" customWidth="1" style="8" min="5" max="5"/>
    <col width="3.6640625" customWidth="1" style="59" min="6" max="6"/>
    <col width="5.5546875" customWidth="1" style="8" min="7" max="7"/>
    <col width="5.33203125" customWidth="1" style="59" min="8" max="8"/>
    <col width="17.5546875" customWidth="1" style="8" min="9" max="9"/>
    <col width="9.109375" customWidth="1" style="8" min="10" max="10"/>
    <col width="6.5546875" customWidth="1" style="8" min="11" max="11"/>
    <col width="9.109375" customWidth="1" style="8" min="12" max="12"/>
    <col width="6.6640625" customWidth="1" style="8" min="13" max="13"/>
    <col width="9.33203125" customWidth="1" style="8" min="14" max="14"/>
    <col width="9.109375" customWidth="1" style="8" min="15" max="15"/>
    <col width="9.6640625" customWidth="1" style="8" min="16" max="16"/>
    <col width="4.88671875" customWidth="1" style="8" min="17" max="17"/>
    <col width="10" customWidth="1" style="8" min="18" max="18"/>
    <col width="6.88671875" customWidth="1" style="8" min="19" max="19"/>
    <col width="5.109375" customWidth="1" style="8" min="20" max="20"/>
    <col width="9.109375" customWidth="1" style="8" min="21" max="27"/>
    <col width="9.109375" customWidth="1" style="8" min="28" max="16384"/>
  </cols>
  <sheetData>
    <row r="1" ht="15" customHeight="1" s="88">
      <c r="A1" s="68" t="inlineStr">
        <is>
          <t>Tabela  de aço para projeto basico</t>
        </is>
      </c>
      <c r="B1" s="69" t="n"/>
      <c r="C1" s="69" t="n"/>
      <c r="D1" s="69" t="n"/>
      <c r="E1" s="69" t="n"/>
      <c r="F1" s="69" t="n"/>
      <c r="G1" s="69" t="n"/>
      <c r="H1" s="70" t="n"/>
      <c r="I1" s="67" t="n"/>
      <c r="J1" s="91" t="n"/>
      <c r="K1" s="91" t="n"/>
      <c r="L1" s="91" t="n"/>
      <c r="M1" s="91" t="n"/>
      <c r="N1" s="91" t="n"/>
      <c r="O1" s="32" t="inlineStr">
        <is>
          <t>BARRA DE 6 M PERFIS   BARRA 12M PERFIL W</t>
        </is>
      </c>
      <c r="P1" s="32" t="n"/>
    </row>
    <row r="2" ht="15" customHeight="1" s="88">
      <c r="A2" s="71" t="inlineStr">
        <is>
          <t>DESCRIÇAO</t>
        </is>
      </c>
      <c r="B2" s="72" t="n"/>
      <c r="C2" s="72" t="n"/>
      <c r="D2" s="72" t="n"/>
      <c r="E2" s="72" t="n"/>
      <c r="F2" s="72" t="n"/>
      <c r="G2" s="72" t="n"/>
      <c r="H2" s="73" t="n"/>
      <c r="I2" s="67" t="inlineStr">
        <is>
          <t>TIPO DE MATERIAL</t>
        </is>
      </c>
      <c r="J2" s="91" t="inlineStr">
        <is>
          <t>QUANT.</t>
        </is>
      </c>
      <c r="K2" s="91" t="inlineStr">
        <is>
          <t>UND.</t>
        </is>
      </c>
      <c r="L2" s="91" t="inlineStr">
        <is>
          <t>PESO</t>
        </is>
      </c>
      <c r="M2" s="91" t="n"/>
      <c r="N2" s="91" t="n"/>
      <c r="O2" s="32" t="n"/>
      <c r="P2" s="32" t="n"/>
      <c r="R2" s="8" t="inlineStr">
        <is>
          <t>Nº dobras</t>
        </is>
      </c>
      <c r="S2" s="8" t="inlineStr">
        <is>
          <t>sobras (m)</t>
        </is>
      </c>
      <c r="U2" s="8" t="inlineStr">
        <is>
          <t>area</t>
        </is>
      </c>
      <c r="V2" s="2" t="n">
        <v>2400</v>
      </c>
    </row>
    <row r="3" ht="15" customHeight="1" s="88">
      <c r="A3" s="47" t="n"/>
      <c r="B3" s="54" t="inlineStr">
        <is>
          <t>A</t>
        </is>
      </c>
      <c r="C3" s="47" t="n"/>
      <c r="D3" s="54" t="inlineStr">
        <is>
          <t>B</t>
        </is>
      </c>
      <c r="E3" s="47" t="n"/>
      <c r="F3" s="54" t="inlineStr">
        <is>
          <t>C</t>
        </is>
      </c>
      <c r="G3" s="47" t="n"/>
      <c r="H3" s="54" t="inlineStr">
        <is>
          <t>esp.</t>
        </is>
      </c>
      <c r="I3" s="91" t="n"/>
      <c r="J3" s="91" t="n"/>
      <c r="K3" s="91" t="n"/>
      <c r="L3" s="31" t="inlineStr">
        <is>
          <t>UNITARIO</t>
        </is>
      </c>
      <c r="M3" s="31" t="inlineStr">
        <is>
          <t>UNID.</t>
        </is>
      </c>
      <c r="N3" s="31" t="inlineStr">
        <is>
          <t>TOTAL-Kg</t>
        </is>
      </c>
      <c r="O3" s="31" t="inlineStr">
        <is>
          <t>QUANT.</t>
        </is>
      </c>
      <c r="P3" s="31" t="inlineStr">
        <is>
          <t>TOTAL-Kg</t>
        </is>
      </c>
      <c r="R3" s="2" t="n"/>
      <c r="U3" s="8" t="inlineStr">
        <is>
          <t>taxa</t>
        </is>
      </c>
      <c r="V3" s="3">
        <f>D239/V2</f>
        <v/>
      </c>
      <c r="W3" s="8" t="inlineStr">
        <is>
          <t>KG/m²</t>
        </is>
      </c>
    </row>
    <row r="4" ht="15" customHeight="1" s="88">
      <c r="A4" s="31" t="inlineStr">
        <is>
          <t>U.s</t>
        </is>
      </c>
      <c r="B4" s="52" t="n">
        <v>127</v>
      </c>
      <c r="C4" s="31" t="inlineStr">
        <is>
          <t>X</t>
        </is>
      </c>
      <c r="D4" s="52" t="n">
        <v>50</v>
      </c>
      <c r="E4" s="31" t="inlineStr">
        <is>
          <t>X</t>
        </is>
      </c>
      <c r="F4" s="52" t="n">
        <v>0</v>
      </c>
      <c r="G4" s="31" t="inlineStr">
        <is>
          <t>X</t>
        </is>
      </c>
      <c r="H4" s="66" t="n">
        <v>2</v>
      </c>
      <c r="I4" s="31" t="inlineStr">
        <is>
          <t>ASTM A36</t>
        </is>
      </c>
      <c r="J4" s="31" t="n">
        <v>85.5847</v>
      </c>
      <c r="K4" s="31" t="inlineStr">
        <is>
          <t>m</t>
        </is>
      </c>
      <c r="L4" s="23">
        <f>((B4+D4+D4+F4+F4)-H4*2*R4)*H4*0.00785</f>
        <v/>
      </c>
      <c r="M4" s="31" t="inlineStr">
        <is>
          <t>kg/m</t>
        </is>
      </c>
      <c r="N4" s="23">
        <f>J4*L4</f>
        <v/>
      </c>
      <c r="O4" s="28">
        <f>ROUNDUP(J4/6,0)</f>
        <v/>
      </c>
      <c r="P4" s="23">
        <f>O4*6*L4</f>
        <v/>
      </c>
      <c r="Q4" t="n">
        <v>294.27</v>
      </c>
      <c r="R4" s="2" t="n"/>
      <c r="V4" s="3" t="n"/>
    </row>
    <row r="5" ht="15" customHeight="1" s="88">
      <c r="A5" s="31" t="inlineStr">
        <is>
          <t>U.s</t>
        </is>
      </c>
      <c r="B5" s="52" t="n">
        <v>120</v>
      </c>
      <c r="C5" s="31" t="inlineStr">
        <is>
          <t>X</t>
        </is>
      </c>
      <c r="D5" s="52" t="n">
        <v>30</v>
      </c>
      <c r="E5" s="31" t="inlineStr">
        <is>
          <t>X</t>
        </is>
      </c>
      <c r="F5" s="52" t="n">
        <v>0</v>
      </c>
      <c r="G5" s="31" t="inlineStr">
        <is>
          <t>X</t>
        </is>
      </c>
      <c r="H5" s="66" t="n">
        <v>2</v>
      </c>
      <c r="I5" s="31" t="inlineStr">
        <is>
          <t>ASTM A36</t>
        </is>
      </c>
      <c r="J5" s="31" t="n">
        <v>118.8532</v>
      </c>
      <c r="K5" s="31" t="inlineStr">
        <is>
          <t>m</t>
        </is>
      </c>
      <c r="L5" s="23">
        <f>((B5+D5+D5+F5+F5)-H5*2*R5)*H5*0.00785</f>
        <v/>
      </c>
      <c r="M5" s="31" t="inlineStr">
        <is>
          <t>kg/m</t>
        </is>
      </c>
      <c r="N5" s="23">
        <f>J5*L5</f>
        <v/>
      </c>
      <c r="O5" s="28">
        <f>ROUNDUP(J5/6,0)</f>
        <v/>
      </c>
      <c r="P5" s="23">
        <f>O5*6*L5</f>
        <v/>
      </c>
      <c r="Q5" t="n">
        <v>320.95</v>
      </c>
      <c r="R5" s="2" t="n"/>
      <c r="V5" s="3" t="n"/>
    </row>
    <row r="6" ht="15" customHeight="1" s="88">
      <c r="A6" s="31" t="inlineStr">
        <is>
          <t>U.s</t>
        </is>
      </c>
      <c r="B6" s="52" t="n">
        <v>127</v>
      </c>
      <c r="C6" s="31" t="inlineStr">
        <is>
          <t>X</t>
        </is>
      </c>
      <c r="D6" s="52" t="n">
        <v>50</v>
      </c>
      <c r="E6" s="31" t="inlineStr">
        <is>
          <t>X</t>
        </is>
      </c>
      <c r="F6" s="52" t="n">
        <v>0</v>
      </c>
      <c r="G6" s="31" t="inlineStr">
        <is>
          <t>X</t>
        </is>
      </c>
      <c r="H6" s="66" t="n">
        <v>3.35</v>
      </c>
      <c r="I6" s="31" t="inlineStr">
        <is>
          <t>ASTM A36</t>
        </is>
      </c>
      <c r="J6" s="31" t="n">
        <v>58.11020000000001</v>
      </c>
      <c r="K6" s="31" t="inlineStr">
        <is>
          <t>m</t>
        </is>
      </c>
      <c r="L6" s="23">
        <f>((B6+D6+D6+F6+F6)-H6*2*R6)*H6*0.00785</f>
        <v/>
      </c>
      <c r="M6" s="31" t="inlineStr">
        <is>
          <t>kg/m</t>
        </is>
      </c>
      <c r="N6" s="23">
        <f>J6*L6</f>
        <v/>
      </c>
      <c r="O6" s="28">
        <f>ROUNDUP(J6/6,0)</f>
        <v/>
      </c>
      <c r="P6" s="23">
        <f>O6*6*L6</f>
        <v/>
      </c>
      <c r="Q6" t="n">
        <v>326.41</v>
      </c>
      <c r="R6" s="2" t="n"/>
      <c r="V6" s="3" t="n"/>
    </row>
    <row r="7" ht="15" customHeight="1" s="88">
      <c r="A7" s="31" t="inlineStr">
        <is>
          <t>U.s</t>
        </is>
      </c>
      <c r="B7" s="52" t="n">
        <v>127</v>
      </c>
      <c r="C7" s="31" t="inlineStr">
        <is>
          <t>X</t>
        </is>
      </c>
      <c r="D7" s="52" t="n">
        <v>50</v>
      </c>
      <c r="E7" s="31" t="inlineStr">
        <is>
          <t>X</t>
        </is>
      </c>
      <c r="F7" s="52" t="n">
        <v>0</v>
      </c>
      <c r="G7" s="31" t="inlineStr">
        <is>
          <t>X</t>
        </is>
      </c>
      <c r="H7" s="66" t="n">
        <v>3.75</v>
      </c>
      <c r="I7" s="31" t="inlineStr">
        <is>
          <t>ASTM A36</t>
        </is>
      </c>
      <c r="J7" s="31" t="n">
        <v>21.3962</v>
      </c>
      <c r="K7" s="31" t="inlineStr">
        <is>
          <t>m</t>
        </is>
      </c>
      <c r="L7" s="23">
        <f>((B7+D7+D7+F7+F7)-H7*2*R7)*H7*0.00785</f>
        <v/>
      </c>
      <c r="M7" s="31" t="inlineStr">
        <is>
          <t>kg/m</t>
        </is>
      </c>
      <c r="N7" s="23">
        <f>J7*L7</f>
        <v/>
      </c>
      <c r="O7" s="28">
        <f>ROUNDUP(J7/6,0)</f>
        <v/>
      </c>
      <c r="P7" s="23">
        <f>O7*6*L7</f>
        <v/>
      </c>
      <c r="Q7" t="n">
        <v>133.53</v>
      </c>
      <c r="R7" s="2" t="n"/>
      <c r="V7" s="3" t="n"/>
    </row>
    <row r="8" ht="15" customHeight="1" s="88">
      <c r="A8" s="31" t="inlineStr">
        <is>
          <t>U.s</t>
        </is>
      </c>
      <c r="B8" s="52" t="n">
        <v>116</v>
      </c>
      <c r="C8" s="31" t="inlineStr">
        <is>
          <t>X</t>
        </is>
      </c>
      <c r="D8" s="52" t="n">
        <v>30</v>
      </c>
      <c r="E8" s="31" t="inlineStr">
        <is>
          <t>X</t>
        </is>
      </c>
      <c r="F8" s="52" t="n">
        <v>0</v>
      </c>
      <c r="G8" s="31" t="inlineStr">
        <is>
          <t>X</t>
        </is>
      </c>
      <c r="H8" s="66" t="n">
        <v>2</v>
      </c>
      <c r="I8" s="31" t="inlineStr">
        <is>
          <t>ASTM A36</t>
        </is>
      </c>
      <c r="J8" s="31" t="n">
        <v>38.3515</v>
      </c>
      <c r="K8" s="31" t="inlineStr">
        <is>
          <t>m</t>
        </is>
      </c>
      <c r="L8" s="23">
        <f>((B8+D8+D8+F8+F8)-H8*2*R8)*H8*0.00785</f>
        <v/>
      </c>
      <c r="M8" s="31" t="inlineStr">
        <is>
          <t>kg/m</t>
        </is>
      </c>
      <c r="N8" s="23">
        <f>J8*L8</f>
        <v/>
      </c>
      <c r="O8" s="28">
        <f>ROUNDUP(J8/6,0)</f>
        <v/>
      </c>
      <c r="P8" s="23">
        <f>O8*6*L8</f>
        <v/>
      </c>
      <c r="Q8" t="n">
        <v>101.16</v>
      </c>
      <c r="R8" s="2" t="n"/>
      <c r="V8" s="3" t="n"/>
    </row>
    <row r="9" ht="15" customHeight="1" s="88">
      <c r="A9" s="31" t="inlineStr">
        <is>
          <t>U.s</t>
        </is>
      </c>
      <c r="B9" s="52" t="n">
        <v>116</v>
      </c>
      <c r="C9" s="31" t="inlineStr">
        <is>
          <t>X</t>
        </is>
      </c>
      <c r="D9" s="52" t="n">
        <v>30</v>
      </c>
      <c r="E9" s="31" t="inlineStr">
        <is>
          <t>X</t>
        </is>
      </c>
      <c r="F9" s="52" t="n">
        <v>0</v>
      </c>
      <c r="G9" s="31" t="inlineStr">
        <is>
          <t>X</t>
        </is>
      </c>
      <c r="H9" s="66" t="n">
        <v>3</v>
      </c>
      <c r="I9" s="31" t="inlineStr">
        <is>
          <t>ASTM A36</t>
        </is>
      </c>
      <c r="J9" s="31" t="n">
        <v>5.256799999999999</v>
      </c>
      <c r="K9" s="31" t="inlineStr">
        <is>
          <t>m</t>
        </is>
      </c>
      <c r="L9" s="23">
        <f>((B9+D9+D9+F9+F9)-H9*2*R9)*H9*0.00785</f>
        <v/>
      </c>
      <c r="M9" s="31" t="inlineStr">
        <is>
          <t>kg/m</t>
        </is>
      </c>
      <c r="N9" s="23">
        <f>J9*L9</f>
        <v/>
      </c>
      <c r="O9" s="28">
        <f>ROUNDUP(J9/6,0)</f>
        <v/>
      </c>
      <c r="P9" s="23">
        <f>O9*6*L9</f>
        <v/>
      </c>
      <c r="Q9" t="n">
        <v>20.3</v>
      </c>
      <c r="R9" s="2" t="n"/>
      <c r="V9" s="3" t="n"/>
    </row>
    <row r="10" ht="15" customHeight="1" s="88">
      <c r="A10" s="31" t="inlineStr">
        <is>
          <t>U.s</t>
        </is>
      </c>
      <c r="B10" s="52" t="n">
        <v>116</v>
      </c>
      <c r="C10" s="31" t="inlineStr">
        <is>
          <t>X</t>
        </is>
      </c>
      <c r="D10" s="52" t="n">
        <v>50</v>
      </c>
      <c r="E10" s="31" t="inlineStr">
        <is>
          <t>X</t>
        </is>
      </c>
      <c r="F10" s="52" t="n">
        <v>0</v>
      </c>
      <c r="G10" s="31" t="inlineStr">
        <is>
          <t>X</t>
        </is>
      </c>
      <c r="H10" s="66" t="n">
        <v>2.25</v>
      </c>
      <c r="I10" s="31" t="inlineStr">
        <is>
          <t>ASTM A36</t>
        </is>
      </c>
      <c r="J10" s="31" t="n">
        <v>15.3159</v>
      </c>
      <c r="K10" s="31" t="inlineStr">
        <is>
          <t>m</t>
        </is>
      </c>
      <c r="L10" s="23">
        <f>((B10+D10+D10+F10+F10)-H10*2*R10)*H10*0.00785</f>
        <v/>
      </c>
      <c r="M10" s="31" t="inlineStr">
        <is>
          <t>kg/m</t>
        </is>
      </c>
      <c r="N10" s="23">
        <f>J10*L10</f>
        <v/>
      </c>
      <c r="O10" s="28">
        <f>ROUNDUP(J10/6,0)</f>
        <v/>
      </c>
      <c r="P10" s="23">
        <f>O10*6*L10</f>
        <v/>
      </c>
      <c r="Q10" t="n">
        <v>56</v>
      </c>
      <c r="R10" s="2" t="n"/>
      <c r="V10" s="3" t="n"/>
    </row>
    <row r="11" ht="15" customHeight="1" s="88">
      <c r="A11" s="31" t="inlineStr">
        <is>
          <t>U.s</t>
        </is>
      </c>
      <c r="B11" s="52" t="n">
        <v>127</v>
      </c>
      <c r="C11" s="31" t="inlineStr">
        <is>
          <t>X</t>
        </is>
      </c>
      <c r="D11" s="52" t="n">
        <v>50</v>
      </c>
      <c r="E11" s="31" t="inlineStr">
        <is>
          <t>X</t>
        </is>
      </c>
      <c r="F11" s="52" t="n">
        <v>0</v>
      </c>
      <c r="G11" s="31" t="inlineStr">
        <is>
          <t>X</t>
        </is>
      </c>
      <c r="H11" s="66" t="n">
        <v>3</v>
      </c>
      <c r="I11" s="31" t="inlineStr">
        <is>
          <t>ASTM A36</t>
        </is>
      </c>
      <c r="J11" s="31" t="n">
        <v>63.5887</v>
      </c>
      <c r="K11" s="31" t="inlineStr">
        <is>
          <t>m</t>
        </is>
      </c>
      <c r="L11" s="23">
        <f>((B11+D11+D11+F11+F11)-H11*2*R11)*H11*0.00785</f>
        <v/>
      </c>
      <c r="M11" s="31" t="inlineStr">
        <is>
          <t>kg/m</t>
        </is>
      </c>
      <c r="N11" s="23">
        <f>J11*L11</f>
        <v/>
      </c>
      <c r="O11" s="28">
        <f>ROUNDUP(J11/6,0)</f>
        <v/>
      </c>
      <c r="P11" s="23">
        <f>O11*6*L11</f>
        <v/>
      </c>
      <c r="Q11" t="n">
        <v>321.97</v>
      </c>
      <c r="R11" s="2" t="n"/>
      <c r="V11" s="3" t="n"/>
    </row>
    <row r="12" ht="15" customHeight="1" s="88">
      <c r="A12" s="31" t="inlineStr">
        <is>
          <t>U.s</t>
        </is>
      </c>
      <c r="B12" s="52" t="n">
        <v>117</v>
      </c>
      <c r="C12" s="31" t="inlineStr">
        <is>
          <t>X</t>
        </is>
      </c>
      <c r="D12" s="52" t="n">
        <v>30</v>
      </c>
      <c r="E12" s="31" t="inlineStr">
        <is>
          <t>X</t>
        </is>
      </c>
      <c r="F12" s="52" t="n">
        <v>0</v>
      </c>
      <c r="G12" s="31" t="inlineStr">
        <is>
          <t>X</t>
        </is>
      </c>
      <c r="H12" s="66" t="n">
        <v>2</v>
      </c>
      <c r="I12" s="31" t="inlineStr">
        <is>
          <t>ASTM A36</t>
        </is>
      </c>
      <c r="J12" s="31" t="n">
        <v>116.0692</v>
      </c>
      <c r="K12" s="31" t="inlineStr">
        <is>
          <t>m</t>
        </is>
      </c>
      <c r="L12" s="23">
        <f>((B12+D12+D12+F12+F12)-H12*2*R12)*H12*0.00785</f>
        <v/>
      </c>
      <c r="M12" s="31" t="inlineStr">
        <is>
          <t>kg/m</t>
        </is>
      </c>
      <c r="N12" s="23">
        <f>J12*L12</f>
        <v/>
      </c>
      <c r="O12" s="28">
        <f>ROUNDUP(J12/6,0)</f>
        <v/>
      </c>
      <c r="P12" s="23">
        <f>O12*6*L12</f>
        <v/>
      </c>
      <c r="Q12" t="n">
        <v>307.97</v>
      </c>
      <c r="R12" s="2" t="n"/>
      <c r="V12" s="3" t="n"/>
    </row>
    <row r="13" ht="15" customHeight="1" s="88">
      <c r="A13" s="31" t="inlineStr">
        <is>
          <t>U.s</t>
        </is>
      </c>
      <c r="B13" s="52" t="n">
        <v>117</v>
      </c>
      <c r="C13" s="31" t="inlineStr">
        <is>
          <t>X</t>
        </is>
      </c>
      <c r="D13" s="52" t="n">
        <v>30</v>
      </c>
      <c r="E13" s="31" t="inlineStr">
        <is>
          <t>X</t>
        </is>
      </c>
      <c r="F13" s="52" t="n">
        <v>0</v>
      </c>
      <c r="G13" s="31" t="inlineStr">
        <is>
          <t>X</t>
        </is>
      </c>
      <c r="H13" s="66" t="n">
        <v>3</v>
      </c>
      <c r="I13" s="31" t="inlineStr">
        <is>
          <t>ASTM A36</t>
        </is>
      </c>
      <c r="J13" s="31" t="n">
        <v>15.7705</v>
      </c>
      <c r="K13" s="31" t="inlineStr">
        <is>
          <t>m</t>
        </is>
      </c>
      <c r="L13" s="23">
        <f>((B13+D13+D13+F13+F13)-H13*2*R13)*H13*0.00785</f>
        <v/>
      </c>
      <c r="M13" s="31" t="inlineStr">
        <is>
          <t>kg/m</t>
        </is>
      </c>
      <c r="N13" s="23">
        <f>J13*L13</f>
        <v/>
      </c>
      <c r="O13" s="28">
        <f>ROUNDUP(J13/6,0)</f>
        <v/>
      </c>
      <c r="P13" s="23">
        <f>O13*6*L13</f>
        <v/>
      </c>
      <c r="Q13" t="n">
        <v>61.28</v>
      </c>
      <c r="R13" s="2" t="n"/>
      <c r="V13" s="3" t="n"/>
    </row>
    <row r="14" ht="15" customHeight="1" s="88">
      <c r="A14" s="31" t="inlineStr">
        <is>
          <t>U.s</t>
        </is>
      </c>
      <c r="B14" s="52" t="n">
        <v>117</v>
      </c>
      <c r="C14" s="31" t="inlineStr">
        <is>
          <t>X</t>
        </is>
      </c>
      <c r="D14" s="52" t="n">
        <v>50</v>
      </c>
      <c r="E14" s="31" t="inlineStr">
        <is>
          <t>X</t>
        </is>
      </c>
      <c r="F14" s="52" t="n">
        <v>0</v>
      </c>
      <c r="G14" s="31" t="inlineStr">
        <is>
          <t>X</t>
        </is>
      </c>
      <c r="H14" s="66" t="n">
        <v>2.25</v>
      </c>
      <c r="I14" s="31" t="inlineStr">
        <is>
          <t>ASTM A36</t>
        </is>
      </c>
      <c r="J14" s="31" t="n">
        <v>46.8006</v>
      </c>
      <c r="K14" s="31" t="inlineStr">
        <is>
          <t>m</t>
        </is>
      </c>
      <c r="L14" s="23">
        <f>((B14+D14+D14+F14+F14)-H14*2*R14)*H14*0.00785</f>
        <v/>
      </c>
      <c r="M14" s="31" t="inlineStr">
        <is>
          <t>kg/m</t>
        </is>
      </c>
      <c r="N14" s="23">
        <f>J14*L14</f>
        <v/>
      </c>
      <c r="O14" s="28">
        <f>ROUNDUP(J14/6,0)</f>
        <v/>
      </c>
      <c r="P14" s="23">
        <f>O14*6*L14</f>
        <v/>
      </c>
      <c r="Q14" t="n">
        <v>171.94</v>
      </c>
      <c r="R14" s="2" t="n"/>
      <c r="V14" s="3" t="n"/>
    </row>
    <row r="15" ht="15" customHeight="1" s="88">
      <c r="A15" s="31" t="inlineStr">
        <is>
          <t>U.s</t>
        </is>
      </c>
      <c r="B15" s="52" t="n">
        <v>127</v>
      </c>
      <c r="C15" s="31" t="inlineStr">
        <is>
          <t>X</t>
        </is>
      </c>
      <c r="D15" s="52" t="n">
        <v>50</v>
      </c>
      <c r="E15" s="31" t="inlineStr">
        <is>
          <t>X</t>
        </is>
      </c>
      <c r="F15" s="52" t="n">
        <v>0</v>
      </c>
      <c r="G15" s="31" t="inlineStr">
        <is>
          <t>X</t>
        </is>
      </c>
      <c r="H15" s="66" t="n">
        <v>2.25</v>
      </c>
      <c r="I15" s="31" t="inlineStr">
        <is>
          <t>ASTM A36</t>
        </is>
      </c>
      <c r="J15" s="31" t="n">
        <v>28.0744</v>
      </c>
      <c r="K15" s="31" t="inlineStr">
        <is>
          <t>m</t>
        </is>
      </c>
      <c r="L15" s="23">
        <f>((B15+D15+D15+F15+F15)-H15*2*R15)*H15*0.00785</f>
        <v/>
      </c>
      <c r="M15" s="31" t="inlineStr">
        <is>
          <t>kg/m</t>
        </is>
      </c>
      <c r="N15" s="23">
        <f>J15*L15</f>
        <v/>
      </c>
      <c r="O15" s="28">
        <f>ROUNDUP(J15/6,0)</f>
        <v/>
      </c>
      <c r="P15" s="23">
        <f>O15*6*L15</f>
        <v/>
      </c>
      <c r="Q15" t="n">
        <v>108.1</v>
      </c>
      <c r="R15" s="2" t="n"/>
      <c r="V15" s="3" t="n"/>
    </row>
    <row r="16" ht="15" customHeight="1" s="88">
      <c r="A16" s="31" t="inlineStr">
        <is>
          <t>U.s</t>
        </is>
      </c>
      <c r="B16" s="52" t="n"/>
      <c r="C16" s="31" t="inlineStr">
        <is>
          <t>X</t>
        </is>
      </c>
      <c r="D16" s="52" t="n"/>
      <c r="E16" s="31" t="inlineStr">
        <is>
          <t>X</t>
        </is>
      </c>
      <c r="F16" s="52" t="n"/>
      <c r="G16" s="31" t="inlineStr">
        <is>
          <t>X</t>
        </is>
      </c>
      <c r="H16" s="66" t="n"/>
      <c r="I16" s="31" t="inlineStr">
        <is>
          <t>ASTM A36</t>
        </is>
      </c>
      <c r="J16" s="31" t="n"/>
      <c r="K16" s="31" t="inlineStr">
        <is>
          <t>m</t>
        </is>
      </c>
      <c r="L16" s="23">
        <f>((B16+D16+D16+F16+F16)-H16*2*R16)*H16*0.00785</f>
        <v/>
      </c>
      <c r="M16" s="31" t="inlineStr">
        <is>
          <t>kg/m</t>
        </is>
      </c>
      <c r="N16" s="23">
        <f>J16*L16</f>
        <v/>
      </c>
      <c r="O16" s="28">
        <f>ROUNDUP(J16/6,0)</f>
        <v/>
      </c>
      <c r="P16" s="23">
        <f>O16*6*L16</f>
        <v/>
      </c>
      <c r="R16" s="2" t="n"/>
      <c r="V16" s="3" t="n"/>
    </row>
    <row r="17" ht="15" customHeight="1" s="88">
      <c r="A17" s="31" t="inlineStr">
        <is>
          <t>U.s</t>
        </is>
      </c>
      <c r="B17" s="52" t="n"/>
      <c r="C17" s="31" t="inlineStr">
        <is>
          <t>X</t>
        </is>
      </c>
      <c r="D17" s="52" t="n"/>
      <c r="E17" s="31" t="inlineStr">
        <is>
          <t>X</t>
        </is>
      </c>
      <c r="F17" s="52" t="n"/>
      <c r="G17" s="31" t="inlineStr">
        <is>
          <t>X</t>
        </is>
      </c>
      <c r="H17" s="66" t="n"/>
      <c r="I17" s="31" t="inlineStr">
        <is>
          <t>ASTM A36</t>
        </is>
      </c>
      <c r="J17" s="31" t="n"/>
      <c r="K17" s="31" t="inlineStr">
        <is>
          <t>m</t>
        </is>
      </c>
      <c r="L17" s="23">
        <f>((B17+D17+D17+F17+F17)-H17*2*R17)*H17*0.00785</f>
        <v/>
      </c>
      <c r="M17" s="31" t="inlineStr">
        <is>
          <t>kg/m</t>
        </is>
      </c>
      <c r="N17" s="23">
        <f>J17*L17</f>
        <v/>
      </c>
      <c r="O17" s="28">
        <f>ROUNDUP(J17/6,0)</f>
        <v/>
      </c>
      <c r="P17" s="23">
        <f>O17*6*L17</f>
        <v/>
      </c>
      <c r="R17" s="2" t="n"/>
      <c r="V17" s="3" t="n"/>
    </row>
    <row r="18" ht="15" customHeight="1" s="88">
      <c r="A18" s="31" t="inlineStr">
        <is>
          <t>U.s</t>
        </is>
      </c>
      <c r="B18" s="52" t="n"/>
      <c r="C18" s="31" t="inlineStr">
        <is>
          <t>X</t>
        </is>
      </c>
      <c r="D18" s="52" t="n"/>
      <c r="E18" s="31" t="inlineStr">
        <is>
          <t>X</t>
        </is>
      </c>
      <c r="F18" s="52" t="n"/>
      <c r="G18" s="31" t="inlineStr">
        <is>
          <t>X</t>
        </is>
      </c>
      <c r="H18" s="66" t="n"/>
      <c r="I18" s="31" t="inlineStr">
        <is>
          <t>ASTM A36</t>
        </is>
      </c>
      <c r="J18" s="31" t="n"/>
      <c r="K18" s="31" t="inlineStr">
        <is>
          <t>m</t>
        </is>
      </c>
      <c r="L18" s="23">
        <f>((B18+D18+D18+F18+F18)-H18*2*R18)*H18*0.00785</f>
        <v/>
      </c>
      <c r="M18" s="31" t="inlineStr">
        <is>
          <t>kg/m</t>
        </is>
      </c>
      <c r="N18" s="23">
        <f>J18*L18</f>
        <v/>
      </c>
      <c r="O18" s="28">
        <f>ROUNDUP(J18/6,0)</f>
        <v/>
      </c>
      <c r="P18" s="23">
        <f>O18*6*L18</f>
        <v/>
      </c>
      <c r="R18" s="2" t="n"/>
      <c r="V18" s="3" t="n"/>
    </row>
    <row r="19" ht="15" customHeight="1" s="88">
      <c r="A19" s="31" t="inlineStr">
        <is>
          <t>U.s</t>
        </is>
      </c>
      <c r="B19" s="52" t="n"/>
      <c r="C19" s="31" t="inlineStr">
        <is>
          <t>X</t>
        </is>
      </c>
      <c r="D19" s="52" t="n"/>
      <c r="E19" s="31" t="inlineStr">
        <is>
          <t>X</t>
        </is>
      </c>
      <c r="F19" s="52" t="n"/>
      <c r="G19" s="31" t="inlineStr">
        <is>
          <t>X</t>
        </is>
      </c>
      <c r="H19" s="66" t="n"/>
      <c r="I19" s="31" t="inlineStr">
        <is>
          <t>ASTM A36</t>
        </is>
      </c>
      <c r="J19" s="31" t="n"/>
      <c r="K19" s="31" t="inlineStr">
        <is>
          <t>m</t>
        </is>
      </c>
      <c r="L19" s="23">
        <f>((B19+D19+D19+F19+F19)-H19*2*R19)*H19*0.00785</f>
        <v/>
      </c>
      <c r="M19" s="31" t="inlineStr">
        <is>
          <t>kg/m</t>
        </is>
      </c>
      <c r="N19" s="23">
        <f>J19*L19</f>
        <v/>
      </c>
      <c r="O19" s="28">
        <f>ROUNDUP(J19/6,0)</f>
        <v/>
      </c>
      <c r="P19" s="23">
        <f>O19*6*L19</f>
        <v/>
      </c>
      <c r="R19" s="2" t="n"/>
      <c r="V19" s="3" t="n"/>
    </row>
    <row r="20" ht="15" customHeight="1" s="88">
      <c r="A20" s="31" t="inlineStr">
        <is>
          <t>U.s</t>
        </is>
      </c>
      <c r="B20" s="52" t="n"/>
      <c r="C20" s="31" t="inlineStr">
        <is>
          <t>X</t>
        </is>
      </c>
      <c r="D20" s="52" t="n"/>
      <c r="E20" s="31" t="inlineStr">
        <is>
          <t>X</t>
        </is>
      </c>
      <c r="F20" s="52" t="n"/>
      <c r="G20" s="31" t="inlineStr">
        <is>
          <t>X</t>
        </is>
      </c>
      <c r="H20" s="66" t="n"/>
      <c r="I20" s="31" t="inlineStr">
        <is>
          <t>ASTM A36</t>
        </is>
      </c>
      <c r="J20" s="31" t="n"/>
      <c r="K20" s="31" t="inlineStr">
        <is>
          <t>m</t>
        </is>
      </c>
      <c r="L20" s="23">
        <f>((B20+D20+D20+F20+F20)-H20*2*R20)*H20*0.00785</f>
        <v/>
      </c>
      <c r="M20" s="31" t="inlineStr">
        <is>
          <t>kg/m</t>
        </is>
      </c>
      <c r="N20" s="23">
        <f>J20*L20</f>
        <v/>
      </c>
      <c r="O20" s="28">
        <f>ROUNDUP(J20/6,0)</f>
        <v/>
      </c>
      <c r="P20" s="23">
        <f>O20*6*L20</f>
        <v/>
      </c>
      <c r="R20" s="2" t="n"/>
      <c r="V20" s="3" t="n"/>
    </row>
    <row r="21" ht="15" customHeight="1" s="88">
      <c r="A21" s="31" t="inlineStr">
        <is>
          <t>U.s</t>
        </is>
      </c>
      <c r="B21" s="52" t="n"/>
      <c r="C21" s="31" t="inlineStr">
        <is>
          <t>X</t>
        </is>
      </c>
      <c r="D21" s="52" t="n"/>
      <c r="E21" s="31" t="inlineStr">
        <is>
          <t>X</t>
        </is>
      </c>
      <c r="F21" s="52" t="n"/>
      <c r="G21" s="31" t="inlineStr">
        <is>
          <t>X</t>
        </is>
      </c>
      <c r="H21" s="66" t="n"/>
      <c r="I21" s="31" t="inlineStr">
        <is>
          <t>ASTM A36</t>
        </is>
      </c>
      <c r="J21" s="31" t="n"/>
      <c r="K21" s="31" t="inlineStr">
        <is>
          <t>m</t>
        </is>
      </c>
      <c r="L21" s="23">
        <f>((B21+D21+D21+F21+F21)-H21*2*R21)*H21*0.00785</f>
        <v/>
      </c>
      <c r="M21" s="31" t="inlineStr">
        <is>
          <t>kg/m</t>
        </is>
      </c>
      <c r="N21" s="23">
        <f>J21*L21</f>
        <v/>
      </c>
      <c r="O21" s="28">
        <f>ROUNDUP(J21/6,0)</f>
        <v/>
      </c>
      <c r="P21" s="23">
        <f>O21*6*L21</f>
        <v/>
      </c>
      <c r="R21" s="2" t="n"/>
      <c r="V21" s="3" t="n"/>
    </row>
    <row r="22" ht="15" customHeight="1" s="88">
      <c r="A22" s="31" t="inlineStr">
        <is>
          <t>U.s</t>
        </is>
      </c>
      <c r="B22" s="52" t="n"/>
      <c r="C22" s="31" t="inlineStr">
        <is>
          <t>X</t>
        </is>
      </c>
      <c r="D22" s="52" t="n"/>
      <c r="E22" s="31" t="inlineStr">
        <is>
          <t>X</t>
        </is>
      </c>
      <c r="F22" s="52" t="n"/>
      <c r="G22" s="31" t="inlineStr">
        <is>
          <t>X</t>
        </is>
      </c>
      <c r="H22" s="66" t="n"/>
      <c r="I22" s="31" t="inlineStr">
        <is>
          <t>ASTM A36</t>
        </is>
      </c>
      <c r="J22" s="31" t="n"/>
      <c r="K22" s="31" t="inlineStr">
        <is>
          <t>m</t>
        </is>
      </c>
      <c r="L22" s="23">
        <f>((B22+D22+D22+F22+F22)-H22*2*R22)*H22*0.00785</f>
        <v/>
      </c>
      <c r="M22" s="31" t="inlineStr">
        <is>
          <t>kg/m</t>
        </is>
      </c>
      <c r="N22" s="23">
        <f>J22*L22</f>
        <v/>
      </c>
      <c r="O22" s="28">
        <f>ROUNDUP(J22/6,0)</f>
        <v/>
      </c>
      <c r="P22" s="23">
        <f>O22*6*L22</f>
        <v/>
      </c>
      <c r="R22" s="2" t="n"/>
      <c r="V22" s="3" t="n"/>
    </row>
    <row r="23" ht="15" customHeight="1" s="88">
      <c r="A23" s="31" t="inlineStr">
        <is>
          <t>U.s</t>
        </is>
      </c>
      <c r="B23" s="52" t="n"/>
      <c r="C23" s="31" t="inlineStr">
        <is>
          <t>X</t>
        </is>
      </c>
      <c r="D23" s="52" t="n"/>
      <c r="E23" s="31" t="inlineStr">
        <is>
          <t>X</t>
        </is>
      </c>
      <c r="F23" s="52" t="n"/>
      <c r="G23" s="31" t="inlineStr">
        <is>
          <t>X</t>
        </is>
      </c>
      <c r="H23" s="66" t="n"/>
      <c r="I23" s="31" t="inlineStr">
        <is>
          <t>ASTM A36</t>
        </is>
      </c>
      <c r="J23" s="31" t="n"/>
      <c r="K23" s="31" t="inlineStr">
        <is>
          <t>m</t>
        </is>
      </c>
      <c r="L23" s="23">
        <f>((B23+D23+D23+F23+F23)-H23*2*R23)*H23*0.00785</f>
        <v/>
      </c>
      <c r="M23" s="31" t="inlineStr">
        <is>
          <t>kg/m</t>
        </is>
      </c>
      <c r="N23" s="23">
        <f>J23*L23</f>
        <v/>
      </c>
      <c r="O23" s="28">
        <f>ROUNDUP(J23/6,0)</f>
        <v/>
      </c>
      <c r="P23" s="23">
        <f>O23*6*L23</f>
        <v/>
      </c>
      <c r="R23" s="2" t="n"/>
      <c r="V23" s="3" t="n"/>
    </row>
    <row r="24" ht="15" customHeight="1" s="88">
      <c r="A24" s="31" t="inlineStr">
        <is>
          <t>U.s</t>
        </is>
      </c>
      <c r="B24" s="52" t="n"/>
      <c r="C24" s="31" t="inlineStr">
        <is>
          <t>X</t>
        </is>
      </c>
      <c r="D24" s="52" t="n"/>
      <c r="E24" s="31" t="inlineStr">
        <is>
          <t>X</t>
        </is>
      </c>
      <c r="F24" s="52" t="n"/>
      <c r="G24" s="31" t="inlineStr">
        <is>
          <t>X</t>
        </is>
      </c>
      <c r="H24" s="66" t="n"/>
      <c r="I24" s="31" t="inlineStr">
        <is>
          <t>ASTM A36</t>
        </is>
      </c>
      <c r="J24" s="31" t="n"/>
      <c r="K24" s="31" t="inlineStr">
        <is>
          <t>m</t>
        </is>
      </c>
      <c r="L24" s="23">
        <f>((B24+D24+D24+F24+F24)-H24*2*R24)*H24*0.00785</f>
        <v/>
      </c>
      <c r="M24" s="31" t="inlineStr">
        <is>
          <t>kg/m</t>
        </is>
      </c>
      <c r="N24" s="23">
        <f>J24*L24</f>
        <v/>
      </c>
      <c r="O24" s="28">
        <f>ROUNDUP(J24/6,0)</f>
        <v/>
      </c>
      <c r="P24" s="23">
        <f>O24*6*L24</f>
        <v/>
      </c>
      <c r="R24" s="2" t="n"/>
      <c r="V24" s="3" t="n"/>
    </row>
    <row r="25" ht="15" customHeight="1" s="88">
      <c r="A25" s="31" t="inlineStr">
        <is>
          <t>U.s</t>
        </is>
      </c>
      <c r="B25" s="52" t="n"/>
      <c r="C25" s="31" t="inlineStr">
        <is>
          <t>X</t>
        </is>
      </c>
      <c r="D25" s="52" t="n"/>
      <c r="E25" s="31" t="inlineStr">
        <is>
          <t>X</t>
        </is>
      </c>
      <c r="F25" s="52" t="n"/>
      <c r="G25" s="31" t="inlineStr">
        <is>
          <t>X</t>
        </is>
      </c>
      <c r="H25" s="66" t="n"/>
      <c r="I25" s="31" t="inlineStr">
        <is>
          <t>ASTM A36</t>
        </is>
      </c>
      <c r="J25" s="31" t="n"/>
      <c r="K25" s="31" t="inlineStr">
        <is>
          <t>m</t>
        </is>
      </c>
      <c r="L25" s="23">
        <f>((B25+D25+D25+F25+F25)-H25*2*R25)*H25*0.00785</f>
        <v/>
      </c>
      <c r="M25" s="31" t="inlineStr">
        <is>
          <t>kg/m</t>
        </is>
      </c>
      <c r="N25" s="23">
        <f>J25*L25</f>
        <v/>
      </c>
      <c r="O25" s="28">
        <f>ROUNDUP(J25/6,0)</f>
        <v/>
      </c>
      <c r="P25" s="23">
        <f>O25*6*L25</f>
        <v/>
      </c>
      <c r="R25" s="2" t="n"/>
      <c r="V25" s="3" t="n"/>
    </row>
    <row r="26" ht="15" customHeight="1" s="88">
      <c r="A26" s="31" t="inlineStr">
        <is>
          <t>U.s</t>
        </is>
      </c>
      <c r="B26" s="52" t="n"/>
      <c r="C26" s="31" t="inlineStr">
        <is>
          <t>X</t>
        </is>
      </c>
      <c r="D26" s="52" t="n"/>
      <c r="E26" s="31" t="inlineStr">
        <is>
          <t>X</t>
        </is>
      </c>
      <c r="F26" s="52" t="n"/>
      <c r="G26" s="31" t="inlineStr">
        <is>
          <t>X</t>
        </is>
      </c>
      <c r="H26" s="66" t="n"/>
      <c r="I26" s="31" t="inlineStr">
        <is>
          <t>ASTM A36</t>
        </is>
      </c>
      <c r="J26" s="31" t="n"/>
      <c r="K26" s="31" t="inlineStr">
        <is>
          <t>m</t>
        </is>
      </c>
      <c r="L26" s="23">
        <f>((B26+D26+D26+F26+F26)-H26*2*R26)*H26*0.00785</f>
        <v/>
      </c>
      <c r="M26" s="31" t="inlineStr">
        <is>
          <t>kg/m</t>
        </is>
      </c>
      <c r="N26" s="23">
        <f>J26*L26</f>
        <v/>
      </c>
      <c r="O26" s="28">
        <f>ROUNDUP(J26/6,0)</f>
        <v/>
      </c>
      <c r="P26" s="23">
        <f>O26*6*L26</f>
        <v/>
      </c>
      <c r="R26" s="2" t="n"/>
      <c r="V26" s="3" t="n"/>
    </row>
    <row r="27" ht="15" customHeight="1" s="88">
      <c r="A27" s="31" t="inlineStr">
        <is>
          <t>U.s</t>
        </is>
      </c>
      <c r="B27" s="52" t="n"/>
      <c r="C27" s="31" t="inlineStr">
        <is>
          <t>X</t>
        </is>
      </c>
      <c r="D27" s="52" t="n"/>
      <c r="E27" s="31" t="inlineStr">
        <is>
          <t>X</t>
        </is>
      </c>
      <c r="F27" s="52" t="n"/>
      <c r="G27" s="31" t="inlineStr">
        <is>
          <t>X</t>
        </is>
      </c>
      <c r="H27" s="66" t="n"/>
      <c r="I27" s="31" t="inlineStr">
        <is>
          <t>ASTM A36</t>
        </is>
      </c>
      <c r="J27" s="31" t="n"/>
      <c r="K27" s="31" t="inlineStr">
        <is>
          <t>m</t>
        </is>
      </c>
      <c r="L27" s="23">
        <f>((B27+D27+D27+F27+F27)-H27*2*R27)*H27*0.00785</f>
        <v/>
      </c>
      <c r="M27" s="31" t="inlineStr">
        <is>
          <t>kg/m</t>
        </is>
      </c>
      <c r="N27" s="23">
        <f>J27*L27</f>
        <v/>
      </c>
      <c r="O27" s="28">
        <f>ROUNDUP(J27/6,0)</f>
        <v/>
      </c>
      <c r="P27" s="23">
        <f>O27*6*L27</f>
        <v/>
      </c>
      <c r="R27" s="2" t="n"/>
      <c r="V27" s="3" t="n"/>
    </row>
    <row r="28" ht="15" customHeight="1" s="88">
      <c r="A28" s="31" t="inlineStr">
        <is>
          <t>U.s</t>
        </is>
      </c>
      <c r="B28" s="52" t="n"/>
      <c r="C28" s="31" t="inlineStr">
        <is>
          <t>X</t>
        </is>
      </c>
      <c r="D28" s="52" t="n"/>
      <c r="E28" s="31" t="inlineStr">
        <is>
          <t>X</t>
        </is>
      </c>
      <c r="F28" s="52" t="n"/>
      <c r="G28" s="31" t="inlineStr">
        <is>
          <t>X</t>
        </is>
      </c>
      <c r="H28" s="66" t="n"/>
      <c r="I28" s="31" t="inlineStr">
        <is>
          <t>ASTM A36</t>
        </is>
      </c>
      <c r="J28" s="31" t="n"/>
      <c r="K28" s="31" t="inlineStr">
        <is>
          <t>m</t>
        </is>
      </c>
      <c r="L28" s="23">
        <f>((B28+D28+D28+F28+F28)-H28*2*R28)*H28*0.00785</f>
        <v/>
      </c>
      <c r="M28" s="31" t="inlineStr">
        <is>
          <t>kg/m</t>
        </is>
      </c>
      <c r="N28" s="23">
        <f>J28*L28</f>
        <v/>
      </c>
      <c r="O28" s="28">
        <f>ROUNDUP(J28/6,0)</f>
        <v/>
      </c>
      <c r="P28" s="23">
        <f>O28*6*L28</f>
        <v/>
      </c>
      <c r="R28" s="2" t="n"/>
      <c r="V28" s="3" t="n"/>
    </row>
    <row r="29" ht="15" customHeight="1" s="88">
      <c r="A29" s="31" t="inlineStr">
        <is>
          <t>U.s</t>
        </is>
      </c>
      <c r="B29" s="52" t="n"/>
      <c r="C29" s="31" t="inlineStr">
        <is>
          <t>X</t>
        </is>
      </c>
      <c r="D29" s="52" t="n"/>
      <c r="E29" s="31" t="inlineStr">
        <is>
          <t>X</t>
        </is>
      </c>
      <c r="F29" s="52" t="n"/>
      <c r="G29" s="31" t="inlineStr">
        <is>
          <t>X</t>
        </is>
      </c>
      <c r="H29" s="66" t="n"/>
      <c r="I29" s="31" t="inlineStr">
        <is>
          <t>ASTM A36</t>
        </is>
      </c>
      <c r="J29" s="31" t="n"/>
      <c r="K29" s="31" t="inlineStr">
        <is>
          <t>m</t>
        </is>
      </c>
      <c r="L29" s="23">
        <f>((B29+D29+D29+F29+F29)-H29*2*R29)*H29*0.00785</f>
        <v/>
      </c>
      <c r="M29" s="31" t="inlineStr">
        <is>
          <t>kg/m</t>
        </is>
      </c>
      <c r="N29" s="23">
        <f>J29*L29</f>
        <v/>
      </c>
      <c r="O29" s="28">
        <f>ROUNDUP(J29/6,0)</f>
        <v/>
      </c>
      <c r="P29" s="23">
        <f>O29*6*L29</f>
        <v/>
      </c>
      <c r="R29" s="2" t="n"/>
      <c r="V29" s="3" t="n"/>
    </row>
    <row r="30" ht="15" customHeight="1" s="88">
      <c r="A30" s="31" t="inlineStr">
        <is>
          <t>U.s</t>
        </is>
      </c>
      <c r="B30" s="52" t="n"/>
      <c r="C30" s="31" t="inlineStr">
        <is>
          <t>X</t>
        </is>
      </c>
      <c r="D30" s="52" t="n"/>
      <c r="E30" s="31" t="inlineStr">
        <is>
          <t>X</t>
        </is>
      </c>
      <c r="F30" s="52" t="n"/>
      <c r="G30" s="31" t="inlineStr">
        <is>
          <t>X</t>
        </is>
      </c>
      <c r="H30" s="66" t="n"/>
      <c r="I30" s="31" t="inlineStr">
        <is>
          <t>ASTM A36</t>
        </is>
      </c>
      <c r="J30" s="31" t="n"/>
      <c r="K30" s="31" t="inlineStr">
        <is>
          <t>m</t>
        </is>
      </c>
      <c r="L30" s="23">
        <f>((B30+D30+D30+F30+F30)-H30*2*R30)*H30*0.00785</f>
        <v/>
      </c>
      <c r="M30" s="31" t="inlineStr">
        <is>
          <t>kg/m</t>
        </is>
      </c>
      <c r="N30" s="23">
        <f>J30*L30</f>
        <v/>
      </c>
      <c r="O30" s="28">
        <f>ROUNDUP(J30/6,0)</f>
        <v/>
      </c>
      <c r="P30" s="23">
        <f>O30*6*L30</f>
        <v/>
      </c>
      <c r="R30" s="2" t="n"/>
      <c r="V30" s="3" t="n"/>
    </row>
    <row r="31" ht="15" customHeight="1" s="88">
      <c r="A31" s="31" t="inlineStr">
        <is>
          <t>U.s</t>
        </is>
      </c>
      <c r="B31" s="52" t="n"/>
      <c r="C31" s="31" t="inlineStr">
        <is>
          <t>X</t>
        </is>
      </c>
      <c r="D31" s="52" t="n"/>
      <c r="E31" s="31" t="inlineStr">
        <is>
          <t>X</t>
        </is>
      </c>
      <c r="F31" s="52" t="n"/>
      <c r="G31" s="31" t="inlineStr">
        <is>
          <t>X</t>
        </is>
      </c>
      <c r="H31" s="66" t="n"/>
      <c r="I31" s="31" t="inlineStr">
        <is>
          <t>ASTM A36</t>
        </is>
      </c>
      <c r="J31" s="31" t="n"/>
      <c r="K31" s="31" t="inlineStr">
        <is>
          <t>m</t>
        </is>
      </c>
      <c r="L31" s="23">
        <f>((B31+D31+D31+F31+F31)-H31*2*R31)*H31*0.00785</f>
        <v/>
      </c>
      <c r="M31" s="31" t="inlineStr">
        <is>
          <t>kg/m</t>
        </is>
      </c>
      <c r="N31" s="23">
        <f>J31*L31</f>
        <v/>
      </c>
      <c r="O31" s="28">
        <f>ROUNDUP(J31/6,0)</f>
        <v/>
      </c>
      <c r="P31" s="23">
        <f>O31*6*L31</f>
        <v/>
      </c>
      <c r="R31" s="2" t="n"/>
      <c r="V31" s="3" t="n"/>
    </row>
    <row r="32" ht="15" customHeight="1" s="88">
      <c r="A32" s="31" t="inlineStr">
        <is>
          <t>U.s</t>
        </is>
      </c>
      <c r="B32" s="52" t="n"/>
      <c r="C32" s="31" t="inlineStr">
        <is>
          <t>X</t>
        </is>
      </c>
      <c r="D32" s="52" t="n"/>
      <c r="E32" s="31" t="inlineStr">
        <is>
          <t>X</t>
        </is>
      </c>
      <c r="F32" s="52" t="n"/>
      <c r="G32" s="31" t="inlineStr">
        <is>
          <t>X</t>
        </is>
      </c>
      <c r="H32" s="66" t="n"/>
      <c r="I32" s="31" t="inlineStr">
        <is>
          <t>ASTM A36</t>
        </is>
      </c>
      <c r="J32" s="31" t="n"/>
      <c r="K32" s="31" t="inlineStr">
        <is>
          <t>m</t>
        </is>
      </c>
      <c r="L32" s="23">
        <f>((B32+D32+D32+F32+F32)-H32*2*R32)*H32*0.00785</f>
        <v/>
      </c>
      <c r="M32" s="31" t="inlineStr">
        <is>
          <t>kg/m</t>
        </is>
      </c>
      <c r="N32" s="23">
        <f>J32*L32</f>
        <v/>
      </c>
      <c r="O32" s="28">
        <f>ROUNDUP(J32/6,0)</f>
        <v/>
      </c>
      <c r="P32" s="23">
        <f>O32*6*L32</f>
        <v/>
      </c>
      <c r="R32" s="2" t="n"/>
      <c r="V32" s="3" t="n"/>
    </row>
    <row r="33" ht="15" customHeight="1" s="88">
      <c r="A33" s="31" t="inlineStr">
        <is>
          <t>U.s</t>
        </is>
      </c>
      <c r="B33" s="52" t="n"/>
      <c r="C33" s="31" t="inlineStr">
        <is>
          <t>X</t>
        </is>
      </c>
      <c r="D33" s="52" t="n"/>
      <c r="E33" s="31" t="inlineStr">
        <is>
          <t>X</t>
        </is>
      </c>
      <c r="F33" s="52" t="n"/>
      <c r="G33" s="31" t="inlineStr">
        <is>
          <t>X</t>
        </is>
      </c>
      <c r="H33" s="66" t="n"/>
      <c r="I33" s="31" t="inlineStr">
        <is>
          <t>ASTM A36</t>
        </is>
      </c>
      <c r="J33" s="31" t="n"/>
      <c r="K33" s="31" t="inlineStr">
        <is>
          <t>m</t>
        </is>
      </c>
      <c r="L33" s="23">
        <f>((B33+D33+D33+F33+F33)-H33*2*R33)*H33*0.00785</f>
        <v/>
      </c>
      <c r="M33" s="31" t="inlineStr">
        <is>
          <t>kg/m</t>
        </is>
      </c>
      <c r="N33" s="23">
        <f>J33*L33</f>
        <v/>
      </c>
      <c r="O33" s="28">
        <f>ROUNDUP(J33/6,0)</f>
        <v/>
      </c>
      <c r="P33" s="23">
        <f>O33*6*L33</f>
        <v/>
      </c>
      <c r="R33" s="2" t="n"/>
      <c r="V33" s="3" t="n"/>
    </row>
    <row r="34" ht="15" customHeight="1" s="88">
      <c r="A34" s="31" t="inlineStr">
        <is>
          <t>U.s</t>
        </is>
      </c>
      <c r="B34" s="52" t="n"/>
      <c r="C34" s="31" t="inlineStr">
        <is>
          <t>X</t>
        </is>
      </c>
      <c r="D34" s="52" t="n"/>
      <c r="E34" s="31" t="inlineStr">
        <is>
          <t>X</t>
        </is>
      </c>
      <c r="F34" s="52" t="n"/>
      <c r="G34" s="31" t="inlineStr">
        <is>
          <t>X</t>
        </is>
      </c>
      <c r="H34" s="66" t="n"/>
      <c r="I34" s="31" t="inlineStr">
        <is>
          <t>ASTM A36</t>
        </is>
      </c>
      <c r="J34" s="31" t="n"/>
      <c r="K34" s="31" t="inlineStr">
        <is>
          <t>m</t>
        </is>
      </c>
      <c r="L34" s="23">
        <f>((B34+D34+D34+F34+F34)-H34*2*R34)*H34*0.00785</f>
        <v/>
      </c>
      <c r="M34" s="31" t="inlineStr">
        <is>
          <t>kg/m</t>
        </is>
      </c>
      <c r="N34" s="23">
        <f>J34*L34</f>
        <v/>
      </c>
      <c r="O34" s="28">
        <f>ROUNDUP(J34/6,0)</f>
        <v/>
      </c>
      <c r="P34" s="23">
        <f>O34*6*L34</f>
        <v/>
      </c>
      <c r="R34" s="2" t="n">
        <v>2</v>
      </c>
      <c r="S34" s="8">
        <f>O34*6-J34</f>
        <v/>
      </c>
      <c r="U34" s="8" t="inlineStr">
        <is>
          <t>perda</t>
        </is>
      </c>
      <c r="V34" s="4">
        <f>(P229/N229)-1</f>
        <v/>
      </c>
      <c r="Y34" s="8" t="inlineStr">
        <is>
          <t>MF + TRAVA BZ INFERIOR</t>
        </is>
      </c>
    </row>
    <row r="35" ht="15" customHeight="1" s="88">
      <c r="A35" s="31" t="inlineStr">
        <is>
          <t>U.s</t>
        </is>
      </c>
      <c r="B35" s="52" t="n"/>
      <c r="C35" s="31" t="inlineStr">
        <is>
          <t>X</t>
        </is>
      </c>
      <c r="D35" s="52" t="n"/>
      <c r="E35" s="31" t="inlineStr">
        <is>
          <t>X</t>
        </is>
      </c>
      <c r="F35" s="52" t="n"/>
      <c r="G35" s="31" t="inlineStr">
        <is>
          <t>X</t>
        </is>
      </c>
      <c r="H35" s="66" t="n"/>
      <c r="I35" s="31" t="inlineStr">
        <is>
          <t>ASTM A36</t>
        </is>
      </c>
      <c r="J35" s="31" t="n"/>
      <c r="K35" s="31" t="inlineStr">
        <is>
          <t>m</t>
        </is>
      </c>
      <c r="L35" s="23">
        <f>((B35+D35+D35+F35+F35)-H35*2*R35)*H35*0.00785</f>
        <v/>
      </c>
      <c r="M35" s="31" t="inlineStr">
        <is>
          <t>kg/m</t>
        </is>
      </c>
      <c r="N35" s="23">
        <f>J35*L35</f>
        <v/>
      </c>
      <c r="O35" s="28">
        <f>ROUNDUP(J35/6,0)</f>
        <v/>
      </c>
      <c r="P35" s="23">
        <f>O35*6*L35</f>
        <v/>
      </c>
      <c r="R35" s="2" t="n">
        <v>2</v>
      </c>
      <c r="S35" s="8">
        <f>O35*6-J35</f>
        <v/>
      </c>
    </row>
    <row r="36" ht="15" customHeight="1" s="88">
      <c r="A36" s="31" t="inlineStr">
        <is>
          <t>U.s</t>
        </is>
      </c>
      <c r="B36" s="52" t="n"/>
      <c r="C36" s="31" t="inlineStr">
        <is>
          <t>X</t>
        </is>
      </c>
      <c r="D36" s="52" t="n"/>
      <c r="E36" s="31" t="inlineStr">
        <is>
          <t>X</t>
        </is>
      </c>
      <c r="F36" s="52" t="n"/>
      <c r="G36" s="31" t="inlineStr">
        <is>
          <t>X</t>
        </is>
      </c>
      <c r="H36" s="66" t="n"/>
      <c r="I36" s="31" t="inlineStr">
        <is>
          <t>ASTM A36</t>
        </is>
      </c>
      <c r="J36" s="31" t="n"/>
      <c r="K36" s="31" t="inlineStr">
        <is>
          <t>m</t>
        </is>
      </c>
      <c r="L36" s="23">
        <f>((B36+D36+D36+F36+F36)-H36*2*R36)*H36*0.00785</f>
        <v/>
      </c>
      <c r="M36" s="31" t="inlineStr">
        <is>
          <t>kg/m</t>
        </is>
      </c>
      <c r="N36" s="23">
        <f>J36*L36</f>
        <v/>
      </c>
      <c r="O36" s="28">
        <f>ROUNDUP(J36/6,0)</f>
        <v/>
      </c>
      <c r="P36" s="23">
        <f>O36*6*L36</f>
        <v/>
      </c>
      <c r="R36" s="2" t="n">
        <v>2</v>
      </c>
      <c r="S36" s="8">
        <f>O36*6-J36</f>
        <v/>
      </c>
    </row>
    <row r="37" ht="15" customHeight="1" s="88">
      <c r="A37" s="31" t="inlineStr">
        <is>
          <t>U.s</t>
        </is>
      </c>
      <c r="B37" s="52" t="n"/>
      <c r="C37" s="31" t="inlineStr">
        <is>
          <t>X</t>
        </is>
      </c>
      <c r="D37" s="52" t="n"/>
      <c r="E37" s="31" t="inlineStr">
        <is>
          <t>X</t>
        </is>
      </c>
      <c r="F37" s="52" t="n"/>
      <c r="G37" s="31" t="inlineStr">
        <is>
          <t>X</t>
        </is>
      </c>
      <c r="H37" s="66" t="n"/>
      <c r="I37" s="31" t="inlineStr">
        <is>
          <t>ASTM A36</t>
        </is>
      </c>
      <c r="J37" s="31" t="n"/>
      <c r="K37" s="31" t="inlineStr">
        <is>
          <t>m</t>
        </is>
      </c>
      <c r="L37" s="23">
        <f>((B37+D37+D37+F37+F37)-H37*2*R37)*H37*0.00785</f>
        <v/>
      </c>
      <c r="M37" s="31" t="inlineStr">
        <is>
          <t>kg/m</t>
        </is>
      </c>
      <c r="N37" s="23">
        <f>J37*L37</f>
        <v/>
      </c>
      <c r="O37" s="28">
        <f>ROUNDUP(J37/6,0)</f>
        <v/>
      </c>
      <c r="P37" s="23">
        <f>O37*6*L37</f>
        <v/>
      </c>
      <c r="R37" s="2" t="n">
        <v>2</v>
      </c>
      <c r="S37" s="8">
        <f>O37*6-J37</f>
        <v/>
      </c>
    </row>
    <row r="38" ht="15" customHeight="1" s="88">
      <c r="A38" s="31" t="inlineStr">
        <is>
          <t>U.s</t>
        </is>
      </c>
      <c r="B38" s="52" t="n"/>
      <c r="C38" s="31" t="inlineStr">
        <is>
          <t>X</t>
        </is>
      </c>
      <c r="D38" s="52" t="n"/>
      <c r="E38" s="31" t="inlineStr">
        <is>
          <t>X</t>
        </is>
      </c>
      <c r="F38" s="52" t="n"/>
      <c r="G38" s="31" t="inlineStr">
        <is>
          <t>X</t>
        </is>
      </c>
      <c r="H38" s="66" t="n"/>
      <c r="I38" s="31" t="inlineStr">
        <is>
          <t>ASTM A36</t>
        </is>
      </c>
      <c r="J38" s="31" t="n"/>
      <c r="K38" s="31" t="inlineStr">
        <is>
          <t>m</t>
        </is>
      </c>
      <c r="L38" s="23">
        <f>((B38+D38+D38+F38+F38)-H38*2*R38)*H38*0.00785</f>
        <v/>
      </c>
      <c r="M38" s="31" t="inlineStr">
        <is>
          <t>kg/m</t>
        </is>
      </c>
      <c r="N38" s="23">
        <f>J38*L38</f>
        <v/>
      </c>
      <c r="O38" s="28">
        <f>ROUNDUP(J38/6,0)</f>
        <v/>
      </c>
      <c r="P38" s="23">
        <f>O38*6*L38</f>
        <v/>
      </c>
      <c r="R38" s="2" t="n">
        <v>2</v>
      </c>
      <c r="S38" s="8">
        <f>O38*6-J38</f>
        <v/>
      </c>
    </row>
    <row r="39" ht="15" customHeight="1" s="88">
      <c r="A39" s="31" t="inlineStr">
        <is>
          <t>U.s</t>
        </is>
      </c>
      <c r="B39" s="52" t="n"/>
      <c r="C39" s="31" t="inlineStr">
        <is>
          <t>X</t>
        </is>
      </c>
      <c r="D39" s="52" t="n"/>
      <c r="E39" s="31" t="inlineStr">
        <is>
          <t>X</t>
        </is>
      </c>
      <c r="F39" s="52" t="n"/>
      <c r="G39" s="31" t="inlineStr">
        <is>
          <t>X</t>
        </is>
      </c>
      <c r="H39" s="66" t="n"/>
      <c r="I39" s="31" t="inlineStr">
        <is>
          <t>ASTM A36</t>
        </is>
      </c>
      <c r="J39" s="31" t="n"/>
      <c r="K39" s="31" t="inlineStr">
        <is>
          <t>m</t>
        </is>
      </c>
      <c r="L39" s="23">
        <f>((B39+D39+D39+F39+F39)-H39*2*R39)*H39*0.00785</f>
        <v/>
      </c>
      <c r="M39" s="31" t="inlineStr">
        <is>
          <t>kg/m</t>
        </is>
      </c>
      <c r="N39" s="23">
        <f>J39*L39</f>
        <v/>
      </c>
      <c r="O39" s="28">
        <f>ROUNDUP(J39/6,0)</f>
        <v/>
      </c>
      <c r="P39" s="23">
        <f>O39*6*L39</f>
        <v/>
      </c>
      <c r="R39" s="2" t="n">
        <v>2</v>
      </c>
      <c r="S39" s="8">
        <f>O39*6-J39</f>
        <v/>
      </c>
      <c r="V39" t="inlineStr">
        <is>
          <t>chapa 2,00- aba minima de 17,5</t>
        </is>
      </c>
    </row>
    <row r="40" ht="15" customHeight="1" s="88">
      <c r="A40" s="31" t="inlineStr">
        <is>
          <t>U.s</t>
        </is>
      </c>
      <c r="B40" s="52" t="n"/>
      <c r="C40" s="31" t="inlineStr">
        <is>
          <t>X</t>
        </is>
      </c>
      <c r="D40" s="52" t="n"/>
      <c r="E40" s="31" t="inlineStr">
        <is>
          <t>X</t>
        </is>
      </c>
      <c r="F40" s="52" t="n"/>
      <c r="G40" s="31" t="inlineStr">
        <is>
          <t>X</t>
        </is>
      </c>
      <c r="H40" s="66" t="n"/>
      <c r="I40" s="31" t="inlineStr">
        <is>
          <t>ASTM A36</t>
        </is>
      </c>
      <c r="J40" s="31" t="n"/>
      <c r="K40" s="31" t="inlineStr">
        <is>
          <t>m</t>
        </is>
      </c>
      <c r="L40" s="23">
        <f>((B40+D40+D40+F40+F40)-H40*2*R40)*H40*0.00785</f>
        <v/>
      </c>
      <c r="M40" s="31" t="inlineStr">
        <is>
          <t>kg/m</t>
        </is>
      </c>
      <c r="N40" s="23">
        <f>J40*L40</f>
        <v/>
      </c>
      <c r="O40" s="28">
        <f>ROUNDUP(J40/6,0)</f>
        <v/>
      </c>
      <c r="P40" s="23">
        <f>O40*6*L40</f>
        <v/>
      </c>
      <c r="R40" s="2" t="n">
        <v>2</v>
      </c>
      <c r="S40" s="8">
        <f>O40*6-J40</f>
        <v/>
      </c>
      <c r="V40" t="inlineStr">
        <is>
          <t>Chapa 3,00 - aba mínima de 20</t>
        </is>
      </c>
    </row>
    <row r="41" ht="15" customHeight="1" s="88">
      <c r="A41" s="31" t="inlineStr">
        <is>
          <t>U.s</t>
        </is>
      </c>
      <c r="B41" s="52" t="n"/>
      <c r="C41" s="31" t="inlineStr">
        <is>
          <t>X</t>
        </is>
      </c>
      <c r="D41" s="52" t="n"/>
      <c r="E41" s="31" t="inlineStr">
        <is>
          <t>X</t>
        </is>
      </c>
      <c r="F41" s="52" t="n"/>
      <c r="G41" s="31" t="inlineStr">
        <is>
          <t>X</t>
        </is>
      </c>
      <c r="H41" s="66" t="n"/>
      <c r="I41" s="31" t="inlineStr">
        <is>
          <t>ASTM A36</t>
        </is>
      </c>
      <c r="J41" s="31" t="n"/>
      <c r="K41" s="31" t="inlineStr">
        <is>
          <t>m</t>
        </is>
      </c>
      <c r="L41" s="23">
        <f>((B41+D41+D41+F41+F41)-H41*2*R41)*H41*0.00785</f>
        <v/>
      </c>
      <c r="M41" s="31" t="inlineStr">
        <is>
          <t>kg/m</t>
        </is>
      </c>
      <c r="N41" s="23">
        <f>J41*L41</f>
        <v/>
      </c>
      <c r="O41" s="28">
        <f>ROUNDUP(J41/6,0)</f>
        <v/>
      </c>
      <c r="P41" s="23">
        <f>O41*6*L41</f>
        <v/>
      </c>
      <c r="R41" s="2" t="n">
        <v>2</v>
      </c>
      <c r="S41" s="8">
        <f>O41*6-J41</f>
        <v/>
      </c>
      <c r="V41" t="inlineStr">
        <is>
          <t>Chapa 3,35 - aba mínima de 30</t>
        </is>
      </c>
    </row>
    <row r="42" ht="15" customHeight="1" s="88">
      <c r="A42" s="31" t="inlineStr">
        <is>
          <t>U.s</t>
        </is>
      </c>
      <c r="B42" s="52" t="n"/>
      <c r="C42" s="31" t="inlineStr">
        <is>
          <t>X</t>
        </is>
      </c>
      <c r="D42" s="52" t="n"/>
      <c r="E42" s="31" t="inlineStr">
        <is>
          <t>X</t>
        </is>
      </c>
      <c r="F42" s="52" t="n"/>
      <c r="G42" s="31" t="inlineStr">
        <is>
          <t>X</t>
        </is>
      </c>
      <c r="H42" s="66" t="n"/>
      <c r="I42" s="31" t="inlineStr">
        <is>
          <t>ASTM A36</t>
        </is>
      </c>
      <c r="J42" s="31" t="n"/>
      <c r="K42" s="31" t="inlineStr">
        <is>
          <t>m</t>
        </is>
      </c>
      <c r="L42" s="23">
        <f>((B42+D42+D42+F42+F42)-H42*2*R42)*H42*0.00785</f>
        <v/>
      </c>
      <c r="M42" s="31" t="inlineStr">
        <is>
          <t>kg/m</t>
        </is>
      </c>
      <c r="N42" s="23">
        <f>J42*L42</f>
        <v/>
      </c>
      <c r="O42" s="28">
        <f>ROUNDUP(J42/6,0)</f>
        <v/>
      </c>
      <c r="P42" s="23">
        <f>O42*6*L42</f>
        <v/>
      </c>
      <c r="R42" s="2" t="n">
        <v>2</v>
      </c>
      <c r="S42" s="8">
        <f>O42*6-J42</f>
        <v/>
      </c>
      <c r="V42" t="inlineStr">
        <is>
          <t>Chapa 3,75 - aba mínima de 30</t>
        </is>
      </c>
    </row>
    <row r="43" ht="15" customHeight="1" s="88">
      <c r="A43" s="31" t="inlineStr">
        <is>
          <t>U.s</t>
        </is>
      </c>
      <c r="B43" s="52" t="n"/>
      <c r="C43" s="31" t="inlineStr">
        <is>
          <t>X</t>
        </is>
      </c>
      <c r="D43" s="52" t="n"/>
      <c r="E43" s="31" t="inlineStr">
        <is>
          <t>X</t>
        </is>
      </c>
      <c r="F43" s="52" t="n"/>
      <c r="G43" s="31" t="inlineStr">
        <is>
          <t>X</t>
        </is>
      </c>
      <c r="H43" s="66" t="n"/>
      <c r="I43" s="31" t="inlineStr">
        <is>
          <t>ASTM A36</t>
        </is>
      </c>
      <c r="J43" s="31" t="n"/>
      <c r="K43" s="31" t="inlineStr">
        <is>
          <t>m</t>
        </is>
      </c>
      <c r="L43" s="23">
        <f>((B43+D43+D43+F43+F43)-H43*2*R43)*H43*0.00785</f>
        <v/>
      </c>
      <c r="M43" s="31" t="inlineStr">
        <is>
          <t>kg/m</t>
        </is>
      </c>
      <c r="N43" s="23">
        <f>J43*L43</f>
        <v/>
      </c>
      <c r="O43" s="28">
        <f>ROUNDUP(J43/6,0)</f>
        <v/>
      </c>
      <c r="P43" s="23">
        <f>O43*6*L43</f>
        <v/>
      </c>
      <c r="R43" s="2" t="n">
        <v>2</v>
      </c>
      <c r="S43" s="8">
        <f>O43*6-J43</f>
        <v/>
      </c>
      <c r="V43" t="inlineStr">
        <is>
          <t>Chapa 4,75 - aba mínima de 40</t>
        </is>
      </c>
    </row>
    <row r="44" ht="15" customHeight="1" s="88">
      <c r="A44" s="31" t="inlineStr">
        <is>
          <t>U.e</t>
        </is>
      </c>
      <c r="B44" s="52" t="n">
        <v>220</v>
      </c>
      <c r="C44" s="31" t="inlineStr">
        <is>
          <t>X</t>
        </is>
      </c>
      <c r="D44" s="52" t="n">
        <v>79</v>
      </c>
      <c r="E44" s="31" t="inlineStr">
        <is>
          <t>X</t>
        </is>
      </c>
      <c r="F44" s="52" t="n">
        <v>25</v>
      </c>
      <c r="G44" s="31" t="inlineStr">
        <is>
          <t>X</t>
        </is>
      </c>
      <c r="H44" s="66" t="n">
        <v>3.75</v>
      </c>
      <c r="I44" s="31" t="inlineStr">
        <is>
          <t>ASTM A36</t>
        </is>
      </c>
      <c r="J44" s="31" t="n">
        <v>42.85</v>
      </c>
      <c r="K44" s="31" t="inlineStr">
        <is>
          <t>m</t>
        </is>
      </c>
      <c r="L44" s="23">
        <f>((B44+D44+D44+F44+F44)-H44*2*R44)*H44*0.00785</f>
        <v/>
      </c>
      <c r="M44" s="31" t="inlineStr">
        <is>
          <t>kg/m</t>
        </is>
      </c>
      <c r="N44" s="23">
        <f>J44*L44</f>
        <v/>
      </c>
      <c r="O44" s="28">
        <f>ROUNDUP(J44/6,0)</f>
        <v/>
      </c>
      <c r="P44" s="23">
        <f>O44*6*L44</f>
        <v/>
      </c>
      <c r="Q44" t="n">
        <v>1004.07</v>
      </c>
      <c r="R44" s="2" t="n">
        <v>4</v>
      </c>
      <c r="S44" s="8">
        <f>O44*6-J44</f>
        <v/>
      </c>
      <c r="V44" t="inlineStr">
        <is>
          <t>Chapa 6,35 - aba mínima de 50</t>
        </is>
      </c>
    </row>
    <row r="45" ht="15" customHeight="1" s="88">
      <c r="A45" s="31" t="inlineStr">
        <is>
          <t>U.e</t>
        </is>
      </c>
      <c r="B45" s="52" t="n">
        <v>220</v>
      </c>
      <c r="C45" s="31" t="inlineStr">
        <is>
          <t>X</t>
        </is>
      </c>
      <c r="D45" s="52" t="n">
        <v>79</v>
      </c>
      <c r="E45" s="31" t="inlineStr">
        <is>
          <t>X</t>
        </is>
      </c>
      <c r="F45" s="52" t="n">
        <v>25</v>
      </c>
      <c r="G45" s="31" t="inlineStr">
        <is>
          <t>X</t>
        </is>
      </c>
      <c r="H45" s="66" t="n">
        <v>4.75</v>
      </c>
      <c r="I45" s="31" t="inlineStr">
        <is>
          <t>ASTM A36</t>
        </is>
      </c>
      <c r="J45" s="31" t="n">
        <v>8.379799999999999</v>
      </c>
      <c r="K45" s="31" t="inlineStr">
        <is>
          <t>m</t>
        </is>
      </c>
      <c r="L45" s="23">
        <f>((B45+D45+D45+F45+F45)-H45*2*R45)*H45*0.00785</f>
        <v/>
      </c>
      <c r="M45" s="31" t="inlineStr">
        <is>
          <t>kg/m</t>
        </is>
      </c>
      <c r="N45" s="23">
        <f>J45*L45</f>
        <v/>
      </c>
      <c r="O45" s="28">
        <f>ROUNDUP(J45/6,0)</f>
        <v/>
      </c>
      <c r="P45" s="23">
        <f>O45*6*L45</f>
        <v/>
      </c>
      <c r="Q45" t="n">
        <v>243.72</v>
      </c>
      <c r="R45" s="2" t="n">
        <v>4</v>
      </c>
      <c r="S45" s="8">
        <f>O45*6-J45</f>
        <v/>
      </c>
    </row>
    <row r="46" ht="15" customHeight="1" s="88">
      <c r="A46" s="31" t="inlineStr">
        <is>
          <t>U.e</t>
        </is>
      </c>
      <c r="B46" s="52" t="n">
        <v>100</v>
      </c>
      <c r="C46" s="31" t="inlineStr">
        <is>
          <t>X</t>
        </is>
      </c>
      <c r="D46" s="52" t="n">
        <v>40</v>
      </c>
      <c r="E46" s="31" t="inlineStr">
        <is>
          <t>X</t>
        </is>
      </c>
      <c r="F46" s="52" t="n">
        <v>15</v>
      </c>
      <c r="G46" s="31" t="inlineStr">
        <is>
          <t>X</t>
        </is>
      </c>
      <c r="H46" s="66" t="n">
        <v>2</v>
      </c>
      <c r="I46" s="31" t="inlineStr">
        <is>
          <t>ASTM A36</t>
        </is>
      </c>
      <c r="J46" s="31" t="n">
        <v>50</v>
      </c>
      <c r="K46" s="31" t="inlineStr">
        <is>
          <t>m</t>
        </is>
      </c>
      <c r="L46" s="23">
        <f>((B46+D46+D46+F46+F46)-H46*2*R7)*H46*0.00785</f>
        <v/>
      </c>
      <c r="M46" s="31" t="inlineStr">
        <is>
          <t>kg/m</t>
        </is>
      </c>
      <c r="N46" s="23">
        <f>J46*L46</f>
        <v/>
      </c>
      <c r="O46" s="28">
        <f>ROUNDUP(J46/6,0)</f>
        <v/>
      </c>
      <c r="P46" s="23">
        <f>O46*6*L46</f>
        <v/>
      </c>
      <c r="Q46" t="n">
        <v>199.39</v>
      </c>
      <c r="R46" s="2" t="n">
        <v>4</v>
      </c>
      <c r="S46" s="8">
        <f>O85*6-J85</f>
        <v/>
      </c>
    </row>
    <row r="47" ht="15" customHeight="1" s="88">
      <c r="A47" s="31" t="inlineStr">
        <is>
          <t>U.e</t>
        </is>
      </c>
      <c r="B47" s="52" t="n">
        <v>100</v>
      </c>
      <c r="C47" s="31" t="inlineStr">
        <is>
          <t>X</t>
        </is>
      </c>
      <c r="D47" s="52" t="n">
        <v>40</v>
      </c>
      <c r="E47" s="31" t="inlineStr">
        <is>
          <t>X</t>
        </is>
      </c>
      <c r="F47" s="52" t="n">
        <v>15</v>
      </c>
      <c r="G47" s="31" t="inlineStr">
        <is>
          <t>X</t>
        </is>
      </c>
      <c r="H47" s="66" t="n">
        <v>2</v>
      </c>
      <c r="I47" s="31" t="inlineStr">
        <is>
          <t>ASTM A36</t>
        </is>
      </c>
      <c r="J47" s="31" t="n">
        <v>250.5</v>
      </c>
      <c r="K47" s="31" t="inlineStr">
        <is>
          <t>m</t>
        </is>
      </c>
      <c r="L47" s="23">
        <f>((B47+D47+D47+F47+F47)-H47*2*R8)*H47*0.00785</f>
        <v/>
      </c>
      <c r="M47" s="31" t="inlineStr">
        <is>
          <t>kg/m</t>
        </is>
      </c>
      <c r="N47" s="23">
        <f>J47*L47</f>
        <v/>
      </c>
      <c r="O47" s="28">
        <f>ROUNDUP(J47/6,0)</f>
        <v/>
      </c>
      <c r="P47" s="23">
        <f>O47*6*L47</f>
        <v/>
      </c>
      <c r="Q47" t="n">
        <v>762.97</v>
      </c>
      <c r="R47" s="2" t="n">
        <v>4</v>
      </c>
      <c r="S47" s="8">
        <f>O86*6-J86</f>
        <v/>
      </c>
    </row>
    <row r="48" ht="15" customHeight="1" s="88">
      <c r="A48" s="31" t="inlineStr">
        <is>
          <t>U.e</t>
        </is>
      </c>
      <c r="B48" s="52" t="n">
        <v>100</v>
      </c>
      <c r="C48" s="31" t="inlineStr">
        <is>
          <t>X</t>
        </is>
      </c>
      <c r="D48" s="52" t="n">
        <v>40</v>
      </c>
      <c r="E48" s="31" t="inlineStr">
        <is>
          <t>X</t>
        </is>
      </c>
      <c r="F48" s="52" t="n">
        <v>15</v>
      </c>
      <c r="G48" s="31" t="inlineStr">
        <is>
          <t>X</t>
        </is>
      </c>
      <c r="H48" s="66" t="n">
        <v>2</v>
      </c>
      <c r="I48" s="31" t="inlineStr">
        <is>
          <t>ASTM A36</t>
        </is>
      </c>
      <c r="J48" s="31" t="n">
        <v>25</v>
      </c>
      <c r="K48" s="31" t="inlineStr">
        <is>
          <t>m</t>
        </is>
      </c>
      <c r="L48" s="23">
        <f>((B48+D48+D48+F48+F48)-H48*2*R9)*H48*0.00785</f>
        <v/>
      </c>
      <c r="M48" s="31" t="inlineStr">
        <is>
          <t>kg/m</t>
        </is>
      </c>
      <c r="N48" s="23">
        <f>J48*L48</f>
        <v/>
      </c>
      <c r="O48" s="28">
        <f>ROUNDUP(J48/6,0)</f>
        <v/>
      </c>
      <c r="P48" s="23">
        <f>O48*6*L48</f>
        <v/>
      </c>
      <c r="Q48" t="n">
        <v>152.29</v>
      </c>
      <c r="R48" s="2" t="n">
        <v>4</v>
      </c>
      <c r="S48" s="8">
        <f>O87*6-J87</f>
        <v/>
      </c>
    </row>
    <row r="49" ht="15" customHeight="1" s="88">
      <c r="A49" s="31" t="inlineStr">
        <is>
          <t>U.e</t>
        </is>
      </c>
      <c r="B49" s="52" t="n">
        <v>100</v>
      </c>
      <c r="C49" s="31" t="inlineStr">
        <is>
          <t>X</t>
        </is>
      </c>
      <c r="D49" s="52" t="n">
        <v>40</v>
      </c>
      <c r="E49" s="31" t="inlineStr">
        <is>
          <t>X</t>
        </is>
      </c>
      <c r="F49" s="52" t="n">
        <v>15</v>
      </c>
      <c r="G49" s="31" t="inlineStr">
        <is>
          <t>X</t>
        </is>
      </c>
      <c r="H49" s="66" t="n">
        <v>2</v>
      </c>
      <c r="I49" s="31" t="inlineStr">
        <is>
          <t>ASTM A36</t>
        </is>
      </c>
      <c r="J49" s="31" t="n">
        <v>5.9663</v>
      </c>
      <c r="K49" s="31" t="inlineStr">
        <is>
          <t>m</t>
        </is>
      </c>
      <c r="L49" s="23">
        <f>((B49+D49+D49+F49+F49)-H49*2*R10)*H49*0.00785</f>
        <v/>
      </c>
      <c r="M49" s="31" t="inlineStr">
        <is>
          <t>kg/m</t>
        </is>
      </c>
      <c r="N49" s="23">
        <f>J49*L49</f>
        <v/>
      </c>
      <c r="O49" s="28">
        <f>ROUNDUP(J49/6,0)</f>
        <v/>
      </c>
      <c r="P49" s="23">
        <f>O49*6*L49</f>
        <v/>
      </c>
      <c r="Q49" t="n">
        <v>36.34</v>
      </c>
      <c r="R49" s="2" t="n">
        <v>4</v>
      </c>
      <c r="S49" s="8">
        <f>O88*6-J88</f>
        <v/>
      </c>
    </row>
    <row r="50" ht="15" customHeight="1" s="88">
      <c r="A50" s="31" t="inlineStr">
        <is>
          <t>U.e</t>
        </is>
      </c>
      <c r="B50" s="52" t="n"/>
      <c r="C50" s="31" t="inlineStr">
        <is>
          <t>X</t>
        </is>
      </c>
      <c r="D50" s="52" t="n"/>
      <c r="E50" s="31" t="inlineStr">
        <is>
          <t>X</t>
        </is>
      </c>
      <c r="F50" s="52" t="n"/>
      <c r="G50" s="31" t="inlineStr">
        <is>
          <t>X</t>
        </is>
      </c>
      <c r="H50" s="66" t="n"/>
      <c r="I50" s="31" t="inlineStr">
        <is>
          <t>ASTM A36</t>
        </is>
      </c>
      <c r="J50" s="31" t="n"/>
      <c r="K50" s="31" t="inlineStr">
        <is>
          <t>m</t>
        </is>
      </c>
      <c r="L50" s="23">
        <f>((B50+D50+D50+F50+F50)-H50*2*R11)*H50*0.00785</f>
        <v/>
      </c>
      <c r="M50" s="31" t="inlineStr">
        <is>
          <t>kg/m</t>
        </is>
      </c>
      <c r="N50" s="23">
        <f>J50*L50</f>
        <v/>
      </c>
      <c r="O50" s="28">
        <f>ROUNDUP(J50/6,0)</f>
        <v/>
      </c>
      <c r="P50" s="23">
        <f>O50*6*L50</f>
        <v/>
      </c>
      <c r="R50" s="2" t="n">
        <v>4</v>
      </c>
      <c r="S50" s="8">
        <f>O89*6-J89</f>
        <v/>
      </c>
    </row>
    <row r="51" ht="15" customHeight="1" s="88">
      <c r="A51" s="31" t="inlineStr">
        <is>
          <t>U.e</t>
        </is>
      </c>
      <c r="B51" s="52" t="n"/>
      <c r="C51" s="31" t="inlineStr">
        <is>
          <t>X</t>
        </is>
      </c>
      <c r="D51" s="52" t="n"/>
      <c r="E51" s="31" t="inlineStr">
        <is>
          <t>X</t>
        </is>
      </c>
      <c r="F51" s="52" t="n"/>
      <c r="G51" s="31" t="inlineStr">
        <is>
          <t>X</t>
        </is>
      </c>
      <c r="H51" s="66" t="n"/>
      <c r="I51" s="31" t="inlineStr">
        <is>
          <t>ASTM A36</t>
        </is>
      </c>
      <c r="J51" s="31" t="n"/>
      <c r="K51" s="31" t="inlineStr">
        <is>
          <t>m</t>
        </is>
      </c>
      <c r="L51" s="23">
        <f>((B51+D51+D51+F51+F51)-H51*2*R12)*H51*0.00785</f>
        <v/>
      </c>
      <c r="M51" s="31" t="inlineStr">
        <is>
          <t>kg/m</t>
        </is>
      </c>
      <c r="N51" s="23">
        <f>J51*L51</f>
        <v/>
      </c>
      <c r="O51" s="28">
        <f>ROUNDUP(J51/6,0)</f>
        <v/>
      </c>
      <c r="P51" s="23">
        <f>O51*6*L51</f>
        <v/>
      </c>
      <c r="R51" s="2" t="n">
        <v>4</v>
      </c>
      <c r="S51" s="8">
        <f>O90*6-J90</f>
        <v/>
      </c>
    </row>
    <row r="52" ht="15" customHeight="1" s="88">
      <c r="A52" s="31" t="inlineStr">
        <is>
          <t>U.e</t>
        </is>
      </c>
      <c r="B52" s="52" t="n"/>
      <c r="C52" s="31" t="inlineStr">
        <is>
          <t>X</t>
        </is>
      </c>
      <c r="D52" s="52" t="n"/>
      <c r="E52" s="31" t="inlineStr">
        <is>
          <t>X</t>
        </is>
      </c>
      <c r="F52" s="52" t="n"/>
      <c r="G52" s="31" t="inlineStr">
        <is>
          <t>X</t>
        </is>
      </c>
      <c r="H52" s="66" t="n"/>
      <c r="I52" s="31" t="inlineStr">
        <is>
          <t>ASTM A36</t>
        </is>
      </c>
      <c r="J52" s="31" t="n"/>
      <c r="K52" s="31" t="inlineStr">
        <is>
          <t>m</t>
        </is>
      </c>
      <c r="L52" s="23">
        <f>((B52+D52+D52+F52+F52)-H52*2*R13)*H52*0.00785</f>
        <v/>
      </c>
      <c r="M52" s="31" t="inlineStr">
        <is>
          <t>kg/m</t>
        </is>
      </c>
      <c r="N52" s="23">
        <f>J52*L52</f>
        <v/>
      </c>
      <c r="O52" s="28">
        <f>ROUNDUP(J52/6,0)</f>
        <v/>
      </c>
      <c r="P52" s="23">
        <f>O52*6*L52</f>
        <v/>
      </c>
      <c r="R52" s="2" t="n">
        <v>4</v>
      </c>
      <c r="S52" s="8">
        <f>O91*6-J91</f>
        <v/>
      </c>
    </row>
    <row r="53" ht="15" customHeight="1" s="88">
      <c r="A53" s="31" t="inlineStr">
        <is>
          <t>U.e</t>
        </is>
      </c>
      <c r="B53" s="52" t="n"/>
      <c r="C53" s="31" t="inlineStr">
        <is>
          <t>X</t>
        </is>
      </c>
      <c r="D53" s="52" t="n"/>
      <c r="E53" s="31" t="inlineStr">
        <is>
          <t>X</t>
        </is>
      </c>
      <c r="F53" s="52" t="n"/>
      <c r="G53" s="31" t="inlineStr">
        <is>
          <t>X</t>
        </is>
      </c>
      <c r="H53" s="66" t="n"/>
      <c r="I53" s="31" t="inlineStr">
        <is>
          <t>ASTM A36</t>
        </is>
      </c>
      <c r="J53" s="31" t="n"/>
      <c r="K53" s="31" t="inlineStr">
        <is>
          <t>m</t>
        </is>
      </c>
      <c r="L53" s="23">
        <f>((B53+D53+D53+F53+F53)-H53*2*R14)*H53*0.00785</f>
        <v/>
      </c>
      <c r="M53" s="31" t="inlineStr">
        <is>
          <t>kg/m</t>
        </is>
      </c>
      <c r="N53" s="23">
        <f>J53*L53</f>
        <v/>
      </c>
      <c r="O53" s="28">
        <f>ROUNDUP(J53/6,0)</f>
        <v/>
      </c>
      <c r="P53" s="23">
        <f>O53*6*L53</f>
        <v/>
      </c>
      <c r="R53" s="2" t="n">
        <v>4</v>
      </c>
      <c r="S53" s="8">
        <f>O92*6-J92</f>
        <v/>
      </c>
    </row>
    <row r="54" ht="15" customHeight="1" s="88">
      <c r="A54" s="31" t="inlineStr">
        <is>
          <t>U.e</t>
        </is>
      </c>
      <c r="B54" s="52" t="n"/>
      <c r="C54" s="31" t="inlineStr">
        <is>
          <t>X</t>
        </is>
      </c>
      <c r="D54" s="52" t="n"/>
      <c r="E54" s="31" t="inlineStr">
        <is>
          <t>X</t>
        </is>
      </c>
      <c r="F54" s="52" t="n"/>
      <c r="G54" s="31" t="inlineStr">
        <is>
          <t>X</t>
        </is>
      </c>
      <c r="H54" s="66" t="n"/>
      <c r="I54" s="31" t="inlineStr">
        <is>
          <t>ASTM A36</t>
        </is>
      </c>
      <c r="J54" s="31" t="n"/>
      <c r="K54" s="31" t="inlineStr">
        <is>
          <t>m</t>
        </is>
      </c>
      <c r="L54" s="23">
        <f>((B54+D54+D54+F54+F54)-H54*2*R15)*H54*0.00785</f>
        <v/>
      </c>
      <c r="M54" s="31" t="inlineStr">
        <is>
          <t>kg/m</t>
        </is>
      </c>
      <c r="N54" s="23">
        <f>J54*L54</f>
        <v/>
      </c>
      <c r="O54" s="28">
        <f>ROUNDUP(J54/6,0)</f>
        <v/>
      </c>
      <c r="P54" s="23">
        <f>O54*6*L54</f>
        <v/>
      </c>
      <c r="R54" s="2" t="n">
        <v>4</v>
      </c>
      <c r="S54" s="8">
        <f>O93*6-J93</f>
        <v/>
      </c>
    </row>
    <row r="55" ht="15" customHeight="1" s="88">
      <c r="A55" s="31" t="inlineStr">
        <is>
          <t>U.e</t>
        </is>
      </c>
      <c r="B55" s="52" t="n"/>
      <c r="C55" s="31" t="inlineStr">
        <is>
          <t>X</t>
        </is>
      </c>
      <c r="D55" s="52" t="n"/>
      <c r="E55" s="31" t="inlineStr">
        <is>
          <t>X</t>
        </is>
      </c>
      <c r="F55" s="52" t="n"/>
      <c r="G55" s="31" t="inlineStr">
        <is>
          <t>X</t>
        </is>
      </c>
      <c r="H55" s="66" t="n"/>
      <c r="I55" s="31" t="inlineStr">
        <is>
          <t>ASTM A36</t>
        </is>
      </c>
      <c r="J55" s="31" t="n"/>
      <c r="K55" s="31" t="inlineStr">
        <is>
          <t>m</t>
        </is>
      </c>
      <c r="L55" s="23">
        <f>((B55+D55+D55+F55+F55)-H55*2*R16)*H55*0.00785</f>
        <v/>
      </c>
      <c r="M55" s="31" t="inlineStr">
        <is>
          <t>kg/m</t>
        </is>
      </c>
      <c r="N55" s="23">
        <f>J55*L55</f>
        <v/>
      </c>
      <c r="O55" s="28">
        <f>ROUNDUP(J55/6,0)</f>
        <v/>
      </c>
      <c r="P55" s="23">
        <f>O55*6*L55</f>
        <v/>
      </c>
      <c r="R55" s="2" t="n">
        <v>4</v>
      </c>
      <c r="S55" s="8">
        <f>O94*6-J94</f>
        <v/>
      </c>
    </row>
    <row r="56" ht="15" customHeight="1" s="88">
      <c r="A56" s="31" t="inlineStr">
        <is>
          <t>U.e</t>
        </is>
      </c>
      <c r="B56" s="52" t="n"/>
      <c r="C56" s="31" t="inlineStr">
        <is>
          <t>X</t>
        </is>
      </c>
      <c r="D56" s="52" t="n"/>
      <c r="E56" s="31" t="inlineStr">
        <is>
          <t>X</t>
        </is>
      </c>
      <c r="F56" s="52" t="n"/>
      <c r="G56" s="31" t="inlineStr">
        <is>
          <t>X</t>
        </is>
      </c>
      <c r="H56" s="66" t="n"/>
      <c r="I56" s="31" t="inlineStr">
        <is>
          <t>ASTM A36</t>
        </is>
      </c>
      <c r="J56" s="31" t="n"/>
      <c r="K56" s="31" t="inlineStr">
        <is>
          <t>m</t>
        </is>
      </c>
      <c r="L56" s="23">
        <f>((B56+D56+D56+F56+F56)-H56*2*R17)*H56*0.00785</f>
        <v/>
      </c>
      <c r="M56" s="31" t="inlineStr">
        <is>
          <t>kg/m</t>
        </is>
      </c>
      <c r="N56" s="23">
        <f>J56*L56</f>
        <v/>
      </c>
      <c r="O56" s="28">
        <f>ROUNDUP(J56/6,0)</f>
        <v/>
      </c>
      <c r="P56" s="23">
        <f>O56*6*L56</f>
        <v/>
      </c>
      <c r="R56" s="2" t="n">
        <v>4</v>
      </c>
      <c r="S56" s="8">
        <f>O95*6-J95</f>
        <v/>
      </c>
    </row>
    <row r="57" ht="15" customHeight="1" s="88">
      <c r="A57" s="31" t="inlineStr">
        <is>
          <t>U.e</t>
        </is>
      </c>
      <c r="B57" s="52" t="n"/>
      <c r="C57" s="31" t="inlineStr">
        <is>
          <t>X</t>
        </is>
      </c>
      <c r="D57" s="52" t="n"/>
      <c r="E57" s="31" t="inlineStr">
        <is>
          <t>X</t>
        </is>
      </c>
      <c r="F57" s="52" t="n"/>
      <c r="G57" s="31" t="inlineStr">
        <is>
          <t>X</t>
        </is>
      </c>
      <c r="H57" s="66" t="n"/>
      <c r="I57" s="31" t="inlineStr">
        <is>
          <t>ASTM A36</t>
        </is>
      </c>
      <c r="J57" s="31" t="n"/>
      <c r="K57" s="31" t="inlineStr">
        <is>
          <t>m</t>
        </is>
      </c>
      <c r="L57" s="23">
        <f>((B57+D57+D57+F57+F57)-H57*2*R18)*H57*0.00785</f>
        <v/>
      </c>
      <c r="M57" s="31" t="inlineStr">
        <is>
          <t>kg/m</t>
        </is>
      </c>
      <c r="N57" s="23">
        <f>J57*L57</f>
        <v/>
      </c>
      <c r="O57" s="28">
        <f>ROUNDUP(J57/6,0)</f>
        <v/>
      </c>
      <c r="P57" s="23">
        <f>O57*6*L57</f>
        <v/>
      </c>
      <c r="R57" s="2" t="n">
        <v>4</v>
      </c>
      <c r="S57" s="8">
        <f>O96*6-J96</f>
        <v/>
      </c>
    </row>
    <row r="58" ht="15" customHeight="1" s="88">
      <c r="A58" s="31" t="inlineStr">
        <is>
          <t>U.e</t>
        </is>
      </c>
      <c r="B58" s="52" t="n"/>
      <c r="C58" s="31" t="inlineStr">
        <is>
          <t>X</t>
        </is>
      </c>
      <c r="D58" s="52" t="n"/>
      <c r="E58" s="31" t="inlineStr">
        <is>
          <t>X</t>
        </is>
      </c>
      <c r="F58" s="52" t="n"/>
      <c r="G58" s="31" t="inlineStr">
        <is>
          <t>X</t>
        </is>
      </c>
      <c r="H58" s="66" t="n"/>
      <c r="I58" s="31" t="inlineStr">
        <is>
          <t>ASTM A36</t>
        </is>
      </c>
      <c r="J58" s="31" t="n"/>
      <c r="K58" s="31" t="inlineStr">
        <is>
          <t>m</t>
        </is>
      </c>
      <c r="L58" s="23">
        <f>((B58+D58+D58+F58+F58)-H58*2*R19)*H58*0.00785</f>
        <v/>
      </c>
      <c r="M58" s="31" t="inlineStr">
        <is>
          <t>kg/m</t>
        </is>
      </c>
      <c r="N58" s="23">
        <f>J58*L58</f>
        <v/>
      </c>
      <c r="O58" s="28">
        <f>ROUNDUP(J58/6,0)</f>
        <v/>
      </c>
      <c r="P58" s="23">
        <f>O58*6*L58</f>
        <v/>
      </c>
      <c r="R58" s="2" t="n">
        <v>4</v>
      </c>
      <c r="S58" s="8">
        <f>O97*6-J97</f>
        <v/>
      </c>
    </row>
    <row r="59" ht="15" customHeight="1" s="88">
      <c r="A59" s="31" t="inlineStr">
        <is>
          <t>U.e</t>
        </is>
      </c>
      <c r="B59" s="52" t="n"/>
      <c r="C59" s="31" t="inlineStr">
        <is>
          <t>X</t>
        </is>
      </c>
      <c r="D59" s="52" t="n"/>
      <c r="E59" s="31" t="inlineStr">
        <is>
          <t>X</t>
        </is>
      </c>
      <c r="F59" s="52" t="n"/>
      <c r="G59" s="31" t="inlineStr">
        <is>
          <t>X</t>
        </is>
      </c>
      <c r="H59" s="66" t="n"/>
      <c r="I59" s="31" t="inlineStr">
        <is>
          <t>ASTM A36</t>
        </is>
      </c>
      <c r="J59" s="31" t="n"/>
      <c r="K59" s="31" t="inlineStr">
        <is>
          <t>m</t>
        </is>
      </c>
      <c r="L59" s="23">
        <f>((B59+D59+D59+F59+F59)-H59*2*R20)*H59*0.00785</f>
        <v/>
      </c>
      <c r="M59" s="31" t="inlineStr">
        <is>
          <t>kg/m</t>
        </is>
      </c>
      <c r="N59" s="23">
        <f>J59*L59</f>
        <v/>
      </c>
      <c r="O59" s="28">
        <f>ROUNDUP(J59/6,0)</f>
        <v/>
      </c>
      <c r="P59" s="23">
        <f>O59*6*L59</f>
        <v/>
      </c>
      <c r="R59" s="2" t="n">
        <v>1</v>
      </c>
      <c r="S59" s="8">
        <f>O108*6-J108</f>
        <v/>
      </c>
      <c r="U59" s="8" t="inlineStr">
        <is>
          <t>CS</t>
        </is>
      </c>
    </row>
    <row r="60" ht="15" customHeight="1" s="88">
      <c r="A60" s="31" t="inlineStr">
        <is>
          <t>U.e</t>
        </is>
      </c>
      <c r="B60" s="52" t="n"/>
      <c r="C60" s="31" t="inlineStr">
        <is>
          <t>X</t>
        </is>
      </c>
      <c r="D60" s="52" t="n"/>
      <c r="E60" s="31" t="inlineStr">
        <is>
          <t>X</t>
        </is>
      </c>
      <c r="F60" s="52" t="n"/>
      <c r="G60" s="31" t="inlineStr">
        <is>
          <t>X</t>
        </is>
      </c>
      <c r="H60" s="66" t="n"/>
      <c r="I60" s="31" t="inlineStr">
        <is>
          <t>ASTM A36</t>
        </is>
      </c>
      <c r="J60" s="31" t="n"/>
      <c r="K60" s="31" t="inlineStr">
        <is>
          <t>m</t>
        </is>
      </c>
      <c r="L60" s="23">
        <f>((B60+D60+D60+F60+F60)-H60*2*R21)*H60*0.00785</f>
        <v/>
      </c>
      <c r="M60" s="31" t="inlineStr">
        <is>
          <t>kg/m</t>
        </is>
      </c>
      <c r="N60" s="23">
        <f>J60*L60</f>
        <v/>
      </c>
      <c r="O60" s="28">
        <f>ROUNDUP(J60/6,0)</f>
        <v/>
      </c>
      <c r="P60" s="23">
        <f>O60*6*L60</f>
        <v/>
      </c>
      <c r="R60" s="2" t="n">
        <v>1</v>
      </c>
      <c r="S60" s="8">
        <f>O109*6-J109</f>
        <v/>
      </c>
      <c r="U60" s="8" t="inlineStr">
        <is>
          <t>CR</t>
        </is>
      </c>
    </row>
    <row r="61" ht="15" customHeight="1" s="88">
      <c r="A61" s="31" t="inlineStr">
        <is>
          <t>U.e</t>
        </is>
      </c>
      <c r="B61" s="52" t="n"/>
      <c r="C61" s="31" t="inlineStr">
        <is>
          <t>X</t>
        </is>
      </c>
      <c r="D61" s="52" t="n"/>
      <c r="E61" s="31" t="inlineStr">
        <is>
          <t>X</t>
        </is>
      </c>
      <c r="F61" s="52" t="n"/>
      <c r="G61" s="31" t="inlineStr">
        <is>
          <t>X</t>
        </is>
      </c>
      <c r="H61" s="66" t="n"/>
      <c r="I61" s="31" t="inlineStr">
        <is>
          <t>ASTM A36</t>
        </is>
      </c>
      <c r="J61" s="31" t="n"/>
      <c r="K61" s="31" t="inlineStr">
        <is>
          <t>m</t>
        </is>
      </c>
      <c r="L61" s="23">
        <f>((B61+D61+D61+F61+F61)-H61*2*R22)*H61*0.00785</f>
        <v/>
      </c>
      <c r="M61" s="31" t="inlineStr">
        <is>
          <t>kg/m</t>
        </is>
      </c>
      <c r="N61" s="23">
        <f>J61*L61</f>
        <v/>
      </c>
      <c r="O61" s="28">
        <f>ROUNDUP(J61/6,0)</f>
        <v/>
      </c>
      <c r="P61" s="23">
        <f>O61*6*L61</f>
        <v/>
      </c>
      <c r="R61" s="2" t="n">
        <v>1</v>
      </c>
      <c r="S61" s="8">
        <f>O110*6-J110</f>
        <v/>
      </c>
      <c r="U61" s="8" t="inlineStr">
        <is>
          <t>MF</t>
        </is>
      </c>
    </row>
    <row r="62" ht="15" customHeight="1" s="88">
      <c r="A62" s="31" t="inlineStr">
        <is>
          <t>U.e</t>
        </is>
      </c>
      <c r="B62" s="52" t="n"/>
      <c r="C62" s="31" t="inlineStr">
        <is>
          <t>X</t>
        </is>
      </c>
      <c r="D62" s="52" t="n"/>
      <c r="E62" s="31" t="inlineStr">
        <is>
          <t>X</t>
        </is>
      </c>
      <c r="F62" s="52" t="n"/>
      <c r="G62" s="31" t="inlineStr">
        <is>
          <t>X</t>
        </is>
      </c>
      <c r="H62" s="66" t="n"/>
      <c r="I62" s="31" t="inlineStr">
        <is>
          <t>ASTM A36</t>
        </is>
      </c>
      <c r="J62" s="31" t="n"/>
      <c r="K62" s="31" t="inlineStr">
        <is>
          <t>m</t>
        </is>
      </c>
      <c r="L62" s="23">
        <f>((B62+D62+D62+F62+F62)-H62*2*R23)*H62*0.00785</f>
        <v/>
      </c>
      <c r="M62" s="31" t="inlineStr">
        <is>
          <t>kg/m</t>
        </is>
      </c>
      <c r="N62" s="23">
        <f>J62*L62</f>
        <v/>
      </c>
      <c r="O62" s="28">
        <f>ROUNDUP(J62/6,0)</f>
        <v/>
      </c>
      <c r="P62" s="23">
        <f>O62*6*L62</f>
        <v/>
      </c>
      <c r="R62" s="2" t="n">
        <v>1</v>
      </c>
      <c r="S62" s="8">
        <f>O111*6-J111</f>
        <v/>
      </c>
    </row>
    <row r="63" ht="15" customHeight="1" s="88">
      <c r="A63" s="31" t="inlineStr">
        <is>
          <t>U.e</t>
        </is>
      </c>
      <c r="B63" s="52" t="n"/>
      <c r="C63" s="31" t="inlineStr">
        <is>
          <t>X</t>
        </is>
      </c>
      <c r="D63" s="52" t="n"/>
      <c r="E63" s="31" t="inlineStr">
        <is>
          <t>X</t>
        </is>
      </c>
      <c r="F63" s="52" t="n"/>
      <c r="G63" s="31" t="inlineStr">
        <is>
          <t>X</t>
        </is>
      </c>
      <c r="H63" s="66" t="n"/>
      <c r="I63" s="31" t="inlineStr">
        <is>
          <t>ASTM A36</t>
        </is>
      </c>
      <c r="J63" s="31" t="n"/>
      <c r="K63" s="31" t="inlineStr">
        <is>
          <t>m</t>
        </is>
      </c>
      <c r="L63" s="23">
        <f>((B63+D63+D63+F63+F63)-H63*2*R24)*H63*0.00785</f>
        <v/>
      </c>
      <c r="M63" s="31" t="inlineStr">
        <is>
          <t>kg/m</t>
        </is>
      </c>
      <c r="N63" s="23">
        <f>J63*L63</f>
        <v/>
      </c>
      <c r="O63" s="28">
        <f>ROUNDUP(J63/6,0)</f>
        <v/>
      </c>
      <c r="P63" s="23">
        <f>O63*6*L63</f>
        <v/>
      </c>
      <c r="R63" s="2" t="n">
        <v>1</v>
      </c>
      <c r="S63" s="8">
        <f>O112*6-J112</f>
        <v/>
      </c>
    </row>
    <row r="64" ht="15" customHeight="1" s="88">
      <c r="A64" s="31" t="inlineStr">
        <is>
          <t>U.e</t>
        </is>
      </c>
      <c r="B64" s="52" t="n"/>
      <c r="C64" s="31" t="inlineStr">
        <is>
          <t>X</t>
        </is>
      </c>
      <c r="D64" s="52" t="n"/>
      <c r="E64" s="31" t="inlineStr">
        <is>
          <t>X</t>
        </is>
      </c>
      <c r="F64" s="52" t="n"/>
      <c r="G64" s="31" t="inlineStr">
        <is>
          <t>X</t>
        </is>
      </c>
      <c r="H64" s="66" t="n"/>
      <c r="I64" s="31" t="inlineStr">
        <is>
          <t>ASTM A36</t>
        </is>
      </c>
      <c r="J64" s="31" t="n"/>
      <c r="K64" s="31" t="inlineStr">
        <is>
          <t>m</t>
        </is>
      </c>
      <c r="L64" s="23">
        <f>((B64+D64+D64+F64+F64)-H64*2*R25)*H64*0.00785</f>
        <v/>
      </c>
      <c r="M64" s="31" t="inlineStr">
        <is>
          <t>kg/m</t>
        </is>
      </c>
      <c r="N64" s="23">
        <f>J64*L64</f>
        <v/>
      </c>
      <c r="O64" s="28">
        <f>ROUNDUP(J64/6,0)</f>
        <v/>
      </c>
      <c r="P64" s="23">
        <f>O64*6*L64</f>
        <v/>
      </c>
      <c r="R64" s="2" t="n">
        <v>1</v>
      </c>
      <c r="S64" s="8">
        <f>O113*6-J113</f>
        <v/>
      </c>
    </row>
    <row r="65" ht="15" customHeight="1" s="88">
      <c r="A65" s="31" t="inlineStr">
        <is>
          <t>U.e</t>
        </is>
      </c>
      <c r="B65" s="52" t="n"/>
      <c r="C65" s="31" t="inlineStr">
        <is>
          <t>X</t>
        </is>
      </c>
      <c r="D65" s="52" t="n"/>
      <c r="E65" s="31" t="inlineStr">
        <is>
          <t>X</t>
        </is>
      </c>
      <c r="F65" s="52" t="n"/>
      <c r="G65" s="31" t="inlineStr">
        <is>
          <t>X</t>
        </is>
      </c>
      <c r="H65" s="66" t="n"/>
      <c r="I65" s="31" t="inlineStr">
        <is>
          <t>ASTM A36</t>
        </is>
      </c>
      <c r="J65" s="31" t="n"/>
      <c r="K65" s="31" t="inlineStr">
        <is>
          <t>m</t>
        </is>
      </c>
      <c r="L65" s="23">
        <f>((B65+D65+D65+F65+F65)-H65*2*R26)*H65*0.00785</f>
        <v/>
      </c>
      <c r="M65" s="31" t="inlineStr">
        <is>
          <t>kg/m</t>
        </is>
      </c>
      <c r="N65" s="23">
        <f>J65*L65</f>
        <v/>
      </c>
      <c r="O65" s="28">
        <f>ROUNDUP(J65/6,0)</f>
        <v/>
      </c>
      <c r="P65" s="23">
        <f>O65*6*L65</f>
        <v/>
      </c>
      <c r="R65" s="2" t="n">
        <v>1</v>
      </c>
      <c r="S65" s="8">
        <f>O114*6-J114</f>
        <v/>
      </c>
    </row>
    <row r="66" ht="15" customHeight="1" s="88">
      <c r="A66" s="31" t="inlineStr">
        <is>
          <t>U.e</t>
        </is>
      </c>
      <c r="B66" s="52" t="n"/>
      <c r="C66" s="31" t="inlineStr">
        <is>
          <t>X</t>
        </is>
      </c>
      <c r="D66" s="52" t="n"/>
      <c r="E66" s="31" t="inlineStr">
        <is>
          <t>X</t>
        </is>
      </c>
      <c r="F66" s="52" t="n"/>
      <c r="G66" s="31" t="inlineStr">
        <is>
          <t>X</t>
        </is>
      </c>
      <c r="H66" s="66" t="n"/>
      <c r="I66" s="31" t="inlineStr">
        <is>
          <t>ASTM A36</t>
        </is>
      </c>
      <c r="J66" s="31" t="n"/>
      <c r="K66" s="31" t="inlineStr">
        <is>
          <t>m</t>
        </is>
      </c>
      <c r="L66" s="23">
        <f>((B66+D66+D66+F66+F66)-H66*2*R27)*H66*0.00785</f>
        <v/>
      </c>
      <c r="M66" s="31" t="inlineStr">
        <is>
          <t>kg/m</t>
        </is>
      </c>
      <c r="N66" s="23">
        <f>J66*L66</f>
        <v/>
      </c>
      <c r="O66" s="28">
        <f>ROUNDUP(J66/6,0)</f>
        <v/>
      </c>
      <c r="P66" s="23">
        <f>O66*6*L66</f>
        <v/>
      </c>
      <c r="R66" s="2" t="n">
        <v>1</v>
      </c>
      <c r="S66" s="8">
        <f>O115*6-J115</f>
        <v/>
      </c>
    </row>
    <row r="67" ht="15" customHeight="1" s="88">
      <c r="A67" s="31" t="inlineStr">
        <is>
          <t>U.e</t>
        </is>
      </c>
      <c r="B67" s="52" t="n"/>
      <c r="C67" s="31" t="inlineStr">
        <is>
          <t>X</t>
        </is>
      </c>
      <c r="D67" s="52" t="n"/>
      <c r="E67" s="31" t="inlineStr">
        <is>
          <t>X</t>
        </is>
      </c>
      <c r="F67" s="52" t="n"/>
      <c r="G67" s="31" t="inlineStr">
        <is>
          <t>X</t>
        </is>
      </c>
      <c r="H67" s="66" t="n"/>
      <c r="I67" s="31" t="inlineStr">
        <is>
          <t>ASTM A36</t>
        </is>
      </c>
      <c r="J67" s="31" t="n"/>
      <c r="K67" s="31" t="inlineStr">
        <is>
          <t>m</t>
        </is>
      </c>
      <c r="L67" s="23">
        <f>((B67+D67+D67+F67+F67)-H67*2*R28)*H67*0.00785</f>
        <v/>
      </c>
      <c r="M67" s="31" t="inlineStr">
        <is>
          <t>kg/m</t>
        </is>
      </c>
      <c r="N67" s="23">
        <f>J67*L67</f>
        <v/>
      </c>
      <c r="O67" s="28">
        <f>ROUNDUP(J67/6,0)</f>
        <v/>
      </c>
      <c r="P67" s="23">
        <f>O67*6*L67</f>
        <v/>
      </c>
      <c r="R67" s="2" t="n">
        <v>1</v>
      </c>
      <c r="S67" s="8">
        <f>O116*6-J116</f>
        <v/>
      </c>
    </row>
    <row r="68" ht="15" customHeight="1" s="88">
      <c r="A68" s="31" t="inlineStr">
        <is>
          <t>U.e</t>
        </is>
      </c>
      <c r="B68" s="52" t="n"/>
      <c r="C68" s="31" t="inlineStr">
        <is>
          <t>X</t>
        </is>
      </c>
      <c r="D68" s="52" t="n"/>
      <c r="E68" s="31" t="inlineStr">
        <is>
          <t>X</t>
        </is>
      </c>
      <c r="F68" s="52" t="n"/>
      <c r="G68" s="31" t="inlineStr">
        <is>
          <t>X</t>
        </is>
      </c>
      <c r="H68" s="66" t="n"/>
      <c r="I68" s="31" t="inlineStr">
        <is>
          <t>ASTM A36</t>
        </is>
      </c>
      <c r="J68" s="31" t="n"/>
      <c r="K68" s="31" t="inlineStr">
        <is>
          <t>m</t>
        </is>
      </c>
      <c r="L68" s="23">
        <f>((B68+D68+D68+F68+F68)-H68*2*R29)*H68*0.00785</f>
        <v/>
      </c>
      <c r="M68" s="31" t="inlineStr">
        <is>
          <t>kg/m</t>
        </is>
      </c>
      <c r="N68" s="23">
        <f>J68*L68</f>
        <v/>
      </c>
      <c r="O68" s="28">
        <f>ROUNDUP(J68/6,0)</f>
        <v/>
      </c>
      <c r="P68" s="23">
        <f>O68*6*L68</f>
        <v/>
      </c>
      <c r="R68" s="2" t="n">
        <v>1</v>
      </c>
      <c r="S68" s="8">
        <f>O117*6-J117</f>
        <v/>
      </c>
    </row>
    <row r="69" ht="15" customHeight="1" s="88">
      <c r="A69" s="31" t="inlineStr">
        <is>
          <t>U.e</t>
        </is>
      </c>
      <c r="B69" s="52" t="n"/>
      <c r="C69" s="31" t="inlineStr">
        <is>
          <t>X</t>
        </is>
      </c>
      <c r="D69" s="52" t="n"/>
      <c r="E69" s="31" t="inlineStr">
        <is>
          <t>X</t>
        </is>
      </c>
      <c r="F69" s="52" t="n"/>
      <c r="G69" s="31" t="inlineStr">
        <is>
          <t>X</t>
        </is>
      </c>
      <c r="H69" s="66" t="n"/>
      <c r="I69" s="31" t="inlineStr">
        <is>
          <t>ASTM A36</t>
        </is>
      </c>
      <c r="J69" s="31" t="n"/>
      <c r="K69" s="31" t="inlineStr">
        <is>
          <t>m</t>
        </is>
      </c>
      <c r="L69" s="23">
        <f>((B69+D69+D69+F69+F69)-H69*2*R30)*H69*0.00785</f>
        <v/>
      </c>
      <c r="M69" s="31" t="inlineStr">
        <is>
          <t>kg/m</t>
        </is>
      </c>
      <c r="N69" s="23">
        <f>J69*L69</f>
        <v/>
      </c>
      <c r="O69" s="28">
        <f>ROUNDUP(J69/6,0)</f>
        <v/>
      </c>
      <c r="P69" s="23">
        <f>O69*6*L69</f>
        <v/>
      </c>
      <c r="R69" s="2" t="n">
        <v>1</v>
      </c>
      <c r="S69" s="8">
        <f>O128*6-J128</f>
        <v/>
      </c>
    </row>
    <row r="70" ht="15" customHeight="1" s="88">
      <c r="A70" s="31" t="inlineStr">
        <is>
          <t>U.e</t>
        </is>
      </c>
      <c r="B70" s="52" t="n"/>
      <c r="C70" s="31" t="inlineStr">
        <is>
          <t>X</t>
        </is>
      </c>
      <c r="D70" s="52" t="n"/>
      <c r="E70" s="31" t="inlineStr">
        <is>
          <t>X</t>
        </is>
      </c>
      <c r="F70" s="52" t="n"/>
      <c r="G70" s="31" t="inlineStr">
        <is>
          <t>X</t>
        </is>
      </c>
      <c r="H70" s="66" t="n"/>
      <c r="I70" s="31" t="inlineStr">
        <is>
          <t>ASTM A36</t>
        </is>
      </c>
      <c r="J70" s="31" t="n"/>
      <c r="K70" s="31" t="inlineStr">
        <is>
          <t>m</t>
        </is>
      </c>
      <c r="L70" s="23">
        <f>((B70+D70+D70+F70+F70)-H70*2*R31)*H70*0.00785</f>
        <v/>
      </c>
      <c r="M70" s="31" t="inlineStr">
        <is>
          <t>kg/m</t>
        </is>
      </c>
      <c r="N70" s="23">
        <f>J70*L70</f>
        <v/>
      </c>
      <c r="O70" s="28">
        <f>ROUNDUP(J70/6,0)</f>
        <v/>
      </c>
      <c r="P70" s="23">
        <f>O70*6*L70</f>
        <v/>
      </c>
      <c r="R70" s="2" t="n">
        <v>1</v>
      </c>
      <c r="S70" s="8">
        <f>O129*6-J129</f>
        <v/>
      </c>
    </row>
    <row r="71" ht="15" customHeight="1" s="88">
      <c r="A71" s="31" t="inlineStr">
        <is>
          <t>U.e</t>
        </is>
      </c>
      <c r="B71" s="52" t="n"/>
      <c r="C71" s="31" t="inlineStr">
        <is>
          <t>X</t>
        </is>
      </c>
      <c r="D71" s="52" t="n"/>
      <c r="E71" s="31" t="inlineStr">
        <is>
          <t>X</t>
        </is>
      </c>
      <c r="F71" s="52" t="n"/>
      <c r="G71" s="31" t="inlineStr">
        <is>
          <t>X</t>
        </is>
      </c>
      <c r="H71" s="66" t="n"/>
      <c r="I71" s="31" t="inlineStr">
        <is>
          <t>ASTM A36</t>
        </is>
      </c>
      <c r="J71" s="31" t="n"/>
      <c r="K71" s="31" t="inlineStr">
        <is>
          <t>m</t>
        </is>
      </c>
      <c r="L71" s="23">
        <f>((B71+D71+D71+F71+F71)-H71*2*R32)*H71*0.00785</f>
        <v/>
      </c>
      <c r="M71" s="31" t="inlineStr">
        <is>
          <t>kg/m</t>
        </is>
      </c>
      <c r="N71" s="23">
        <f>J71*L71</f>
        <v/>
      </c>
      <c r="O71" s="28">
        <f>ROUNDUP(J71/6,0)</f>
        <v/>
      </c>
      <c r="P71" s="23">
        <f>O71*6*L71</f>
        <v/>
      </c>
      <c r="R71" s="2" t="n">
        <v>1</v>
      </c>
      <c r="S71" s="8">
        <f>O130*6-J130</f>
        <v/>
      </c>
    </row>
    <row r="72" ht="15" customHeight="1" s="88">
      <c r="A72" s="31" t="inlineStr">
        <is>
          <t>U.e</t>
        </is>
      </c>
      <c r="B72" s="52" t="n"/>
      <c r="C72" s="31" t="inlineStr">
        <is>
          <t>X</t>
        </is>
      </c>
      <c r="D72" s="52" t="n"/>
      <c r="E72" s="31" t="inlineStr">
        <is>
          <t>X</t>
        </is>
      </c>
      <c r="F72" s="52" t="n"/>
      <c r="G72" s="31" t="inlineStr">
        <is>
          <t>X</t>
        </is>
      </c>
      <c r="H72" s="66" t="n"/>
      <c r="I72" s="31" t="inlineStr">
        <is>
          <t>ASTM A36</t>
        </is>
      </c>
      <c r="J72" s="31" t="n"/>
      <c r="K72" s="31" t="inlineStr">
        <is>
          <t>m</t>
        </is>
      </c>
      <c r="L72" s="23">
        <f>((B72+D72+D72+F72+F72)-H72*2*R33)*H72*0.00785</f>
        <v/>
      </c>
      <c r="M72" s="31" t="inlineStr">
        <is>
          <t>kg/m</t>
        </is>
      </c>
      <c r="N72" s="23">
        <f>J72*L72</f>
        <v/>
      </c>
      <c r="O72" s="28">
        <f>ROUNDUP(J72/6,0)</f>
        <v/>
      </c>
      <c r="P72" s="23">
        <f>O72*6*L72</f>
        <v/>
      </c>
      <c r="R72" s="2" t="n"/>
    </row>
    <row r="73" ht="15" customHeight="1" s="88">
      <c r="A73" s="31" t="inlineStr">
        <is>
          <t>U.e</t>
        </is>
      </c>
      <c r="B73" s="52" t="n"/>
      <c r="C73" s="31" t="inlineStr">
        <is>
          <t>X</t>
        </is>
      </c>
      <c r="D73" s="52" t="n"/>
      <c r="E73" s="31" t="inlineStr">
        <is>
          <t>X</t>
        </is>
      </c>
      <c r="F73" s="52" t="n"/>
      <c r="G73" s="31" t="inlineStr">
        <is>
          <t>X</t>
        </is>
      </c>
      <c r="H73" s="66" t="n"/>
      <c r="I73" s="31" t="inlineStr">
        <is>
          <t>ASTM A36</t>
        </is>
      </c>
      <c r="J73" s="31" t="n"/>
      <c r="K73" s="31" t="inlineStr">
        <is>
          <t>m</t>
        </is>
      </c>
      <c r="L73" s="23">
        <f>((B73+D73+D73+F73+F73)-H73*2*R34)*H73*0.00785</f>
        <v/>
      </c>
      <c r="M73" s="31" t="inlineStr">
        <is>
          <t>kg/m</t>
        </is>
      </c>
      <c r="N73" s="23">
        <f>J73*L73</f>
        <v/>
      </c>
      <c r="O73" s="28">
        <f>ROUNDUP(J73/6,0)</f>
        <v/>
      </c>
      <c r="P73" s="23">
        <f>O73*6*L73</f>
        <v/>
      </c>
      <c r="R73" s="2" t="n"/>
    </row>
    <row r="74" ht="15" customHeight="1" s="88">
      <c r="A74" s="31" t="inlineStr">
        <is>
          <t>U.e</t>
        </is>
      </c>
      <c r="B74" s="52" t="n"/>
      <c r="C74" s="31" t="inlineStr">
        <is>
          <t>X</t>
        </is>
      </c>
      <c r="D74" s="52" t="n"/>
      <c r="E74" s="31" t="inlineStr">
        <is>
          <t>X</t>
        </is>
      </c>
      <c r="F74" s="52" t="n"/>
      <c r="G74" s="31" t="inlineStr">
        <is>
          <t>X</t>
        </is>
      </c>
      <c r="H74" s="66" t="n"/>
      <c r="I74" s="31" t="inlineStr">
        <is>
          <t>ASTM A36</t>
        </is>
      </c>
      <c r="J74" s="31" t="n"/>
      <c r="K74" s="31" t="inlineStr">
        <is>
          <t>m</t>
        </is>
      </c>
      <c r="L74" s="23">
        <f>((B74+D74+D74+F74+F74)-H74*2*R35)*H74*0.00785</f>
        <v/>
      </c>
      <c r="M74" s="31" t="inlineStr">
        <is>
          <t>kg/m</t>
        </is>
      </c>
      <c r="N74" s="23">
        <f>J74*L74</f>
        <v/>
      </c>
      <c r="O74" s="28">
        <f>ROUNDUP(J74/6,0)</f>
        <v/>
      </c>
      <c r="P74" s="23">
        <f>O74*6*L74</f>
        <v/>
      </c>
      <c r="R74" s="2" t="n"/>
    </row>
    <row r="75" ht="15" customHeight="1" s="88">
      <c r="A75" s="31" t="inlineStr">
        <is>
          <t>U.e</t>
        </is>
      </c>
      <c r="B75" s="52" t="n"/>
      <c r="C75" s="31" t="inlineStr">
        <is>
          <t>X</t>
        </is>
      </c>
      <c r="D75" s="52" t="n"/>
      <c r="E75" s="31" t="inlineStr">
        <is>
          <t>X</t>
        </is>
      </c>
      <c r="F75" s="52" t="n"/>
      <c r="G75" s="31" t="inlineStr">
        <is>
          <t>X</t>
        </is>
      </c>
      <c r="H75" s="66" t="n"/>
      <c r="I75" s="31" t="inlineStr">
        <is>
          <t>ASTM A36</t>
        </is>
      </c>
      <c r="J75" s="31" t="n"/>
      <c r="K75" s="31" t="inlineStr">
        <is>
          <t>m</t>
        </is>
      </c>
      <c r="L75" s="23">
        <f>((B75+D75+D75+F75+F75)-H75*2*R36)*H75*0.00785</f>
        <v/>
      </c>
      <c r="M75" s="31" t="inlineStr">
        <is>
          <t>kg/m</t>
        </is>
      </c>
      <c r="N75" s="23">
        <f>J75*L75</f>
        <v/>
      </c>
      <c r="O75" s="28">
        <f>ROUNDUP(J75/6,0)</f>
        <v/>
      </c>
      <c r="P75" s="23">
        <f>O75*6*L75</f>
        <v/>
      </c>
      <c r="R75" s="2" t="n"/>
    </row>
    <row r="76" ht="15" customHeight="1" s="88">
      <c r="A76" s="31" t="inlineStr">
        <is>
          <t>U.e</t>
        </is>
      </c>
      <c r="B76" s="52" t="n"/>
      <c r="C76" s="31" t="inlineStr">
        <is>
          <t>X</t>
        </is>
      </c>
      <c r="D76" s="52" t="n"/>
      <c r="E76" s="31" t="inlineStr">
        <is>
          <t>X</t>
        </is>
      </c>
      <c r="F76" s="52" t="n"/>
      <c r="G76" s="31" t="inlineStr">
        <is>
          <t>X</t>
        </is>
      </c>
      <c r="H76" s="66" t="n"/>
      <c r="I76" s="31" t="inlineStr">
        <is>
          <t>ASTM A36</t>
        </is>
      </c>
      <c r="J76" s="31" t="n"/>
      <c r="K76" s="31" t="inlineStr">
        <is>
          <t>m</t>
        </is>
      </c>
      <c r="L76" s="23">
        <f>((B76+D76+D76+F76+F76)-H76*2*R37)*H76*0.00785</f>
        <v/>
      </c>
      <c r="M76" s="31" t="inlineStr">
        <is>
          <t>kg/m</t>
        </is>
      </c>
      <c r="N76" s="23">
        <f>J76*L76</f>
        <v/>
      </c>
      <c r="O76" s="28">
        <f>ROUNDUP(J76/6,0)</f>
        <v/>
      </c>
      <c r="P76" s="23">
        <f>O76*6*L76</f>
        <v/>
      </c>
      <c r="R76" s="2" t="n"/>
    </row>
    <row r="77" ht="15" customHeight="1" s="88">
      <c r="A77" s="31" t="inlineStr">
        <is>
          <t>U.e</t>
        </is>
      </c>
      <c r="B77" s="52" t="n"/>
      <c r="C77" s="31" t="inlineStr">
        <is>
          <t>X</t>
        </is>
      </c>
      <c r="D77" s="52" t="n"/>
      <c r="E77" s="31" t="inlineStr">
        <is>
          <t>X</t>
        </is>
      </c>
      <c r="F77" s="52" t="n"/>
      <c r="G77" s="31" t="inlineStr">
        <is>
          <t>X</t>
        </is>
      </c>
      <c r="H77" s="66" t="n"/>
      <c r="I77" s="31" t="inlineStr">
        <is>
          <t>ASTM A36</t>
        </is>
      </c>
      <c r="J77" s="31" t="n"/>
      <c r="K77" s="31" t="inlineStr">
        <is>
          <t>m</t>
        </is>
      </c>
      <c r="L77" s="23">
        <f>((B77+D77+D77+F77+F77)-H77*2*R38)*H77*0.00785</f>
        <v/>
      </c>
      <c r="M77" s="31" t="inlineStr">
        <is>
          <t>kg/m</t>
        </is>
      </c>
      <c r="N77" s="23">
        <f>J77*L77</f>
        <v/>
      </c>
      <c r="O77" s="28">
        <f>ROUNDUP(J77/6,0)</f>
        <v/>
      </c>
      <c r="P77" s="23">
        <f>O77*6*L77</f>
        <v/>
      </c>
      <c r="R77" s="2" t="n"/>
    </row>
    <row r="78" ht="15" customHeight="1" s="88">
      <c r="A78" s="31" t="inlineStr">
        <is>
          <t>U.e</t>
        </is>
      </c>
      <c r="B78" s="52" t="n"/>
      <c r="C78" s="31" t="inlineStr">
        <is>
          <t>X</t>
        </is>
      </c>
      <c r="D78" s="52" t="n"/>
      <c r="E78" s="31" t="inlineStr">
        <is>
          <t>X</t>
        </is>
      </c>
      <c r="F78" s="52" t="n"/>
      <c r="G78" s="31" t="inlineStr">
        <is>
          <t>X</t>
        </is>
      </c>
      <c r="H78" s="66" t="n"/>
      <c r="I78" s="31" t="inlineStr">
        <is>
          <t>ASTM A36</t>
        </is>
      </c>
      <c r="J78" s="31" t="n"/>
      <c r="K78" s="31" t="inlineStr">
        <is>
          <t>m</t>
        </is>
      </c>
      <c r="L78" s="23">
        <f>((B78+D78+D78+F78+F78)-H78*2*R39)*H78*0.00785</f>
        <v/>
      </c>
      <c r="M78" s="31" t="inlineStr">
        <is>
          <t>kg/m</t>
        </is>
      </c>
      <c r="N78" s="23">
        <f>J78*L78</f>
        <v/>
      </c>
      <c r="O78" s="28">
        <f>ROUNDUP(J78/6,0)</f>
        <v/>
      </c>
      <c r="P78" s="23">
        <f>O78*6*L78</f>
        <v/>
      </c>
      <c r="R78" s="2" t="n"/>
    </row>
    <row r="79" ht="15" customHeight="1" s="88">
      <c r="A79" s="31" t="inlineStr">
        <is>
          <t>U.e</t>
        </is>
      </c>
      <c r="B79" s="52" t="n"/>
      <c r="C79" s="31" t="inlineStr">
        <is>
          <t>X</t>
        </is>
      </c>
      <c r="D79" s="52" t="n"/>
      <c r="E79" s="31" t="inlineStr">
        <is>
          <t>X</t>
        </is>
      </c>
      <c r="F79" s="52" t="n"/>
      <c r="G79" s="31" t="inlineStr">
        <is>
          <t>X</t>
        </is>
      </c>
      <c r="H79" s="66" t="n"/>
      <c r="I79" s="31" t="inlineStr">
        <is>
          <t>ASTM A36</t>
        </is>
      </c>
      <c r="J79" s="31" t="n"/>
      <c r="K79" s="31" t="inlineStr">
        <is>
          <t>m</t>
        </is>
      </c>
      <c r="L79" s="23">
        <f>((B79+D79+D79+F79+F79)-H79*2*R40)*H79*0.00785</f>
        <v/>
      </c>
      <c r="M79" s="31" t="inlineStr">
        <is>
          <t>kg/m</t>
        </is>
      </c>
      <c r="N79" s="23">
        <f>J79*L79</f>
        <v/>
      </c>
      <c r="O79" s="28">
        <f>ROUNDUP(J79/6,0)</f>
        <v/>
      </c>
      <c r="P79" s="23">
        <f>O79*6*L79</f>
        <v/>
      </c>
      <c r="R79" s="2" t="n"/>
    </row>
    <row r="80" ht="15" customHeight="1" s="88">
      <c r="A80" s="31" t="inlineStr">
        <is>
          <t>U.e</t>
        </is>
      </c>
      <c r="B80" s="52" t="n"/>
      <c r="C80" s="31" t="inlineStr">
        <is>
          <t>X</t>
        </is>
      </c>
      <c r="D80" s="52" t="n"/>
      <c r="E80" s="31" t="inlineStr">
        <is>
          <t>X</t>
        </is>
      </c>
      <c r="F80" s="52" t="n"/>
      <c r="G80" s="31" t="inlineStr">
        <is>
          <t>X</t>
        </is>
      </c>
      <c r="H80" s="66" t="n"/>
      <c r="I80" s="31" t="inlineStr">
        <is>
          <t>ASTM A36</t>
        </is>
      </c>
      <c r="J80" s="31" t="n"/>
      <c r="K80" s="31" t="inlineStr">
        <is>
          <t>m</t>
        </is>
      </c>
      <c r="L80" s="23">
        <f>((B80+D80+D80+F80+F80)-H80*2*R41)*H80*0.00785</f>
        <v/>
      </c>
      <c r="M80" s="31" t="inlineStr">
        <is>
          <t>kg/m</t>
        </is>
      </c>
      <c r="N80" s="23">
        <f>J80*L80</f>
        <v/>
      </c>
      <c r="O80" s="28">
        <f>ROUNDUP(J80/6,0)</f>
        <v/>
      </c>
      <c r="P80" s="23">
        <f>O80*6*L80</f>
        <v/>
      </c>
      <c r="R80" s="2" t="n"/>
    </row>
    <row r="81" ht="15" customHeight="1" s="88">
      <c r="A81" s="31" t="inlineStr">
        <is>
          <t>U.e</t>
        </is>
      </c>
      <c r="B81" s="52" t="n"/>
      <c r="C81" s="31" t="inlineStr">
        <is>
          <t>X</t>
        </is>
      </c>
      <c r="D81" s="52" t="n"/>
      <c r="E81" s="31" t="inlineStr">
        <is>
          <t>X</t>
        </is>
      </c>
      <c r="F81" s="52" t="n"/>
      <c r="G81" s="31" t="inlineStr">
        <is>
          <t>X</t>
        </is>
      </c>
      <c r="H81" s="66" t="n"/>
      <c r="I81" s="31" t="inlineStr">
        <is>
          <t>ASTM A36</t>
        </is>
      </c>
      <c r="J81" s="31" t="n"/>
      <c r="K81" s="31" t="inlineStr">
        <is>
          <t>m</t>
        </is>
      </c>
      <c r="L81" s="23">
        <f>((B81+D81+D81+F81+F81)-H81*2*R42)*H81*0.00785</f>
        <v/>
      </c>
      <c r="M81" s="31" t="inlineStr">
        <is>
          <t>kg/m</t>
        </is>
      </c>
      <c r="N81" s="23">
        <f>J81*L81</f>
        <v/>
      </c>
      <c r="O81" s="28">
        <f>ROUNDUP(J81/6,0)</f>
        <v/>
      </c>
      <c r="P81" s="23">
        <f>O81*6*L81</f>
        <v/>
      </c>
      <c r="R81" s="2" t="n"/>
    </row>
    <row r="82" ht="15" customHeight="1" s="88">
      <c r="A82" s="31" t="inlineStr">
        <is>
          <t>U.e</t>
        </is>
      </c>
      <c r="B82" s="52" t="n"/>
      <c r="C82" s="31" t="inlineStr">
        <is>
          <t>X</t>
        </is>
      </c>
      <c r="D82" s="52" t="n"/>
      <c r="E82" s="31" t="inlineStr">
        <is>
          <t>X</t>
        </is>
      </c>
      <c r="F82" s="52" t="n"/>
      <c r="G82" s="31" t="inlineStr">
        <is>
          <t>X</t>
        </is>
      </c>
      <c r="H82" s="66" t="n"/>
      <c r="I82" s="31" t="inlineStr">
        <is>
          <t>ASTM A36</t>
        </is>
      </c>
      <c r="J82" s="31" t="n"/>
      <c r="K82" s="31" t="inlineStr">
        <is>
          <t>m</t>
        </is>
      </c>
      <c r="L82" s="23">
        <f>((B82+D82+D82+F82+F82)-H82*2*R43)*H82*0.00785</f>
        <v/>
      </c>
      <c r="M82" s="31" t="inlineStr">
        <is>
          <t>kg/m</t>
        </is>
      </c>
      <c r="N82" s="23">
        <f>J82*L82</f>
        <v/>
      </c>
      <c r="O82" s="28">
        <f>ROUNDUP(J82/6,0)</f>
        <v/>
      </c>
      <c r="P82" s="23">
        <f>O82*6*L82</f>
        <v/>
      </c>
      <c r="R82" s="2" t="n"/>
      <c r="S82" s="8">
        <f>O140*6-J140</f>
        <v/>
      </c>
      <c r="U82" s="8" t="inlineStr">
        <is>
          <t>SP TERÇA FECH.</t>
        </is>
      </c>
    </row>
    <row r="83" ht="15" customHeight="1" s="88">
      <c r="A83" s="31" t="inlineStr">
        <is>
          <t>U.e</t>
        </is>
      </c>
      <c r="B83" s="52" t="n"/>
      <c r="C83" s="31" t="inlineStr">
        <is>
          <t>X</t>
        </is>
      </c>
      <c r="D83" s="52" t="n"/>
      <c r="E83" s="31" t="inlineStr">
        <is>
          <t>X</t>
        </is>
      </c>
      <c r="F83" s="52" t="n"/>
      <c r="G83" s="31" t="inlineStr">
        <is>
          <t>X</t>
        </is>
      </c>
      <c r="H83" s="66" t="n"/>
      <c r="I83" s="31" t="inlineStr">
        <is>
          <t>ASTM A36</t>
        </is>
      </c>
      <c r="J83" s="31" t="n"/>
      <c r="K83" s="31" t="inlineStr">
        <is>
          <t>m</t>
        </is>
      </c>
      <c r="L83" s="23">
        <f>((B83+D83+D83+F83+F83)-H83*2*R44)*H83*0.00785</f>
        <v/>
      </c>
      <c r="M83" s="31" t="inlineStr">
        <is>
          <t>kg/m</t>
        </is>
      </c>
      <c r="N83" s="23">
        <f>J83*L83</f>
        <v/>
      </c>
      <c r="O83" s="28">
        <f>ROUNDUP(J83/6,0)</f>
        <v/>
      </c>
      <c r="P83" s="23">
        <f>O83*6*L83</f>
        <v/>
      </c>
      <c r="R83" s="2" t="n"/>
      <c r="S83" s="8">
        <f>O141*6-J141</f>
        <v/>
      </c>
    </row>
    <row r="84" ht="15" customHeight="1" s="88">
      <c r="A84" s="31" t="inlineStr">
        <is>
          <t>U.e</t>
        </is>
      </c>
      <c r="B84" s="52" t="n"/>
      <c r="C84" s="31" t="inlineStr">
        <is>
          <t>X</t>
        </is>
      </c>
      <c r="D84" s="52" t="n"/>
      <c r="E84" s="31" t="inlineStr">
        <is>
          <t>X</t>
        </is>
      </c>
      <c r="F84" s="52" t="n"/>
      <c r="G84" s="31" t="inlineStr">
        <is>
          <t>X</t>
        </is>
      </c>
      <c r="H84" s="66" t="n"/>
      <c r="I84" s="31" t="inlineStr">
        <is>
          <t>ASTM A36</t>
        </is>
      </c>
      <c r="J84" s="31" t="n"/>
      <c r="K84" s="31" t="inlineStr">
        <is>
          <t>m</t>
        </is>
      </c>
      <c r="L84" s="23">
        <f>((B84+D84+D84+F84+F84)-H84*2*R45)*H84*0.00785</f>
        <v/>
      </c>
      <c r="M84" s="31" t="inlineStr">
        <is>
          <t>kg/m</t>
        </is>
      </c>
      <c r="N84" s="23">
        <f>J84*L84</f>
        <v/>
      </c>
      <c r="O84" s="28">
        <f>ROUNDUP(J84/6,0)</f>
        <v/>
      </c>
      <c r="P84" s="23">
        <f>O84*6*L84</f>
        <v/>
      </c>
      <c r="R84" s="2" t="n"/>
      <c r="S84" s="8">
        <f>O142*6-J142</f>
        <v/>
      </c>
    </row>
    <row r="85" ht="15" customHeight="1" s="88">
      <c r="A85" s="31" t="inlineStr">
        <is>
          <t>U.e</t>
        </is>
      </c>
      <c r="B85" s="52" t="n"/>
      <c r="C85" s="31" t="inlineStr">
        <is>
          <t>X</t>
        </is>
      </c>
      <c r="D85" s="52" t="n"/>
      <c r="E85" s="31" t="inlineStr">
        <is>
          <t>X</t>
        </is>
      </c>
      <c r="F85" s="52" t="n"/>
      <c r="G85" s="31" t="inlineStr">
        <is>
          <t>X</t>
        </is>
      </c>
      <c r="H85" s="66" t="n"/>
      <c r="I85" s="31" t="inlineStr">
        <is>
          <t>ASTM A36</t>
        </is>
      </c>
      <c r="J85" s="31" t="n"/>
      <c r="K85" s="31" t="inlineStr">
        <is>
          <t>m</t>
        </is>
      </c>
      <c r="L85" s="23">
        <f>((B85+D85+D85+F85+F85)-H85*2*R46)*H85*0.00785</f>
        <v/>
      </c>
      <c r="M85" s="31" t="inlineStr">
        <is>
          <t>kg/m</t>
        </is>
      </c>
      <c r="N85" s="23">
        <f>J85*L85</f>
        <v/>
      </c>
      <c r="O85" s="28">
        <f>ROUNDUP(J85/6,0)</f>
        <v/>
      </c>
      <c r="P85" s="23">
        <f>O85*6*L85</f>
        <v/>
      </c>
      <c r="R85" s="2" t="n"/>
      <c r="S85" s="8">
        <f>O143*6-J143</f>
        <v/>
      </c>
    </row>
    <row r="86" ht="15" customHeight="1" s="88">
      <c r="A86" s="31" t="inlineStr">
        <is>
          <t>U.e</t>
        </is>
      </c>
      <c r="B86" s="52" t="n"/>
      <c r="C86" s="31" t="inlineStr">
        <is>
          <t>X</t>
        </is>
      </c>
      <c r="D86" s="52" t="n"/>
      <c r="E86" s="31" t="inlineStr">
        <is>
          <t>X</t>
        </is>
      </c>
      <c r="F86" s="52" t="n"/>
      <c r="G86" s="31" t="inlineStr">
        <is>
          <t>X</t>
        </is>
      </c>
      <c r="H86" s="66" t="n"/>
      <c r="I86" s="31" t="inlineStr">
        <is>
          <t>ASTM A36</t>
        </is>
      </c>
      <c r="J86" s="31" t="n"/>
      <c r="K86" s="31" t="inlineStr">
        <is>
          <t>m</t>
        </is>
      </c>
      <c r="L86" s="23">
        <f>((B86+D86+D86+F86+F86)-H86*2*R47)*H86*0.00785</f>
        <v/>
      </c>
      <c r="M86" s="31" t="inlineStr">
        <is>
          <t>kg/m</t>
        </is>
      </c>
      <c r="N86" s="23">
        <f>J86*L86</f>
        <v/>
      </c>
      <c r="O86" s="28">
        <f>ROUNDUP(J86/6,0)</f>
        <v/>
      </c>
      <c r="P86" s="23">
        <f>O86*6*L86</f>
        <v/>
      </c>
      <c r="R86" s="2" t="n"/>
      <c r="S86" s="8">
        <f>O144*6-J144</f>
        <v/>
      </c>
    </row>
    <row r="87" ht="15" customHeight="1" s="88">
      <c r="A87" s="31" t="inlineStr">
        <is>
          <t>U.e</t>
        </is>
      </c>
      <c r="B87" s="52" t="n"/>
      <c r="C87" s="31" t="inlineStr">
        <is>
          <t>X</t>
        </is>
      </c>
      <c r="D87" s="52" t="n"/>
      <c r="E87" s="31" t="inlineStr">
        <is>
          <t>X</t>
        </is>
      </c>
      <c r="F87" s="52" t="n"/>
      <c r="G87" s="31" t="inlineStr">
        <is>
          <t>X</t>
        </is>
      </c>
      <c r="H87" s="66" t="n"/>
      <c r="I87" s="31" t="inlineStr">
        <is>
          <t>ASTM A36</t>
        </is>
      </c>
      <c r="J87" s="31" t="n"/>
      <c r="K87" s="31" t="inlineStr">
        <is>
          <t>m</t>
        </is>
      </c>
      <c r="L87" s="23">
        <f>((B87+D87+D87+F87+F87)-H87*2*R48)*H87*0.00785</f>
        <v/>
      </c>
      <c r="M87" s="31" t="inlineStr">
        <is>
          <t>kg/m</t>
        </is>
      </c>
      <c r="N87" s="23">
        <f>J87*L87</f>
        <v/>
      </c>
      <c r="O87" s="28">
        <f>ROUNDUP(J87/6,0)</f>
        <v/>
      </c>
      <c r="P87" s="23">
        <f>O87*6*L87</f>
        <v/>
      </c>
      <c r="R87" s="2" t="n"/>
      <c r="S87" s="8">
        <f>O145*6-J145</f>
        <v/>
      </c>
    </row>
    <row r="88" ht="15" customHeight="1" s="88">
      <c r="A88" s="31" t="inlineStr">
        <is>
          <t>U.e</t>
        </is>
      </c>
      <c r="B88" s="52" t="n"/>
      <c r="C88" s="31" t="inlineStr">
        <is>
          <t>X</t>
        </is>
      </c>
      <c r="D88" s="52" t="n"/>
      <c r="E88" s="31" t="inlineStr">
        <is>
          <t>X</t>
        </is>
      </c>
      <c r="F88" s="52" t="n"/>
      <c r="G88" s="31" t="inlineStr">
        <is>
          <t>X</t>
        </is>
      </c>
      <c r="H88" s="66" t="n"/>
      <c r="I88" s="31" t="inlineStr">
        <is>
          <t>ASTM A36</t>
        </is>
      </c>
      <c r="J88" s="31" t="n"/>
      <c r="K88" s="31" t="inlineStr">
        <is>
          <t>m</t>
        </is>
      </c>
      <c r="L88" s="23">
        <f>((B88+D88+D88+F88+F88)-H88*2*R49)*H88*0.00785</f>
        <v/>
      </c>
      <c r="M88" s="31" t="inlineStr">
        <is>
          <t>kg/m</t>
        </is>
      </c>
      <c r="N88" s="23">
        <f>J88*L88</f>
        <v/>
      </c>
      <c r="O88" s="28">
        <f>ROUNDUP(J88/6,0)</f>
        <v/>
      </c>
      <c r="P88" s="23">
        <f>O88*6*L88</f>
        <v/>
      </c>
      <c r="R88" s="2" t="n"/>
      <c r="S88" s="8">
        <f>O146*6-J146</f>
        <v/>
      </c>
    </row>
    <row r="89" ht="15" customHeight="1" s="88">
      <c r="A89" s="31" t="inlineStr">
        <is>
          <t>U.e</t>
        </is>
      </c>
      <c r="B89" s="52" t="n"/>
      <c r="C89" s="31" t="inlineStr">
        <is>
          <t>X</t>
        </is>
      </c>
      <c r="D89" s="52" t="n"/>
      <c r="E89" s="31" t="inlineStr">
        <is>
          <t>X</t>
        </is>
      </c>
      <c r="F89" s="52" t="n"/>
      <c r="G89" s="31" t="inlineStr">
        <is>
          <t>X</t>
        </is>
      </c>
      <c r="H89" s="66" t="n"/>
      <c r="I89" s="31" t="inlineStr">
        <is>
          <t>ASTM A36</t>
        </is>
      </c>
      <c r="J89" s="31" t="n"/>
      <c r="K89" s="31" t="inlineStr">
        <is>
          <t>m</t>
        </is>
      </c>
      <c r="L89" s="23">
        <f>((B89+D89+D89+F89+F89)-H89*2*R50)*H89*0.00785</f>
        <v/>
      </c>
      <c r="M89" s="31" t="inlineStr">
        <is>
          <t>kg/m</t>
        </is>
      </c>
      <c r="N89" s="23">
        <f>J89*L89</f>
        <v/>
      </c>
      <c r="O89" s="28">
        <f>ROUNDUP(J89/6,0)</f>
        <v/>
      </c>
      <c r="P89" s="23">
        <f>O89*6*L89</f>
        <v/>
      </c>
      <c r="R89" s="2" t="n"/>
      <c r="S89" s="8">
        <f>O147*6-J147</f>
        <v/>
      </c>
    </row>
    <row r="90" ht="15" customHeight="1" s="88">
      <c r="A90" s="31" t="inlineStr">
        <is>
          <t>U.e</t>
        </is>
      </c>
      <c r="B90" s="52" t="n"/>
      <c r="C90" s="31" t="inlineStr">
        <is>
          <t>X</t>
        </is>
      </c>
      <c r="D90" s="52" t="n"/>
      <c r="E90" s="31" t="inlineStr">
        <is>
          <t>X</t>
        </is>
      </c>
      <c r="F90" s="52" t="n"/>
      <c r="G90" s="31" t="inlineStr">
        <is>
          <t>X</t>
        </is>
      </c>
      <c r="H90" s="66" t="n"/>
      <c r="I90" s="31" t="inlineStr">
        <is>
          <t>ASTM A36</t>
        </is>
      </c>
      <c r="J90" s="31" t="n"/>
      <c r="K90" s="31" t="inlineStr">
        <is>
          <t>m</t>
        </is>
      </c>
      <c r="L90" s="23">
        <f>((B90+D90+D90+F90+F90)-H90*2*R51)*H90*0.00785</f>
        <v/>
      </c>
      <c r="M90" s="31" t="inlineStr">
        <is>
          <t>kg/m</t>
        </is>
      </c>
      <c r="N90" s="23">
        <f>J90*L90</f>
        <v/>
      </c>
      <c r="O90" s="28">
        <f>ROUNDUP(J90/6,0)</f>
        <v/>
      </c>
      <c r="P90" s="23">
        <f>O90*6*L90</f>
        <v/>
      </c>
      <c r="R90" s="2" t="n"/>
      <c r="S90" s="8">
        <f>O148*6-J148</f>
        <v/>
      </c>
    </row>
    <row r="91" ht="15" customHeight="1" s="88">
      <c r="A91" s="31" t="inlineStr">
        <is>
          <t>U.e</t>
        </is>
      </c>
      <c r="B91" s="52" t="n"/>
      <c r="C91" s="31" t="inlineStr">
        <is>
          <t>X</t>
        </is>
      </c>
      <c r="D91" s="52" t="n"/>
      <c r="E91" s="31" t="inlineStr">
        <is>
          <t>X</t>
        </is>
      </c>
      <c r="F91" s="52" t="n"/>
      <c r="G91" s="31" t="inlineStr">
        <is>
          <t>X</t>
        </is>
      </c>
      <c r="H91" s="66" t="n"/>
      <c r="I91" s="31" t="inlineStr">
        <is>
          <t>ASTM A36</t>
        </is>
      </c>
      <c r="J91" s="31" t="n"/>
      <c r="K91" s="31" t="inlineStr">
        <is>
          <t>m</t>
        </is>
      </c>
      <c r="L91" s="23">
        <f>((B91+D91+D91+F91+F91)-H91*2*R52)*H91*0.00785</f>
        <v/>
      </c>
      <c r="M91" s="31" t="inlineStr">
        <is>
          <t>kg/m</t>
        </is>
      </c>
      <c r="N91" s="23">
        <f>J91*L91</f>
        <v/>
      </c>
      <c r="O91" s="28">
        <f>ROUNDUP(J91/6,0)</f>
        <v/>
      </c>
      <c r="P91" s="23">
        <f>O91*6*L91</f>
        <v/>
      </c>
      <c r="R91" s="2" t="n"/>
      <c r="S91" s="8">
        <f>O149*6-J149</f>
        <v/>
      </c>
    </row>
    <row r="92" ht="15" customHeight="1" s="88">
      <c r="A92" s="31" t="inlineStr">
        <is>
          <t>U.e</t>
        </is>
      </c>
      <c r="B92" s="52" t="n"/>
      <c r="C92" s="31" t="inlineStr">
        <is>
          <t>X</t>
        </is>
      </c>
      <c r="D92" s="52" t="n"/>
      <c r="E92" s="31" t="inlineStr">
        <is>
          <t>X</t>
        </is>
      </c>
      <c r="F92" s="52" t="n"/>
      <c r="G92" s="31" t="inlineStr">
        <is>
          <t>X</t>
        </is>
      </c>
      <c r="H92" s="66" t="n"/>
      <c r="I92" s="31" t="inlineStr">
        <is>
          <t>ASTM A36</t>
        </is>
      </c>
      <c r="J92" s="31" t="n"/>
      <c r="K92" s="31" t="inlineStr">
        <is>
          <t>m</t>
        </is>
      </c>
      <c r="L92" s="23">
        <f>((B92+D92+D92+F92+F92)-H92*2*R53)*H92*0.00785</f>
        <v/>
      </c>
      <c r="M92" s="31" t="inlineStr">
        <is>
          <t>kg/m</t>
        </is>
      </c>
      <c r="N92" s="23">
        <f>J92*L92</f>
        <v/>
      </c>
      <c r="O92" s="28">
        <f>ROUNDUP(J92/6,0)</f>
        <v/>
      </c>
      <c r="P92" s="23">
        <f>O92*6*L92</f>
        <v/>
      </c>
      <c r="R92" s="2" t="n"/>
    </row>
    <row r="93" ht="15" customHeight="1" s="88">
      <c r="A93" s="31" t="inlineStr">
        <is>
          <t>U.e</t>
        </is>
      </c>
      <c r="B93" s="52" t="n"/>
      <c r="C93" s="31" t="inlineStr">
        <is>
          <t>X</t>
        </is>
      </c>
      <c r="D93" s="52" t="n"/>
      <c r="E93" s="31" t="inlineStr">
        <is>
          <t>X</t>
        </is>
      </c>
      <c r="F93" s="52" t="n"/>
      <c r="G93" s="31" t="inlineStr">
        <is>
          <t>X</t>
        </is>
      </c>
      <c r="H93" s="66" t="n"/>
      <c r="I93" s="31" t="inlineStr">
        <is>
          <t>ASTM A36</t>
        </is>
      </c>
      <c r="J93" s="31" t="n"/>
      <c r="K93" s="31" t="inlineStr">
        <is>
          <t>m</t>
        </is>
      </c>
      <c r="L93" s="23">
        <f>((B93+D93+D93+F93+F93)-H93*2*R54)*H93*0.00785</f>
        <v/>
      </c>
      <c r="M93" s="31" t="inlineStr">
        <is>
          <t>kg/m</t>
        </is>
      </c>
      <c r="N93" s="23">
        <f>J93*L93</f>
        <v/>
      </c>
      <c r="O93" s="28">
        <f>ROUNDUP(J93/6,0)</f>
        <v/>
      </c>
      <c r="P93" s="23">
        <f>O93*6*L93</f>
        <v/>
      </c>
      <c r="R93" s="2" t="n"/>
    </row>
    <row r="94" ht="15" customHeight="1" s="88">
      <c r="A94" s="31" t="inlineStr">
        <is>
          <t>U.e</t>
        </is>
      </c>
      <c r="B94" s="52" t="n"/>
      <c r="C94" s="31" t="inlineStr">
        <is>
          <t>X</t>
        </is>
      </c>
      <c r="D94" s="52" t="n"/>
      <c r="E94" s="31" t="inlineStr">
        <is>
          <t>X</t>
        </is>
      </c>
      <c r="F94" s="52" t="n"/>
      <c r="G94" s="31" t="inlineStr">
        <is>
          <t>X</t>
        </is>
      </c>
      <c r="H94" s="66" t="n"/>
      <c r="I94" s="31" t="inlineStr">
        <is>
          <t>ASTM A36</t>
        </is>
      </c>
      <c r="J94" s="31" t="n"/>
      <c r="K94" s="31" t="inlineStr">
        <is>
          <t>m</t>
        </is>
      </c>
      <c r="L94" s="23">
        <f>((B94+D94+D94+F94+F94)-H94*2*R55)*H94*0.00785</f>
        <v/>
      </c>
      <c r="M94" s="31" t="inlineStr">
        <is>
          <t>kg/m</t>
        </is>
      </c>
      <c r="N94" s="23">
        <f>J94*L94</f>
        <v/>
      </c>
      <c r="O94" s="28">
        <f>ROUNDUP(J94/6,0)</f>
        <v/>
      </c>
      <c r="P94" s="23">
        <f>O94*6*L94</f>
        <v/>
      </c>
      <c r="R94" s="2" t="n"/>
    </row>
    <row r="95" ht="15" customHeight="1" s="88">
      <c r="A95" s="31" t="inlineStr">
        <is>
          <t>U.e</t>
        </is>
      </c>
      <c r="B95" s="52" t="n"/>
      <c r="C95" s="31" t="inlineStr">
        <is>
          <t>X</t>
        </is>
      </c>
      <c r="D95" s="52" t="n"/>
      <c r="E95" s="31" t="inlineStr">
        <is>
          <t>X</t>
        </is>
      </c>
      <c r="F95" s="52" t="n"/>
      <c r="G95" s="31" t="inlineStr">
        <is>
          <t>X</t>
        </is>
      </c>
      <c r="H95" s="66" t="n"/>
      <c r="I95" s="31" t="inlineStr">
        <is>
          <t>ASTM A36</t>
        </is>
      </c>
      <c r="J95" s="31" t="n"/>
      <c r="K95" s="31" t="inlineStr">
        <is>
          <t>m</t>
        </is>
      </c>
      <c r="L95" s="23">
        <f>((B95+D95+D95+F95+F95)-H95*2*R56)*H95*0.00785</f>
        <v/>
      </c>
      <c r="M95" s="31" t="inlineStr">
        <is>
          <t>kg/m</t>
        </is>
      </c>
      <c r="N95" s="23">
        <f>J95*L95</f>
        <v/>
      </c>
      <c r="O95" s="28">
        <f>ROUNDUP(J95/6,0)</f>
        <v/>
      </c>
      <c r="P95" s="23">
        <f>O95*6*L95</f>
        <v/>
      </c>
      <c r="R95" s="2" t="n"/>
    </row>
    <row r="96" ht="15" customHeight="1" s="88">
      <c r="A96" s="31" t="inlineStr">
        <is>
          <t>U.e</t>
        </is>
      </c>
      <c r="B96" s="52" t="n"/>
      <c r="C96" s="31" t="inlineStr">
        <is>
          <t>X</t>
        </is>
      </c>
      <c r="D96" s="52" t="n"/>
      <c r="E96" s="31" t="inlineStr">
        <is>
          <t>X</t>
        </is>
      </c>
      <c r="F96" s="52" t="n"/>
      <c r="G96" s="31" t="inlineStr">
        <is>
          <t>X</t>
        </is>
      </c>
      <c r="H96" s="66" t="n"/>
      <c r="I96" s="31" t="inlineStr">
        <is>
          <t>ASTM A36</t>
        </is>
      </c>
      <c r="J96" s="31" t="n"/>
      <c r="K96" s="31" t="inlineStr">
        <is>
          <t>m</t>
        </is>
      </c>
      <c r="L96" s="23">
        <f>((B96+D96+D96+F96+F96)-H96*2*R57)*H96*0.00785</f>
        <v/>
      </c>
      <c r="M96" s="31" t="inlineStr">
        <is>
          <t>kg/m</t>
        </is>
      </c>
      <c r="N96" s="23">
        <f>J96*L96</f>
        <v/>
      </c>
      <c r="O96" s="28">
        <f>ROUNDUP(J96/6,0)</f>
        <v/>
      </c>
      <c r="P96" s="23">
        <f>O96*6*L96</f>
        <v/>
      </c>
      <c r="R96" s="2" t="n"/>
      <c r="S96" s="8">
        <f>O150*6-J150</f>
        <v/>
      </c>
    </row>
    <row r="97" ht="15" customHeight="1" s="88">
      <c r="A97" s="31" t="inlineStr">
        <is>
          <t>U.e</t>
        </is>
      </c>
      <c r="B97" s="52" t="n"/>
      <c r="C97" s="31" t="inlineStr">
        <is>
          <t>X</t>
        </is>
      </c>
      <c r="D97" s="52" t="n"/>
      <c r="E97" s="31" t="inlineStr">
        <is>
          <t>X</t>
        </is>
      </c>
      <c r="F97" s="52" t="n"/>
      <c r="G97" s="31" t="inlineStr">
        <is>
          <t>X</t>
        </is>
      </c>
      <c r="H97" s="66" t="n"/>
      <c r="I97" s="31" t="inlineStr">
        <is>
          <t>ASTM A36</t>
        </is>
      </c>
      <c r="J97" s="31" t="n"/>
      <c r="K97" s="31" t="inlineStr">
        <is>
          <t>m</t>
        </is>
      </c>
      <c r="L97" s="23">
        <f>((B97+D97+D97+F97+F97)-H97*2*R58)*H97*0.00785</f>
        <v/>
      </c>
      <c r="M97" s="31" t="inlineStr">
        <is>
          <t>kg/m</t>
        </is>
      </c>
      <c r="N97" s="23">
        <f>J97*L97</f>
        <v/>
      </c>
      <c r="O97" s="28">
        <f>ROUNDUP(J97/6,0)</f>
        <v/>
      </c>
      <c r="P97" s="23">
        <f>O97*6*L97</f>
        <v/>
      </c>
      <c r="R97" s="2" t="n"/>
      <c r="S97" s="8">
        <f>O151*6-J151</f>
        <v/>
      </c>
    </row>
    <row r="98" ht="15" customHeight="1" s="88">
      <c r="A98" s="31" t="inlineStr">
        <is>
          <t>L dobrado  de abas iguais</t>
        </is>
      </c>
      <c r="B98" s="52" t="n"/>
      <c r="C98" s="31" t="n"/>
      <c r="D98" s="52" t="n"/>
      <c r="E98" s="31" t="n"/>
      <c r="F98" s="52" t="n"/>
      <c r="G98" s="31" t="inlineStr">
        <is>
          <t>X</t>
        </is>
      </c>
      <c r="H98" s="66" t="n"/>
      <c r="I98" s="31" t="inlineStr">
        <is>
          <t>ASTM A36</t>
        </is>
      </c>
      <c r="J98" s="31" t="n"/>
      <c r="K98" s="31" t="inlineStr">
        <is>
          <t>m</t>
        </is>
      </c>
      <c r="L98" s="23">
        <f>((B98+D98+D98+F98+F98)-H98*2*R49)*H98*0.00785</f>
        <v/>
      </c>
      <c r="M98" s="31" t="inlineStr">
        <is>
          <t>kg/m</t>
        </is>
      </c>
      <c r="N98" s="23">
        <f>J98*L98</f>
        <v/>
      </c>
      <c r="O98" s="28">
        <f>ROUNDUP(J98/6,0)</f>
        <v/>
      </c>
      <c r="P98" s="23">
        <f>O98*6*L98</f>
        <v/>
      </c>
      <c r="R98" s="2" t="n"/>
      <c r="S98" s="8">
        <f>O152*6-J152</f>
        <v/>
      </c>
    </row>
    <row r="99" ht="15" customHeight="1" s="88">
      <c r="A99" s="31" t="inlineStr">
        <is>
          <t>L dobrado  de abas iguais</t>
        </is>
      </c>
      <c r="B99" s="52" t="n"/>
      <c r="C99" s="31" t="n"/>
      <c r="D99" s="52" t="n"/>
      <c r="E99" s="31" t="n"/>
      <c r="F99" s="52" t="n"/>
      <c r="G99" s="31" t="inlineStr">
        <is>
          <t>X</t>
        </is>
      </c>
      <c r="H99" s="66" t="n"/>
      <c r="I99" s="31" t="inlineStr">
        <is>
          <t>ASTM A36</t>
        </is>
      </c>
      <c r="J99" s="31" t="n"/>
      <c r="K99" s="31" t="inlineStr">
        <is>
          <t>m</t>
        </is>
      </c>
      <c r="L99" s="23">
        <f>((B99+D99+D99+F99+F99)-H99*2*R50)*H99*0.00785</f>
        <v/>
      </c>
      <c r="M99" s="31" t="inlineStr">
        <is>
          <t>kg/m</t>
        </is>
      </c>
      <c r="N99" s="23">
        <f>J99*L99</f>
        <v/>
      </c>
      <c r="O99" s="28">
        <f>ROUNDUP(J99/6,0)</f>
        <v/>
      </c>
      <c r="P99" s="23">
        <f>O99*6*L99</f>
        <v/>
      </c>
      <c r="R99" s="2" t="n"/>
      <c r="S99" s="8">
        <f>O153*6-J153</f>
        <v/>
      </c>
    </row>
    <row r="100" ht="15" customHeight="1" s="88">
      <c r="A100" s="31" t="inlineStr">
        <is>
          <t>L dobrado  de abas iguais</t>
        </is>
      </c>
      <c r="B100" s="52" t="n"/>
      <c r="C100" s="31" t="n"/>
      <c r="D100" s="52" t="n"/>
      <c r="E100" s="31" t="n"/>
      <c r="F100" s="52" t="n"/>
      <c r="G100" s="31" t="inlineStr">
        <is>
          <t>X</t>
        </is>
      </c>
      <c r="H100" s="66" t="n"/>
      <c r="I100" s="31" t="inlineStr">
        <is>
          <t>ASTM A36</t>
        </is>
      </c>
      <c r="J100" s="31" t="n"/>
      <c r="K100" s="31" t="inlineStr">
        <is>
          <t>m</t>
        </is>
      </c>
      <c r="L100" s="23">
        <f>((B100+D100+D100+F100+F100)-H100*2*R51)*H100*0.00785</f>
        <v/>
      </c>
      <c r="M100" s="31" t="inlineStr">
        <is>
          <t>kg/m</t>
        </is>
      </c>
      <c r="N100" s="23">
        <f>J100*L100</f>
        <v/>
      </c>
      <c r="O100" s="28">
        <f>ROUNDUP(J100/6,0)</f>
        <v/>
      </c>
      <c r="P100" s="23">
        <f>O100*6*L100</f>
        <v/>
      </c>
      <c r="R100" s="2" t="n"/>
      <c r="S100" s="8">
        <f>O154*6-J154</f>
        <v/>
      </c>
    </row>
    <row r="101" ht="15" customHeight="1" s="88">
      <c r="A101" s="31" t="inlineStr">
        <is>
          <t>L dobrado  de abas iguais</t>
        </is>
      </c>
      <c r="B101" s="52" t="n"/>
      <c r="C101" s="31" t="n"/>
      <c r="D101" s="52" t="n"/>
      <c r="E101" s="31" t="n"/>
      <c r="F101" s="52" t="n"/>
      <c r="G101" s="31" t="inlineStr">
        <is>
          <t>X</t>
        </is>
      </c>
      <c r="H101" s="66" t="n"/>
      <c r="I101" s="31" t="inlineStr">
        <is>
          <t>ASTM A36</t>
        </is>
      </c>
      <c r="J101" s="31" t="n"/>
      <c r="K101" s="31" t="inlineStr">
        <is>
          <t>m</t>
        </is>
      </c>
      <c r="L101" s="23">
        <f>((B101+D101+D101+F101+F101)-H101*2*R52)*H101*0.00785</f>
        <v/>
      </c>
      <c r="M101" s="31" t="inlineStr">
        <is>
          <t>kg/m</t>
        </is>
      </c>
      <c r="N101" s="23">
        <f>J101*L101</f>
        <v/>
      </c>
      <c r="O101" s="28">
        <f>ROUNDUP(J101/6,0)</f>
        <v/>
      </c>
      <c r="P101" s="23">
        <f>O101*6*L101</f>
        <v/>
      </c>
      <c r="R101" s="2" t="n"/>
      <c r="S101" s="8">
        <f>O155*6-J155</f>
        <v/>
      </c>
    </row>
    <row r="102" ht="15" customHeight="1" s="88">
      <c r="A102" s="31" t="inlineStr">
        <is>
          <t>L dobrado  de abas iguais</t>
        </is>
      </c>
      <c r="B102" s="52" t="n"/>
      <c r="C102" s="31" t="n"/>
      <c r="D102" s="52" t="n"/>
      <c r="E102" s="31" t="n"/>
      <c r="F102" s="52" t="n"/>
      <c r="G102" s="31" t="inlineStr">
        <is>
          <t>X</t>
        </is>
      </c>
      <c r="H102" s="66" t="n"/>
      <c r="I102" s="31" t="inlineStr">
        <is>
          <t>ASTM A36</t>
        </is>
      </c>
      <c r="J102" s="31" t="n"/>
      <c r="K102" s="31" t="inlineStr">
        <is>
          <t>m</t>
        </is>
      </c>
      <c r="L102" s="23">
        <f>((B102+D102+D102+F102+F102)-H102*2*R53)*H102*0.00785</f>
        <v/>
      </c>
      <c r="M102" s="31" t="inlineStr">
        <is>
          <t>kg/m</t>
        </is>
      </c>
      <c r="N102" s="23">
        <f>J102*L102</f>
        <v/>
      </c>
      <c r="O102" s="28">
        <f>ROUNDUP(J102/6,0)</f>
        <v/>
      </c>
      <c r="P102" s="23">
        <f>O102*6*L102</f>
        <v/>
      </c>
      <c r="R102" s="2" t="n"/>
      <c r="S102" s="8">
        <f>O156*6-J156</f>
        <v/>
      </c>
    </row>
    <row r="103" ht="15" customHeight="1" s="88">
      <c r="A103" s="31" t="inlineStr">
        <is>
          <t>L dobrado  de abas iguais</t>
        </is>
      </c>
      <c r="B103" s="52" t="n"/>
      <c r="C103" s="31" t="n"/>
      <c r="D103" s="52" t="n"/>
      <c r="E103" s="31" t="n"/>
      <c r="F103" s="52" t="n"/>
      <c r="G103" s="31" t="inlineStr">
        <is>
          <t>X</t>
        </is>
      </c>
      <c r="H103" s="66" t="n"/>
      <c r="I103" s="31" t="inlineStr">
        <is>
          <t>ASTM A36</t>
        </is>
      </c>
      <c r="J103" s="31" t="n"/>
      <c r="K103" s="31" t="inlineStr">
        <is>
          <t>m</t>
        </is>
      </c>
      <c r="L103" s="23">
        <f>((B103+D103+D103+F103+F103)-H103*2*R54)*H103*0.00785</f>
        <v/>
      </c>
      <c r="M103" s="31" t="inlineStr">
        <is>
          <t>kg/m</t>
        </is>
      </c>
      <c r="N103" s="23">
        <f>J103*L103</f>
        <v/>
      </c>
      <c r="O103" s="28">
        <f>ROUNDUP(J103/6,0)</f>
        <v/>
      </c>
      <c r="P103" s="23">
        <f>O103*6*L103</f>
        <v/>
      </c>
      <c r="R103" s="2" t="n"/>
      <c r="S103" s="8">
        <f>O157*6-J157</f>
        <v/>
      </c>
    </row>
    <row r="104" ht="15" customHeight="1" s="88">
      <c r="A104" s="31" t="inlineStr">
        <is>
          <t>L dobrado  de abas iguais</t>
        </is>
      </c>
      <c r="B104" s="52" t="n"/>
      <c r="C104" s="31" t="n"/>
      <c r="D104" s="52" t="n"/>
      <c r="E104" s="31" t="n"/>
      <c r="F104" s="52" t="n"/>
      <c r="G104" s="31" t="inlineStr">
        <is>
          <t>X</t>
        </is>
      </c>
      <c r="H104" s="66" t="n"/>
      <c r="I104" s="31" t="inlineStr">
        <is>
          <t>ASTM A36</t>
        </is>
      </c>
      <c r="J104" s="31" t="n"/>
      <c r="K104" s="31" t="inlineStr">
        <is>
          <t>m</t>
        </is>
      </c>
      <c r="L104" s="23">
        <f>((B104+D104+D104+F104+F104)-H104*2*R55)*H104*0.00785</f>
        <v/>
      </c>
      <c r="M104" s="31" t="inlineStr">
        <is>
          <t>kg/m</t>
        </is>
      </c>
      <c r="N104" s="23">
        <f>J104*L104</f>
        <v/>
      </c>
      <c r="O104" s="28">
        <f>ROUNDUP(J104/6,0)</f>
        <v/>
      </c>
      <c r="P104" s="23">
        <f>O104*6*L104</f>
        <v/>
      </c>
      <c r="R104" s="2" t="n"/>
      <c r="S104" s="8">
        <f>O158*6-J158</f>
        <v/>
      </c>
    </row>
    <row r="105" ht="15" customHeight="1" s="88">
      <c r="A105" s="31" t="inlineStr">
        <is>
          <t>L dobrado  de abas iguais</t>
        </is>
      </c>
      <c r="B105" s="52" t="n"/>
      <c r="C105" s="31" t="n"/>
      <c r="D105" s="52" t="n"/>
      <c r="E105" s="31" t="n"/>
      <c r="F105" s="52" t="n"/>
      <c r="G105" s="31" t="inlineStr">
        <is>
          <t>X</t>
        </is>
      </c>
      <c r="H105" s="66" t="n"/>
      <c r="I105" s="31" t="inlineStr">
        <is>
          <t>ASTM A36</t>
        </is>
      </c>
      <c r="J105" s="31" t="n"/>
      <c r="K105" s="31" t="inlineStr">
        <is>
          <t>m</t>
        </is>
      </c>
      <c r="L105" s="23">
        <f>((B105+D105+D105+F105+F105)-H105*2*R56)*H105*0.00785</f>
        <v/>
      </c>
      <c r="M105" s="31" t="inlineStr">
        <is>
          <t>kg/m</t>
        </is>
      </c>
      <c r="N105" s="23">
        <f>J105*L105</f>
        <v/>
      </c>
      <c r="O105" s="28">
        <f>ROUNDUP(J105/6,0)</f>
        <v/>
      </c>
      <c r="P105" s="23">
        <f>O105*6*L105</f>
        <v/>
      </c>
      <c r="R105" s="2" t="n"/>
      <c r="S105" s="8">
        <f>O159*6-J159</f>
        <v/>
      </c>
    </row>
    <row r="106" ht="15" customHeight="1" s="88">
      <c r="A106" s="31" t="inlineStr">
        <is>
          <t>L dobrado  de abas iguais</t>
        </is>
      </c>
      <c r="B106" s="52" t="n"/>
      <c r="C106" s="31" t="n"/>
      <c r="D106" s="52" t="n"/>
      <c r="E106" s="31" t="n"/>
      <c r="F106" s="52" t="n"/>
      <c r="G106" s="31" t="inlineStr">
        <is>
          <t>X</t>
        </is>
      </c>
      <c r="H106" s="66" t="n"/>
      <c r="I106" s="31" t="inlineStr">
        <is>
          <t>ASTM A36</t>
        </is>
      </c>
      <c r="J106" s="31" t="n"/>
      <c r="K106" s="31" t="inlineStr">
        <is>
          <t>m</t>
        </is>
      </c>
      <c r="L106" s="23">
        <f>((B106+D106+D106+F106+F106)-H106*2*R57)*H106*0.00785</f>
        <v/>
      </c>
      <c r="M106" s="31" t="inlineStr">
        <is>
          <t>kg/m</t>
        </is>
      </c>
      <c r="N106" s="23">
        <f>J106*L106</f>
        <v/>
      </c>
      <c r="O106" s="28">
        <f>ROUNDUP(J106/6,0)</f>
        <v/>
      </c>
      <c r="P106" s="23">
        <f>O106*6*L106</f>
        <v/>
      </c>
      <c r="R106" s="2" t="n"/>
      <c r="S106" s="8">
        <f>O160*6-J160</f>
        <v/>
      </c>
    </row>
    <row r="107" ht="15" customHeight="1" s="88">
      <c r="A107" s="31" t="inlineStr">
        <is>
          <t>L dobrado  de abas iguais</t>
        </is>
      </c>
      <c r="B107" s="52" t="n"/>
      <c r="C107" s="31" t="n"/>
      <c r="D107" s="52" t="n"/>
      <c r="E107" s="31" t="n"/>
      <c r="F107" s="52" t="n"/>
      <c r="G107" s="31" t="inlineStr">
        <is>
          <t>X</t>
        </is>
      </c>
      <c r="H107" s="66" t="n"/>
      <c r="I107" s="31" t="inlineStr">
        <is>
          <t>ASTM A36</t>
        </is>
      </c>
      <c r="J107" s="31" t="n"/>
      <c r="K107" s="31" t="inlineStr">
        <is>
          <t>m</t>
        </is>
      </c>
      <c r="L107" s="23">
        <f>((B107+D107+D107+F107+F107)-H107*2*R58)*H107*0.00785</f>
        <v/>
      </c>
      <c r="M107" s="31" t="inlineStr">
        <is>
          <t>kg/m</t>
        </is>
      </c>
      <c r="N107" s="23">
        <f>J107*L107</f>
        <v/>
      </c>
      <c r="O107" s="28">
        <f>ROUNDUP(J107/6,0)</f>
        <v/>
      </c>
      <c r="P107" s="23">
        <f>O107*6*L107</f>
        <v/>
      </c>
      <c r="R107" s="2" t="n"/>
      <c r="S107" s="8">
        <f>O161*6-J161</f>
        <v/>
      </c>
    </row>
    <row r="108" ht="15" customHeight="1" s="88">
      <c r="A108" s="31" t="inlineStr">
        <is>
          <t>L dobrado  de abas iguais</t>
        </is>
      </c>
      <c r="B108" s="52" t="n"/>
      <c r="C108" s="31" t="n"/>
      <c r="D108" s="52" t="n"/>
      <c r="E108" s="31" t="n"/>
      <c r="F108" s="52" t="n"/>
      <c r="G108" s="31" t="inlineStr">
        <is>
          <t>X</t>
        </is>
      </c>
      <c r="H108" s="66" t="n"/>
      <c r="I108" s="31" t="inlineStr">
        <is>
          <t>ASTM A36</t>
        </is>
      </c>
      <c r="J108" s="31" t="n"/>
      <c r="K108" s="31" t="inlineStr">
        <is>
          <t>m</t>
        </is>
      </c>
      <c r="L108" s="23">
        <f>((B108+D108+D108+F108+F108)-H108*2*R59)*H108*0.00785</f>
        <v/>
      </c>
      <c r="M108" s="31" t="inlineStr">
        <is>
          <t>kg/m</t>
        </is>
      </c>
      <c r="N108" s="23">
        <f>J108*L108</f>
        <v/>
      </c>
      <c r="O108" s="28">
        <f>ROUNDUP(J108/6,0)</f>
        <v/>
      </c>
      <c r="P108" s="23">
        <f>O108*6*L108</f>
        <v/>
      </c>
      <c r="R108" s="2" t="n"/>
      <c r="S108" s="8">
        <f>O162*6-J162</f>
        <v/>
      </c>
    </row>
    <row r="109" ht="15" customHeight="1" s="88">
      <c r="A109" s="31" t="inlineStr">
        <is>
          <t>L dobrado  de abas iguais</t>
        </is>
      </c>
      <c r="B109" s="52" t="n"/>
      <c r="C109" s="31" t="n"/>
      <c r="D109" s="52" t="n"/>
      <c r="E109" s="31" t="n"/>
      <c r="F109" s="52" t="n"/>
      <c r="G109" s="31" t="inlineStr">
        <is>
          <t>X</t>
        </is>
      </c>
      <c r="H109" s="66" t="n"/>
      <c r="I109" s="31" t="inlineStr">
        <is>
          <t>ASTM A36</t>
        </is>
      </c>
      <c r="J109" s="31" t="n"/>
      <c r="K109" s="31" t="inlineStr">
        <is>
          <t>m</t>
        </is>
      </c>
      <c r="L109" s="23">
        <f>((B109+D109+D109+F109+F109)-H109*2*R60)*H109*0.00785</f>
        <v/>
      </c>
      <c r="M109" s="31" t="inlineStr">
        <is>
          <t>kg/m</t>
        </is>
      </c>
      <c r="N109" s="23">
        <f>J109*L109</f>
        <v/>
      </c>
      <c r="O109" s="28">
        <f>ROUNDUP(J109/6,0)</f>
        <v/>
      </c>
      <c r="P109" s="23">
        <f>O109*6*L109</f>
        <v/>
      </c>
      <c r="R109" s="2" t="n"/>
      <c r="S109" s="8">
        <f>O163*6-J163</f>
        <v/>
      </c>
    </row>
    <row r="110" ht="15" customHeight="1" s="88">
      <c r="A110" s="31" t="inlineStr">
        <is>
          <t>L dobrado  de abas iguais</t>
        </is>
      </c>
      <c r="B110" s="52" t="n"/>
      <c r="C110" s="31" t="n"/>
      <c r="D110" s="52" t="n"/>
      <c r="E110" s="31" t="n"/>
      <c r="F110" s="52" t="n"/>
      <c r="G110" s="31" t="inlineStr">
        <is>
          <t>X</t>
        </is>
      </c>
      <c r="H110" s="66" t="n"/>
      <c r="I110" s="31" t="inlineStr">
        <is>
          <t>ASTM A36</t>
        </is>
      </c>
      <c r="J110" s="31" t="n"/>
      <c r="K110" s="31" t="inlineStr">
        <is>
          <t>m</t>
        </is>
      </c>
      <c r="L110" s="23">
        <f>((B110+D110+D110+F110+F110)-H110*2*R61)*H110*0.00785</f>
        <v/>
      </c>
      <c r="M110" s="31" t="inlineStr">
        <is>
          <t>kg/m</t>
        </is>
      </c>
      <c r="N110" s="23">
        <f>J110*L110</f>
        <v/>
      </c>
      <c r="O110" s="28">
        <f>ROUNDUP(J110/6,0)</f>
        <v/>
      </c>
      <c r="P110" s="23">
        <f>O110*6*L110</f>
        <v/>
      </c>
      <c r="R110" s="2" t="n"/>
      <c r="S110" s="8">
        <f>O164*6-J164</f>
        <v/>
      </c>
    </row>
    <row r="111" ht="15" customHeight="1" s="88">
      <c r="A111" s="31" t="inlineStr">
        <is>
          <t>L dobrado  de abas iguais</t>
        </is>
      </c>
      <c r="B111" s="52" t="n"/>
      <c r="C111" s="31" t="n"/>
      <c r="D111" s="52" t="n"/>
      <c r="E111" s="31" t="n"/>
      <c r="F111" s="52" t="n"/>
      <c r="G111" s="31" t="inlineStr">
        <is>
          <t>X</t>
        </is>
      </c>
      <c r="H111" s="66" t="n"/>
      <c r="I111" s="31" t="inlineStr">
        <is>
          <t>ASTM A36</t>
        </is>
      </c>
      <c r="J111" s="31" t="n"/>
      <c r="K111" s="31" t="inlineStr">
        <is>
          <t>m</t>
        </is>
      </c>
      <c r="L111" s="23">
        <f>((B111+D111+D111+F111+F111)-H111*2*R62)*H111*0.00785</f>
        <v/>
      </c>
      <c r="M111" s="31" t="inlineStr">
        <is>
          <t>kg/m</t>
        </is>
      </c>
      <c r="N111" s="23">
        <f>J111*L111</f>
        <v/>
      </c>
      <c r="O111" s="28">
        <f>ROUNDUP(J111/6,0)</f>
        <v/>
      </c>
      <c r="P111" s="23">
        <f>O111*6*L111</f>
        <v/>
      </c>
      <c r="R111" s="2" t="n"/>
      <c r="S111" s="8">
        <f>O165*6-J165</f>
        <v/>
      </c>
    </row>
    <row r="112" ht="15" customHeight="1" s="88">
      <c r="A112" s="31" t="inlineStr">
        <is>
          <t>L dobrado  de abas iguais</t>
        </is>
      </c>
      <c r="B112" s="52" t="n"/>
      <c r="C112" s="31" t="n"/>
      <c r="D112" s="52" t="n"/>
      <c r="E112" s="31" t="n"/>
      <c r="F112" s="52" t="n"/>
      <c r="G112" s="31" t="inlineStr">
        <is>
          <t>X</t>
        </is>
      </c>
      <c r="H112" s="66" t="n"/>
      <c r="I112" s="31" t="inlineStr">
        <is>
          <t>ASTM A36</t>
        </is>
      </c>
      <c r="J112" s="31" t="n"/>
      <c r="K112" s="31" t="inlineStr">
        <is>
          <t>m</t>
        </is>
      </c>
      <c r="L112" s="23">
        <f>((B112+D112+D112+F112+F112)-H112*2*R63)*H112*0.00785</f>
        <v/>
      </c>
      <c r="M112" s="31" t="inlineStr">
        <is>
          <t>kg/m</t>
        </is>
      </c>
      <c r="N112" s="23">
        <f>J112*L112</f>
        <v/>
      </c>
      <c r="O112" s="28">
        <f>ROUNDUP(J112/6,0)</f>
        <v/>
      </c>
      <c r="P112" s="23">
        <f>O112*6*L112</f>
        <v/>
      </c>
      <c r="R112" s="2" t="n"/>
      <c r="S112" s="8">
        <f>O166*6-J166</f>
        <v/>
      </c>
    </row>
    <row r="113" ht="15" customHeight="1" s="88">
      <c r="A113" s="31" t="inlineStr">
        <is>
          <t>L dobrado  de abas iguais</t>
        </is>
      </c>
      <c r="B113" s="52" t="n"/>
      <c r="C113" s="31" t="n"/>
      <c r="D113" s="52" t="n"/>
      <c r="E113" s="31" t="n"/>
      <c r="F113" s="52" t="n"/>
      <c r="G113" s="31" t="inlineStr">
        <is>
          <t>X</t>
        </is>
      </c>
      <c r="H113" s="66" t="n"/>
      <c r="I113" s="31" t="inlineStr">
        <is>
          <t>ASTM A36</t>
        </is>
      </c>
      <c r="J113" s="31" t="n"/>
      <c r="K113" s="31" t="inlineStr">
        <is>
          <t>m</t>
        </is>
      </c>
      <c r="L113" s="23">
        <f>((B113+D113+D113+F113+F113)-H113*2*R64)*H113*0.00785</f>
        <v/>
      </c>
      <c r="M113" s="31" t="inlineStr">
        <is>
          <t>kg/m</t>
        </is>
      </c>
      <c r="N113" s="23">
        <f>J113*L113</f>
        <v/>
      </c>
      <c r="O113" s="28">
        <f>ROUNDUP(J113/6,0)</f>
        <v/>
      </c>
      <c r="P113" s="23">
        <f>O113*6*L113</f>
        <v/>
      </c>
      <c r="R113" s="2" t="n"/>
      <c r="S113" s="8">
        <f>O167*6-J167</f>
        <v/>
      </c>
    </row>
    <row r="114" ht="15" customHeight="1" s="88">
      <c r="A114" s="31" t="inlineStr">
        <is>
          <t>L dobrado  de abas iguais</t>
        </is>
      </c>
      <c r="B114" s="52" t="n"/>
      <c r="C114" s="31" t="n"/>
      <c r="D114" s="52" t="n"/>
      <c r="E114" s="31" t="n"/>
      <c r="F114" s="52" t="n"/>
      <c r="G114" s="31" t="inlineStr">
        <is>
          <t>X</t>
        </is>
      </c>
      <c r="H114" s="66" t="n"/>
      <c r="I114" s="31" t="inlineStr">
        <is>
          <t>ASTM A36</t>
        </is>
      </c>
      <c r="J114" s="31" t="n"/>
      <c r="K114" s="31" t="inlineStr">
        <is>
          <t>m</t>
        </is>
      </c>
      <c r="L114" s="23">
        <f>((B114+D114+D114+F114+F114)-H114*2*R65)*H114*0.00785</f>
        <v/>
      </c>
      <c r="M114" s="31" t="inlineStr">
        <is>
          <t>kg/m</t>
        </is>
      </c>
      <c r="N114" s="23">
        <f>J114*L114</f>
        <v/>
      </c>
      <c r="O114" s="28">
        <f>ROUNDUP(J114/6,0)</f>
        <v/>
      </c>
      <c r="P114" s="23">
        <f>O114*6*L114</f>
        <v/>
      </c>
      <c r="R114" s="2" t="n"/>
      <c r="S114" s="8">
        <f>O168*6-J168</f>
        <v/>
      </c>
    </row>
    <row r="115" ht="15" customHeight="1" s="88">
      <c r="A115" s="31" t="inlineStr">
        <is>
          <t>L dobrado  de abas iguais</t>
        </is>
      </c>
      <c r="B115" s="52" t="n"/>
      <c r="C115" s="31" t="n"/>
      <c r="D115" s="52" t="n"/>
      <c r="E115" s="31" t="n"/>
      <c r="F115" s="52" t="n"/>
      <c r="G115" s="31" t="inlineStr">
        <is>
          <t>X</t>
        </is>
      </c>
      <c r="H115" s="66" t="n"/>
      <c r="I115" s="31" t="inlineStr">
        <is>
          <t>ASTM A36</t>
        </is>
      </c>
      <c r="J115" s="31" t="n"/>
      <c r="K115" s="31" t="inlineStr">
        <is>
          <t>m</t>
        </is>
      </c>
      <c r="L115" s="23">
        <f>((B115+D115+D115+F115+F115)-H115*2*R66)*H115*0.00785</f>
        <v/>
      </c>
      <c r="M115" s="31" t="inlineStr">
        <is>
          <t>kg/m</t>
        </is>
      </c>
      <c r="N115" s="23">
        <f>J115*L115</f>
        <v/>
      </c>
      <c r="O115" s="28">
        <f>ROUNDUP(J115/6,0)</f>
        <v/>
      </c>
      <c r="P115" s="23">
        <f>O115*6*L115</f>
        <v/>
      </c>
      <c r="R115" s="2" t="n"/>
      <c r="S115" s="8">
        <f>O169*6-J169</f>
        <v/>
      </c>
    </row>
    <row r="116" ht="15" customHeight="1" s="88">
      <c r="A116" s="31" t="inlineStr">
        <is>
          <t>L dobrado  de abas iguais</t>
        </is>
      </c>
      <c r="B116" s="52" t="n"/>
      <c r="C116" s="31" t="n"/>
      <c r="D116" s="52" t="n"/>
      <c r="E116" s="31" t="n"/>
      <c r="F116" s="52" t="n"/>
      <c r="G116" s="31" t="inlineStr">
        <is>
          <t>X</t>
        </is>
      </c>
      <c r="H116" s="66" t="n"/>
      <c r="I116" s="31" t="inlineStr">
        <is>
          <t>ASTM A36</t>
        </is>
      </c>
      <c r="J116" s="31" t="n"/>
      <c r="K116" s="31" t="inlineStr">
        <is>
          <t>m</t>
        </is>
      </c>
      <c r="L116" s="23">
        <f>((B116+D116+D116+F116+F116)-H116*2*R67)*H116*0.00785</f>
        <v/>
      </c>
      <c r="M116" s="31" t="inlineStr">
        <is>
          <t>kg/m</t>
        </is>
      </c>
      <c r="N116" s="23">
        <f>J116*L116</f>
        <v/>
      </c>
      <c r="O116" s="28">
        <f>ROUNDUP(J116/6,0)</f>
        <v/>
      </c>
      <c r="P116" s="23">
        <f>O116*6*L116</f>
        <v/>
      </c>
      <c r="R116" s="2" t="n"/>
    </row>
    <row r="117" ht="15" customHeight="1" s="88">
      <c r="A117" s="31" t="inlineStr">
        <is>
          <t>L dobrado  de abas iguais</t>
        </is>
      </c>
      <c r="B117" s="52" t="n"/>
      <c r="C117" s="31" t="n"/>
      <c r="D117" s="52" t="n"/>
      <c r="E117" s="31" t="n"/>
      <c r="F117" s="52" t="n"/>
      <c r="G117" s="31" t="inlineStr">
        <is>
          <t>X</t>
        </is>
      </c>
      <c r="H117" s="66" t="n"/>
      <c r="I117" s="31" t="inlineStr">
        <is>
          <t>ASTM A36</t>
        </is>
      </c>
      <c r="J117" s="31" t="n"/>
      <c r="K117" s="31" t="inlineStr">
        <is>
          <t>m</t>
        </is>
      </c>
      <c r="L117" s="23">
        <f>((B117+D117+D117+F117+F117)-H117*2*R68)*H117*0.00785</f>
        <v/>
      </c>
      <c r="M117" s="31" t="inlineStr">
        <is>
          <t>kg/m</t>
        </is>
      </c>
      <c r="N117" s="23">
        <f>J117*L117</f>
        <v/>
      </c>
      <c r="O117" s="28">
        <f>ROUNDUP(J117/6,0)</f>
        <v/>
      </c>
      <c r="P117" s="23">
        <f>O117*6*L117</f>
        <v/>
      </c>
      <c r="R117" s="2" t="n"/>
    </row>
    <row r="118" ht="15" customHeight="1" s="88">
      <c r="A118" s="31" t="inlineStr">
        <is>
          <t>METALON</t>
        </is>
      </c>
      <c r="B118" s="52" t="n"/>
      <c r="C118" s="31" t="n"/>
      <c r="D118" s="52" t="n"/>
      <c r="E118" s="31" t="inlineStr">
        <is>
          <t>X</t>
        </is>
      </c>
      <c r="F118" s="52" t="n"/>
      <c r="G118" s="31" t="inlineStr">
        <is>
          <t>X</t>
        </is>
      </c>
      <c r="H118" s="66" t="n"/>
      <c r="I118" s="31" t="inlineStr">
        <is>
          <t>ASTM A36</t>
        </is>
      </c>
      <c r="J118" s="31" t="n"/>
      <c r="K118" s="31" t="inlineStr">
        <is>
          <t>m</t>
        </is>
      </c>
      <c r="L118" s="23">
        <f>((D118*2+F118*2)-H118*4)*H118*0.00785</f>
        <v/>
      </c>
      <c r="M118" s="31" t="inlineStr">
        <is>
          <t>kg/m</t>
        </is>
      </c>
      <c r="N118" s="23">
        <f>J118*L118</f>
        <v/>
      </c>
      <c r="O118" s="28">
        <f>ROUNDUP(J118/6,0)</f>
        <v/>
      </c>
      <c r="P118" s="23">
        <f>O118*6*L118</f>
        <v/>
      </c>
      <c r="R118" s="2" t="n"/>
      <c r="S118" s="8">
        <f>O172*6-J172</f>
        <v/>
      </c>
    </row>
    <row r="119" ht="15" customHeight="1" s="88">
      <c r="A119" s="31" t="inlineStr">
        <is>
          <t>METALON</t>
        </is>
      </c>
      <c r="B119" s="52" t="n"/>
      <c r="C119" s="31" t="n"/>
      <c r="D119" s="52" t="n"/>
      <c r="E119" s="31" t="inlineStr">
        <is>
          <t>X</t>
        </is>
      </c>
      <c r="F119" s="52" t="n"/>
      <c r="G119" s="31" t="inlineStr">
        <is>
          <t>X</t>
        </is>
      </c>
      <c r="H119" s="66" t="n"/>
      <c r="I119" s="31" t="inlineStr">
        <is>
          <t>ASTM A36</t>
        </is>
      </c>
      <c r="J119" s="31" t="n"/>
      <c r="K119" s="31" t="inlineStr">
        <is>
          <t>m</t>
        </is>
      </c>
      <c r="L119" s="23">
        <f>((D119*2+F119*2)-H119*4)*H119*0.00785</f>
        <v/>
      </c>
      <c r="M119" s="31" t="inlineStr">
        <is>
          <t>kg/m</t>
        </is>
      </c>
      <c r="N119" s="23">
        <f>J119*L119</f>
        <v/>
      </c>
      <c r="O119" s="28">
        <f>ROUNDUP(J119/6,0)</f>
        <v/>
      </c>
      <c r="P119" s="23">
        <f>O119*6*L119</f>
        <v/>
      </c>
      <c r="R119" s="2" t="n"/>
      <c r="S119" s="8">
        <f>O173*6-J173</f>
        <v/>
      </c>
    </row>
    <row r="120" ht="15" customHeight="1" s="88">
      <c r="A120" s="31" t="inlineStr">
        <is>
          <t>METALON</t>
        </is>
      </c>
      <c r="B120" s="52" t="n"/>
      <c r="C120" s="31" t="n"/>
      <c r="D120" s="52" t="n"/>
      <c r="E120" s="31" t="inlineStr">
        <is>
          <t>X</t>
        </is>
      </c>
      <c r="F120" s="52" t="n"/>
      <c r="G120" s="31" t="inlineStr">
        <is>
          <t>X</t>
        </is>
      </c>
      <c r="H120" s="66" t="n"/>
      <c r="I120" s="31" t="inlineStr">
        <is>
          <t>ASTM A36</t>
        </is>
      </c>
      <c r="J120" s="31" t="n"/>
      <c r="K120" s="31" t="inlineStr">
        <is>
          <t>m</t>
        </is>
      </c>
      <c r="L120" s="23">
        <f>((D120*2+F120*2)-H120*4)*H120*0.00785</f>
        <v/>
      </c>
      <c r="M120" s="31" t="inlineStr">
        <is>
          <t>kg/m</t>
        </is>
      </c>
      <c r="N120" s="23">
        <f>J120*L120</f>
        <v/>
      </c>
      <c r="O120" s="28">
        <f>ROUNDUP(J120/6,0)</f>
        <v/>
      </c>
      <c r="P120" s="23">
        <f>O120*6*L120</f>
        <v/>
      </c>
      <c r="R120" s="2" t="n"/>
      <c r="S120" s="8">
        <f>O174*6-J174</f>
        <v/>
      </c>
    </row>
    <row r="121" ht="15" customHeight="1" s="88">
      <c r="A121" s="31" t="inlineStr">
        <is>
          <t>METALON</t>
        </is>
      </c>
      <c r="B121" s="52" t="n"/>
      <c r="C121" s="31" t="n"/>
      <c r="D121" s="52" t="n"/>
      <c r="E121" s="31" t="inlineStr">
        <is>
          <t>X</t>
        </is>
      </c>
      <c r="F121" s="52" t="n"/>
      <c r="G121" s="31" t="inlineStr">
        <is>
          <t>X</t>
        </is>
      </c>
      <c r="H121" s="66" t="n"/>
      <c r="I121" s="31" t="inlineStr">
        <is>
          <t>ASTM A36</t>
        </is>
      </c>
      <c r="J121" s="31" t="n"/>
      <c r="K121" s="31" t="inlineStr">
        <is>
          <t>m</t>
        </is>
      </c>
      <c r="L121" s="23">
        <f>((D121*2+F121*2)-H121*4)*H121*0.00785</f>
        <v/>
      </c>
      <c r="M121" s="31" t="inlineStr">
        <is>
          <t>kg/m</t>
        </is>
      </c>
      <c r="N121" s="23">
        <f>J121*L121</f>
        <v/>
      </c>
      <c r="O121" s="28">
        <f>ROUNDUP(J121/6,0)</f>
        <v/>
      </c>
      <c r="P121" s="23">
        <f>O121*6*L121</f>
        <v/>
      </c>
      <c r="R121" s="2" t="n"/>
      <c r="S121" s="8">
        <f>O175*6-J175</f>
        <v/>
      </c>
    </row>
    <row r="122" ht="15" customHeight="1" s="88">
      <c r="A122" s="31" t="inlineStr">
        <is>
          <t>METALON</t>
        </is>
      </c>
      <c r="B122" s="52" t="n"/>
      <c r="C122" s="31" t="n"/>
      <c r="D122" s="52" t="n"/>
      <c r="E122" s="31" t="inlineStr">
        <is>
          <t>X</t>
        </is>
      </c>
      <c r="F122" s="52" t="n"/>
      <c r="G122" s="31" t="inlineStr">
        <is>
          <t>X</t>
        </is>
      </c>
      <c r="H122" s="66" t="n"/>
      <c r="I122" s="31" t="inlineStr">
        <is>
          <t>ASTM A36</t>
        </is>
      </c>
      <c r="J122" s="31" t="n"/>
      <c r="K122" s="31" t="inlineStr">
        <is>
          <t>m</t>
        </is>
      </c>
      <c r="L122" s="23">
        <f>((D122*2+F122*2)-H122*4)*H122*0.00785</f>
        <v/>
      </c>
      <c r="M122" s="31" t="inlineStr">
        <is>
          <t>kg/m</t>
        </is>
      </c>
      <c r="N122" s="23">
        <f>J122*L122</f>
        <v/>
      </c>
      <c r="O122" s="28">
        <f>ROUNDUP(J122/6,0)</f>
        <v/>
      </c>
      <c r="P122" s="23">
        <f>O122*6*L122</f>
        <v/>
      </c>
      <c r="R122" s="2" t="n"/>
      <c r="S122" s="8">
        <f>O176*6-J176</f>
        <v/>
      </c>
    </row>
    <row r="123" ht="15" customHeight="1" s="88">
      <c r="A123" s="31" t="inlineStr">
        <is>
          <t>METALON</t>
        </is>
      </c>
      <c r="B123" s="52" t="n"/>
      <c r="C123" s="31" t="n"/>
      <c r="D123" s="52" t="n"/>
      <c r="E123" s="31" t="inlineStr">
        <is>
          <t>X</t>
        </is>
      </c>
      <c r="F123" s="52" t="n"/>
      <c r="G123" s="31" t="inlineStr">
        <is>
          <t>X</t>
        </is>
      </c>
      <c r="H123" s="66" t="n"/>
      <c r="I123" s="31" t="inlineStr">
        <is>
          <t>ASTM A36</t>
        </is>
      </c>
      <c r="J123" s="31" t="n"/>
      <c r="K123" s="31" t="inlineStr">
        <is>
          <t>m</t>
        </is>
      </c>
      <c r="L123" s="23">
        <f>((D123*2+F123*2)-H123*4)*H123*0.00785</f>
        <v/>
      </c>
      <c r="M123" s="31" t="inlineStr">
        <is>
          <t>kg/m</t>
        </is>
      </c>
      <c r="N123" s="23">
        <f>J123*L123</f>
        <v/>
      </c>
      <c r="O123" s="28">
        <f>ROUNDUP(J123/6,0)</f>
        <v/>
      </c>
      <c r="P123" s="23">
        <f>O123*6*L123</f>
        <v/>
      </c>
      <c r="R123" s="2" t="n"/>
      <c r="S123" s="8">
        <f>O177*6-J177</f>
        <v/>
      </c>
    </row>
    <row r="124" ht="15" customHeight="1" s="88">
      <c r="A124" s="31" t="inlineStr">
        <is>
          <t>METALON</t>
        </is>
      </c>
      <c r="B124" s="52" t="n"/>
      <c r="C124" s="31" t="n"/>
      <c r="D124" s="52" t="n"/>
      <c r="E124" s="31" t="inlineStr">
        <is>
          <t>X</t>
        </is>
      </c>
      <c r="F124" s="52" t="n"/>
      <c r="G124" s="31" t="inlineStr">
        <is>
          <t>X</t>
        </is>
      </c>
      <c r="H124" s="66" t="n"/>
      <c r="I124" s="31" t="inlineStr">
        <is>
          <t>ASTM A36</t>
        </is>
      </c>
      <c r="J124" s="31" t="n"/>
      <c r="K124" s="31" t="inlineStr">
        <is>
          <t>m</t>
        </is>
      </c>
      <c r="L124" s="23">
        <f>((D124*2+F124*2)-H124*4)*H124*0.00785</f>
        <v/>
      </c>
      <c r="M124" s="31" t="inlineStr">
        <is>
          <t>kg/m</t>
        </is>
      </c>
      <c r="N124" s="23">
        <f>J124*L124</f>
        <v/>
      </c>
      <c r="O124" s="28">
        <f>ROUNDUP(J124/6,0)</f>
        <v/>
      </c>
      <c r="P124" s="23">
        <f>O124*6*L124</f>
        <v/>
      </c>
      <c r="R124" s="2" t="n"/>
      <c r="S124" s="8">
        <f>O178*6-J178</f>
        <v/>
      </c>
    </row>
    <row r="125" ht="15" customHeight="1" s="88">
      <c r="A125" s="31" t="inlineStr">
        <is>
          <t>METALON</t>
        </is>
      </c>
      <c r="B125" s="52" t="n"/>
      <c r="C125" s="31" t="n"/>
      <c r="D125" s="52" t="n"/>
      <c r="E125" s="31" t="inlineStr">
        <is>
          <t>X</t>
        </is>
      </c>
      <c r="F125" s="52" t="n"/>
      <c r="G125" s="31" t="inlineStr">
        <is>
          <t>X</t>
        </is>
      </c>
      <c r="H125" s="66" t="n"/>
      <c r="I125" s="31" t="inlineStr">
        <is>
          <t>ASTM A36</t>
        </is>
      </c>
      <c r="J125" s="31" t="n"/>
      <c r="K125" s="31" t="inlineStr">
        <is>
          <t>m</t>
        </is>
      </c>
      <c r="L125" s="23">
        <f>((D125*2+F125*2)-H125*4)*H125*0.00785</f>
        <v/>
      </c>
      <c r="M125" s="31" t="inlineStr">
        <is>
          <t>kg/m</t>
        </is>
      </c>
      <c r="N125" s="23">
        <f>J125*L125</f>
        <v/>
      </c>
      <c r="O125" s="28">
        <f>ROUNDUP(J125/6,0)</f>
        <v/>
      </c>
      <c r="P125" s="23">
        <f>O125*6*L125</f>
        <v/>
      </c>
      <c r="R125" s="2" t="n"/>
      <c r="S125" s="8">
        <f>O179*6-J179</f>
        <v/>
      </c>
    </row>
    <row r="126" ht="15" customHeight="1" s="88">
      <c r="A126" s="31" t="inlineStr">
        <is>
          <t>METALON</t>
        </is>
      </c>
      <c r="B126" s="52" t="n"/>
      <c r="C126" s="31" t="n"/>
      <c r="D126" s="52" t="n"/>
      <c r="E126" s="31" t="inlineStr">
        <is>
          <t>X</t>
        </is>
      </c>
      <c r="F126" s="52" t="n"/>
      <c r="G126" s="31" t="inlineStr">
        <is>
          <t>X</t>
        </is>
      </c>
      <c r="H126" s="66" t="n"/>
      <c r="I126" s="31" t="inlineStr">
        <is>
          <t>ASTM A36</t>
        </is>
      </c>
      <c r="J126" s="31" t="n"/>
      <c r="K126" s="31" t="inlineStr">
        <is>
          <t>m</t>
        </is>
      </c>
      <c r="L126" s="23">
        <f>((D126*2+F126*2)-H126*4)*H126*0.00785</f>
        <v/>
      </c>
      <c r="M126" s="31" t="inlineStr">
        <is>
          <t>kg/m</t>
        </is>
      </c>
      <c r="N126" s="23">
        <f>J126*L126</f>
        <v/>
      </c>
      <c r="O126" s="28">
        <f>ROUNDUP(J126/6,0)</f>
        <v/>
      </c>
      <c r="P126" s="23">
        <f>O126*6*L126</f>
        <v/>
      </c>
      <c r="R126" s="2" t="n"/>
      <c r="S126" s="8">
        <f>O180*6-J180</f>
        <v/>
      </c>
    </row>
    <row r="127" ht="15" customHeight="1" s="88">
      <c r="A127" s="31" t="inlineStr">
        <is>
          <t>METALON</t>
        </is>
      </c>
      <c r="B127" s="52" t="n"/>
      <c r="C127" s="31" t="n"/>
      <c r="D127" s="52" t="n"/>
      <c r="E127" s="31" t="inlineStr">
        <is>
          <t>X</t>
        </is>
      </c>
      <c r="F127" s="52" t="n"/>
      <c r="G127" s="31" t="inlineStr">
        <is>
          <t>X</t>
        </is>
      </c>
      <c r="H127" s="66" t="n"/>
      <c r="I127" s="31" t="inlineStr">
        <is>
          <t>ASTM A36</t>
        </is>
      </c>
      <c r="J127" s="31" t="n"/>
      <c r="K127" s="31" t="inlineStr">
        <is>
          <t>m</t>
        </is>
      </c>
      <c r="L127" s="23">
        <f>((D127*2+F127*2)-H127*4)*H127*0.00785</f>
        <v/>
      </c>
      <c r="M127" s="31" t="inlineStr">
        <is>
          <t>kg/m</t>
        </is>
      </c>
      <c r="N127" s="23">
        <f>J127*L127</f>
        <v/>
      </c>
      <c r="O127" s="28">
        <f>ROUNDUP(J127/6,0)</f>
        <v/>
      </c>
      <c r="P127" s="23">
        <f>O127*6*L127</f>
        <v/>
      </c>
      <c r="R127" s="2" t="n"/>
      <c r="S127" s="8">
        <f>O181*6-J181</f>
        <v/>
      </c>
    </row>
    <row r="128" ht="15" customHeight="1" s="88">
      <c r="A128" s="31" t="inlineStr">
        <is>
          <t>METALON</t>
        </is>
      </c>
      <c r="B128" s="52" t="n"/>
      <c r="C128" s="31" t="n"/>
      <c r="D128" s="52" t="n"/>
      <c r="E128" s="31" t="inlineStr">
        <is>
          <t>X</t>
        </is>
      </c>
      <c r="F128" s="52" t="n"/>
      <c r="G128" s="31" t="inlineStr">
        <is>
          <t>X</t>
        </is>
      </c>
      <c r="H128" s="66" t="n"/>
      <c r="I128" s="31" t="inlineStr">
        <is>
          <t>ASTM A36</t>
        </is>
      </c>
      <c r="J128" s="31" t="n"/>
      <c r="K128" s="31" t="inlineStr">
        <is>
          <t>m</t>
        </is>
      </c>
      <c r="L128" s="23">
        <f>((D128*2+F128*2)-H128*4)*H128*0.00785</f>
        <v/>
      </c>
      <c r="M128" s="31" t="inlineStr">
        <is>
          <t>kg/m</t>
        </is>
      </c>
      <c r="N128" s="23">
        <f>J128*L128</f>
        <v/>
      </c>
      <c r="O128" s="28">
        <f>ROUNDUP(J128/6,0)</f>
        <v/>
      </c>
      <c r="P128" s="23">
        <f>O128*6*L128</f>
        <v/>
      </c>
      <c r="R128" s="2" t="n"/>
      <c r="S128" s="8">
        <f>O182*6-J182</f>
        <v/>
      </c>
    </row>
    <row r="129" ht="15" customHeight="1" s="88">
      <c r="A129" s="31" t="inlineStr">
        <is>
          <t>METALON</t>
        </is>
      </c>
      <c r="B129" s="52" t="n"/>
      <c r="C129" s="31" t="n"/>
      <c r="D129" s="52" t="n"/>
      <c r="E129" s="31" t="inlineStr">
        <is>
          <t>X</t>
        </is>
      </c>
      <c r="F129" s="52" t="n"/>
      <c r="G129" s="31" t="inlineStr">
        <is>
          <t>X</t>
        </is>
      </c>
      <c r="H129" s="66" t="n"/>
      <c r="I129" s="31" t="inlineStr">
        <is>
          <t>ASTM A36</t>
        </is>
      </c>
      <c r="J129" s="31" t="n"/>
      <c r="K129" s="31" t="inlineStr">
        <is>
          <t>m</t>
        </is>
      </c>
      <c r="L129" s="23">
        <f>((D129*2+F129*2)-H129*4)*H129*0.00785</f>
        <v/>
      </c>
      <c r="M129" s="31" t="inlineStr">
        <is>
          <t>kg/m</t>
        </is>
      </c>
      <c r="N129" s="23">
        <f>J129*L129</f>
        <v/>
      </c>
      <c r="O129" s="28">
        <f>ROUNDUP(J129/6,0)</f>
        <v/>
      </c>
      <c r="P129" s="23">
        <f>O129*6*L129</f>
        <v/>
      </c>
      <c r="R129" s="2" t="n"/>
      <c r="S129" s="8">
        <f>O183*6-J183</f>
        <v/>
      </c>
      <c r="W129" s="8" t="inlineStr">
        <is>
          <t xml:space="preserve">L </t>
        </is>
      </c>
    </row>
    <row r="130" ht="15" customHeight="1" s="88">
      <c r="A130" s="46" t="inlineStr">
        <is>
          <t>CALHA CORTE</t>
        </is>
      </c>
      <c r="B130" s="53" t="n"/>
      <c r="C130" s="46" t="n"/>
      <c r="D130" s="52" t="n"/>
      <c r="E130" s="31" t="n"/>
      <c r="F130" s="52" t="n"/>
      <c r="G130" s="31" t="inlineStr">
        <is>
          <t>X</t>
        </is>
      </c>
      <c r="H130" s="66" t="n"/>
      <c r="I130" s="31" t="inlineStr">
        <is>
          <t>ASTM A36</t>
        </is>
      </c>
      <c r="J130" s="31" t="n"/>
      <c r="K130" s="31" t="inlineStr">
        <is>
          <t>m</t>
        </is>
      </c>
      <c r="L130" s="23">
        <f>C130*H130*0.00785</f>
        <v/>
      </c>
      <c r="M130" s="31" t="inlineStr">
        <is>
          <t>kg/m</t>
        </is>
      </c>
      <c r="N130" s="23">
        <f>J130*L130</f>
        <v/>
      </c>
      <c r="O130" s="28">
        <f>ROUNDUP(J130/6,0)</f>
        <v/>
      </c>
      <c r="P130" s="23">
        <f>O130*6*L130</f>
        <v/>
      </c>
      <c r="R130" s="2" t="n"/>
      <c r="S130" s="8">
        <f>O184*6-J184</f>
        <v/>
      </c>
    </row>
    <row r="131" ht="15" customHeight="1" s="88">
      <c r="A131" s="50" t="inlineStr">
        <is>
          <t>L DOBRADO</t>
        </is>
      </c>
      <c r="B131" s="74" t="n"/>
      <c r="C131" s="75" t="n"/>
      <c r="D131" s="60" t="n">
        <v>40</v>
      </c>
      <c r="E131" s="31" t="inlineStr">
        <is>
          <t>X</t>
        </is>
      </c>
      <c r="F131" s="52" t="n">
        <v>40</v>
      </c>
      <c r="G131" s="31" t="inlineStr">
        <is>
          <t>X</t>
        </is>
      </c>
      <c r="H131" s="66" t="n">
        <v>2</v>
      </c>
      <c r="I131" s="31" t="inlineStr">
        <is>
          <t>ASTM A36</t>
        </is>
      </c>
      <c r="J131" s="31" t="n">
        <v>155.5949</v>
      </c>
      <c r="K131" s="31" t="inlineStr">
        <is>
          <t>m</t>
        </is>
      </c>
      <c r="L131" s="23">
        <f>((D131+F131)-2*H131)*H131*0.00785</f>
        <v/>
      </c>
      <c r="M131" s="31" t="inlineStr">
        <is>
          <t>kg/m</t>
        </is>
      </c>
      <c r="N131" s="23">
        <f>J131*L131</f>
        <v/>
      </c>
      <c r="O131" s="28">
        <f>ROUNDUP(J131/6,0)</f>
        <v/>
      </c>
      <c r="P131" s="23">
        <f>O131*6*L131</f>
        <v/>
      </c>
      <c r="Q131" t="n">
        <v>185.66</v>
      </c>
      <c r="R131" s="2" t="n"/>
    </row>
    <row r="132" ht="15" customHeight="1" s="88">
      <c r="A132" s="50" t="inlineStr">
        <is>
          <t>L DOBRADO</t>
        </is>
      </c>
      <c r="B132" s="74" t="n"/>
      <c r="C132" s="75" t="n"/>
      <c r="D132" s="52" t="n">
        <v>30</v>
      </c>
      <c r="E132" s="31" t="inlineStr">
        <is>
          <t>X</t>
        </is>
      </c>
      <c r="F132" s="52" t="n">
        <v>30</v>
      </c>
      <c r="G132" s="31" t="inlineStr">
        <is>
          <t>X</t>
        </is>
      </c>
      <c r="H132" s="66" t="n">
        <v>2</v>
      </c>
      <c r="I132" s="31" t="inlineStr">
        <is>
          <t>ASTM A36</t>
        </is>
      </c>
      <c r="J132" s="31" t="n">
        <v>320.9428</v>
      </c>
      <c r="K132" s="31" t="inlineStr">
        <is>
          <t>m</t>
        </is>
      </c>
      <c r="L132" s="23">
        <f>((C132+F132)-2*H132)*H132*0.00785</f>
        <v/>
      </c>
      <c r="M132" s="31" t="inlineStr">
        <is>
          <t>kg/m</t>
        </is>
      </c>
      <c r="N132" s="23">
        <f>J132*L132</f>
        <v/>
      </c>
      <c r="O132" s="28">
        <f>ROUNDUP(J132/6,0)</f>
        <v/>
      </c>
      <c r="P132" s="23">
        <f>O132*6*L132</f>
        <v/>
      </c>
      <c r="Q132" t="n">
        <v>282.17</v>
      </c>
      <c r="R132" s="2" t="n"/>
    </row>
    <row r="133" ht="15" customHeight="1" s="88">
      <c r="A133" s="50" t="inlineStr">
        <is>
          <t>L DOBRADO</t>
        </is>
      </c>
      <c r="B133" s="74" t="n"/>
      <c r="C133" s="75" t="n"/>
      <c r="D133" s="52" t="n"/>
      <c r="E133" s="31" t="inlineStr">
        <is>
          <t>X</t>
        </is>
      </c>
      <c r="F133" s="52" t="n"/>
      <c r="G133" s="31" t="inlineStr">
        <is>
          <t>X</t>
        </is>
      </c>
      <c r="H133" s="66" t="n"/>
      <c r="I133" s="31" t="inlineStr">
        <is>
          <t>ASTM A36</t>
        </is>
      </c>
      <c r="J133" s="31" t="n"/>
      <c r="K133" s="31" t="inlineStr">
        <is>
          <t>m</t>
        </is>
      </c>
      <c r="L133" s="23">
        <f>((C133+F133)-2*H133)*H133*0.00785</f>
        <v/>
      </c>
      <c r="M133" s="31" t="inlineStr">
        <is>
          <t>kg/m</t>
        </is>
      </c>
      <c r="N133" s="23">
        <f>J133*L133</f>
        <v/>
      </c>
      <c r="O133" s="28">
        <f>ROUNDUP(J133/6,0)</f>
        <v/>
      </c>
      <c r="P133" s="23">
        <f>O133*6*L133</f>
        <v/>
      </c>
      <c r="R133" s="2" t="n"/>
    </row>
    <row r="134" ht="15" customHeight="1" s="88">
      <c r="A134" s="50" t="inlineStr">
        <is>
          <t>L DOBRADO</t>
        </is>
      </c>
      <c r="B134" s="74" t="n"/>
      <c r="C134" s="75" t="n"/>
      <c r="D134" s="60" t="n"/>
      <c r="E134" s="31" t="inlineStr">
        <is>
          <t>X</t>
        </is>
      </c>
      <c r="F134" s="52" t="n"/>
      <c r="G134" s="31" t="inlineStr">
        <is>
          <t>X</t>
        </is>
      </c>
      <c r="H134" s="66" t="n"/>
      <c r="I134" s="31" t="inlineStr">
        <is>
          <t>ASTM A36</t>
        </is>
      </c>
      <c r="J134" s="31" t="n"/>
      <c r="K134" s="31" t="inlineStr">
        <is>
          <t>m</t>
        </is>
      </c>
      <c r="L134" s="23">
        <f>((D134+F134)-2*H134)*H134*0.00785</f>
        <v/>
      </c>
      <c r="M134" s="31" t="inlineStr">
        <is>
          <t>kg/m</t>
        </is>
      </c>
      <c r="N134" s="23">
        <f>J134*L134</f>
        <v/>
      </c>
      <c r="O134" s="28">
        <f>ROUNDUP(J134/6,0)</f>
        <v/>
      </c>
      <c r="P134" s="23">
        <f>O134*6*L134</f>
        <v/>
      </c>
      <c r="R134" s="2" t="n"/>
    </row>
    <row r="135" ht="15" customHeight="1" s="88">
      <c r="A135" s="50" t="inlineStr">
        <is>
          <t>L DOBRADO</t>
        </is>
      </c>
      <c r="B135" s="74" t="n"/>
      <c r="C135" s="75" t="n"/>
      <c r="D135" s="52" t="n"/>
      <c r="E135" s="31" t="inlineStr">
        <is>
          <t>X</t>
        </is>
      </c>
      <c r="F135" s="52" t="n"/>
      <c r="G135" s="31" t="inlineStr">
        <is>
          <t>X</t>
        </is>
      </c>
      <c r="H135" s="66" t="n"/>
      <c r="I135" s="31" t="inlineStr">
        <is>
          <t>ASTM A36</t>
        </is>
      </c>
      <c r="J135" s="31" t="n"/>
      <c r="K135" s="31" t="inlineStr">
        <is>
          <t>m</t>
        </is>
      </c>
      <c r="L135" s="23">
        <f>((C135+F135)-2*H135)*H135*0.00785</f>
        <v/>
      </c>
      <c r="M135" s="31" t="inlineStr">
        <is>
          <t>kg/m</t>
        </is>
      </c>
      <c r="N135" s="23">
        <f>J135*L135</f>
        <v/>
      </c>
      <c r="O135" s="28">
        <f>ROUNDUP(J135/6,0)</f>
        <v/>
      </c>
      <c r="P135" s="23">
        <f>O135*6*L135</f>
        <v/>
      </c>
      <c r="R135" s="2" t="n"/>
    </row>
    <row r="136" ht="15" customHeight="1" s="88">
      <c r="A136" s="50" t="inlineStr">
        <is>
          <t>L DOBRADO</t>
        </is>
      </c>
      <c r="B136" s="74" t="n"/>
      <c r="C136" s="75" t="n"/>
      <c r="D136" s="52" t="n"/>
      <c r="E136" s="31" t="inlineStr">
        <is>
          <t>X</t>
        </is>
      </c>
      <c r="F136" s="52" t="n"/>
      <c r="G136" s="31" t="inlineStr">
        <is>
          <t>X</t>
        </is>
      </c>
      <c r="H136" s="66" t="n"/>
      <c r="I136" s="31" t="inlineStr">
        <is>
          <t>ASTM A36</t>
        </is>
      </c>
      <c r="J136" s="31" t="n"/>
      <c r="K136" s="31" t="inlineStr">
        <is>
          <t>m</t>
        </is>
      </c>
      <c r="L136" s="23">
        <f>((C136+F136)-2*H136)*H136*0.00785</f>
        <v/>
      </c>
      <c r="M136" s="31" t="inlineStr">
        <is>
          <t>kg/m</t>
        </is>
      </c>
      <c r="N136" s="23">
        <f>J136*L136</f>
        <v/>
      </c>
      <c r="O136" s="28">
        <f>ROUNDUP(J136/6,0)</f>
        <v/>
      </c>
      <c r="P136" s="23">
        <f>O136*6*L136</f>
        <v/>
      </c>
      <c r="R136" s="2" t="n"/>
    </row>
    <row r="137" ht="15" customHeight="1" s="88">
      <c r="A137" s="50" t="inlineStr">
        <is>
          <t>L DOBRADO</t>
        </is>
      </c>
      <c r="B137" s="74" t="n"/>
      <c r="C137" s="75" t="n"/>
      <c r="D137" s="60" t="n"/>
      <c r="E137" s="31" t="inlineStr">
        <is>
          <t>X</t>
        </is>
      </c>
      <c r="F137" s="52" t="n"/>
      <c r="G137" s="31" t="inlineStr">
        <is>
          <t>X</t>
        </is>
      </c>
      <c r="H137" s="66" t="n"/>
      <c r="I137" s="31" t="inlineStr">
        <is>
          <t>ASTM A36</t>
        </is>
      </c>
      <c r="J137" s="31" t="n"/>
      <c r="K137" s="31" t="inlineStr">
        <is>
          <t>m</t>
        </is>
      </c>
      <c r="L137" s="23">
        <f>((D137+F137)-2*H137)*H137*0.00785</f>
        <v/>
      </c>
      <c r="M137" s="31" t="inlineStr">
        <is>
          <t>kg/m</t>
        </is>
      </c>
      <c r="N137" s="23">
        <f>J137*L137</f>
        <v/>
      </c>
      <c r="O137" s="28">
        <f>ROUNDUP(J137/6,0)</f>
        <v/>
      </c>
      <c r="P137" s="23">
        <f>O137*6*L137</f>
        <v/>
      </c>
      <c r="R137" s="2" t="n"/>
    </row>
    <row r="138" ht="15" customHeight="1" s="88">
      <c r="A138" s="50" t="inlineStr">
        <is>
          <t>L DOBRADO</t>
        </is>
      </c>
      <c r="B138" s="74" t="n"/>
      <c r="C138" s="75" t="n"/>
      <c r="D138" s="52" t="n"/>
      <c r="E138" s="31" t="inlineStr">
        <is>
          <t>X</t>
        </is>
      </c>
      <c r="F138" s="52" t="n"/>
      <c r="G138" s="31" t="inlineStr">
        <is>
          <t>X</t>
        </is>
      </c>
      <c r="H138" s="66" t="n"/>
      <c r="I138" s="31" t="inlineStr">
        <is>
          <t>ASTM A36</t>
        </is>
      </c>
      <c r="J138" s="31" t="n"/>
      <c r="K138" s="31" t="inlineStr">
        <is>
          <t>m</t>
        </is>
      </c>
      <c r="L138" s="23">
        <f>((C138+F138)-2*H138)*H138*0.00785</f>
        <v/>
      </c>
      <c r="M138" s="31" t="inlineStr">
        <is>
          <t>kg/m</t>
        </is>
      </c>
      <c r="N138" s="23">
        <f>J138*L138</f>
        <v/>
      </c>
      <c r="O138" s="28">
        <f>ROUNDUP(J138/6,0)</f>
        <v/>
      </c>
      <c r="P138" s="23">
        <f>O138*6*L138</f>
        <v/>
      </c>
      <c r="R138" s="2" t="n"/>
    </row>
    <row r="139" ht="15" customHeight="1" s="88">
      <c r="A139" s="50" t="inlineStr">
        <is>
          <t>L DOBRADO</t>
        </is>
      </c>
      <c r="B139" s="74" t="n"/>
      <c r="C139" s="75" t="n"/>
      <c r="D139" s="52" t="n"/>
      <c r="E139" s="31" t="inlineStr">
        <is>
          <t>X</t>
        </is>
      </c>
      <c r="F139" s="52" t="n"/>
      <c r="G139" s="31" t="inlineStr">
        <is>
          <t>X</t>
        </is>
      </c>
      <c r="H139" s="66" t="n"/>
      <c r="I139" s="31" t="inlineStr">
        <is>
          <t>ASTM A36</t>
        </is>
      </c>
      <c r="J139" s="31" t="n"/>
      <c r="K139" s="31" t="inlineStr">
        <is>
          <t>m</t>
        </is>
      </c>
      <c r="L139" s="23">
        <f>((C139+F139)-2*H139)*H139*0.00785</f>
        <v/>
      </c>
      <c r="M139" s="31" t="inlineStr">
        <is>
          <t>kg/m</t>
        </is>
      </c>
      <c r="N139" s="23">
        <f>J139*L139</f>
        <v/>
      </c>
      <c r="O139" s="28">
        <f>ROUNDUP(J139/6,0)</f>
        <v/>
      </c>
      <c r="P139" s="23">
        <f>O139*6*L139</f>
        <v/>
      </c>
      <c r="R139" s="2" t="n"/>
    </row>
    <row r="140" ht="15" customHeight="1" s="88">
      <c r="A140" s="50" t="inlineStr">
        <is>
          <t>L DOBRADO</t>
        </is>
      </c>
      <c r="B140" s="74" t="n"/>
      <c r="C140" s="75" t="n"/>
      <c r="D140" s="60" t="n"/>
      <c r="E140" s="31" t="inlineStr">
        <is>
          <t>X</t>
        </is>
      </c>
      <c r="F140" s="52" t="n"/>
      <c r="G140" s="31" t="inlineStr">
        <is>
          <t>X</t>
        </is>
      </c>
      <c r="H140" s="66" t="n"/>
      <c r="I140" s="31" t="inlineStr">
        <is>
          <t>ASTM A36</t>
        </is>
      </c>
      <c r="J140" s="31" t="n"/>
      <c r="K140" s="31" t="inlineStr">
        <is>
          <t>m</t>
        </is>
      </c>
      <c r="L140" s="23">
        <f>((D140+F140)-2*H140)*H140*0.00785</f>
        <v/>
      </c>
      <c r="M140" s="31" t="inlineStr">
        <is>
          <t>kg/m</t>
        </is>
      </c>
      <c r="N140" s="23">
        <f>J140*L140</f>
        <v/>
      </c>
      <c r="O140" s="28">
        <f>ROUNDUP(J140/6,0)</f>
        <v/>
      </c>
      <c r="P140" s="23">
        <f>O140*6*L140</f>
        <v/>
      </c>
      <c r="R140" s="2" t="n"/>
      <c r="S140" s="8">
        <f>O185*6-J185</f>
        <v/>
      </c>
      <c r="U140" s="8" t="inlineStr">
        <is>
          <t>SP CV + SP MF</t>
        </is>
      </c>
    </row>
    <row r="141" ht="15" customHeight="1" s="88">
      <c r="A141" s="50" t="inlineStr">
        <is>
          <t>L DOBRADO</t>
        </is>
      </c>
      <c r="B141" s="74" t="n"/>
      <c r="C141" s="75" t="n"/>
      <c r="D141" s="52" t="n"/>
      <c r="E141" s="31" t="inlineStr">
        <is>
          <t>X</t>
        </is>
      </c>
      <c r="F141" s="52" t="n"/>
      <c r="G141" s="31" t="inlineStr">
        <is>
          <t>X</t>
        </is>
      </c>
      <c r="H141" s="66" t="n"/>
      <c r="I141" s="31" t="inlineStr">
        <is>
          <t>ASTM A36</t>
        </is>
      </c>
      <c r="J141" s="31" t="n"/>
      <c r="K141" s="31" t="inlineStr">
        <is>
          <t>m</t>
        </is>
      </c>
      <c r="L141" s="23">
        <f>((C141+F141)-2*H141)*H141*0.00785</f>
        <v/>
      </c>
      <c r="M141" s="31" t="inlineStr">
        <is>
          <t>kg/m</t>
        </is>
      </c>
      <c r="N141" s="23">
        <f>J141*L141</f>
        <v/>
      </c>
      <c r="O141" s="28">
        <f>ROUNDUP(J141/6,0)</f>
        <v/>
      </c>
      <c r="P141" s="23">
        <f>O141*6*L141</f>
        <v/>
      </c>
      <c r="R141" s="2" t="n"/>
      <c r="S141" s="8">
        <f>O186*6-J186</f>
        <v/>
      </c>
    </row>
    <row r="142" ht="15" customHeight="1" s="88">
      <c r="A142" s="50" t="inlineStr">
        <is>
          <t>L DOBRADO</t>
        </is>
      </c>
      <c r="B142" s="74" t="n"/>
      <c r="C142" s="75" t="n"/>
      <c r="D142" s="52" t="n"/>
      <c r="E142" s="31" t="inlineStr">
        <is>
          <t>X</t>
        </is>
      </c>
      <c r="F142" s="52" t="n"/>
      <c r="G142" s="31" t="inlineStr">
        <is>
          <t>X</t>
        </is>
      </c>
      <c r="H142" s="66" t="n"/>
      <c r="I142" s="31" t="inlineStr">
        <is>
          <t>ASTM A36</t>
        </is>
      </c>
      <c r="J142" s="31" t="n"/>
      <c r="K142" s="31" t="inlineStr">
        <is>
          <t>m</t>
        </is>
      </c>
      <c r="L142" s="23">
        <f>((C142+F142)-2*H142)*H142*0.00785</f>
        <v/>
      </c>
      <c r="M142" s="31" t="inlineStr">
        <is>
          <t>kg/m</t>
        </is>
      </c>
      <c r="N142" s="23">
        <f>J142*L142</f>
        <v/>
      </c>
      <c r="O142" s="28">
        <f>ROUNDUP(J142/6,0)</f>
        <v/>
      </c>
      <c r="P142" s="23">
        <f>O142*6*L142</f>
        <v/>
      </c>
      <c r="R142" s="2" t="n"/>
      <c r="S142" s="8">
        <f>O187*6-J187</f>
        <v/>
      </c>
    </row>
    <row r="143" ht="15" customHeight="1" s="88">
      <c r="A143" s="31" t="inlineStr">
        <is>
          <t>tubo redondo</t>
        </is>
      </c>
      <c r="B143" s="52" t="n"/>
      <c r="C143" s="31" t="n">
        <v>2</v>
      </c>
      <c r="D143" s="52" t="inlineStr">
        <is>
          <t>".</t>
        </is>
      </c>
      <c r="E143" s="29" t="n">
        <v>0</v>
      </c>
      <c r="F143" s="52" t="inlineStr">
        <is>
          <t>"</t>
        </is>
      </c>
      <c r="G143" s="31" t="inlineStr">
        <is>
          <t>X</t>
        </is>
      </c>
      <c r="H143" s="66" t="n"/>
      <c r="I143" s="31" t="inlineStr">
        <is>
          <t>ASTM A36</t>
        </is>
      </c>
      <c r="J143" s="31" t="n"/>
      <c r="K143" s="31" t="inlineStr">
        <is>
          <t>m</t>
        </is>
      </c>
      <c r="L143" s="23">
        <f>((PI()*((C143*25.4+E143*25.4)/2)*2)/1000)*H143*7.85</f>
        <v/>
      </c>
      <c r="M143" s="31" t="inlineStr">
        <is>
          <t>kg/m</t>
        </is>
      </c>
      <c r="N143" s="23">
        <f>J143*L143</f>
        <v/>
      </c>
      <c r="O143" s="28">
        <f>ROUNDUP(J143/6,0)</f>
        <v/>
      </c>
      <c r="P143" s="23">
        <f>O143*6*L143</f>
        <v/>
      </c>
      <c r="R143" s="2" t="n"/>
      <c r="S143" s="8">
        <f>O188*6-J188</f>
        <v/>
      </c>
    </row>
    <row r="144" ht="15" customHeight="1" s="88">
      <c r="A144" s="31" t="inlineStr">
        <is>
          <t>tubo redondo</t>
        </is>
      </c>
      <c r="B144" s="52" t="n"/>
      <c r="C144" s="31" t="n">
        <v>1</v>
      </c>
      <c r="D144" s="52" t="inlineStr">
        <is>
          <t>".</t>
        </is>
      </c>
      <c r="E144" s="29" t="n">
        <v>0</v>
      </c>
      <c r="F144" s="52" t="inlineStr">
        <is>
          <t>"</t>
        </is>
      </c>
      <c r="G144" s="31" t="inlineStr">
        <is>
          <t>X</t>
        </is>
      </c>
      <c r="H144" s="66" t="n"/>
      <c r="I144" s="31" t="inlineStr">
        <is>
          <t>ASTM A36</t>
        </is>
      </c>
      <c r="J144" s="31" t="n"/>
      <c r="K144" s="31" t="inlineStr">
        <is>
          <t>m</t>
        </is>
      </c>
      <c r="L144" s="23">
        <f>((PI()*((C144*25.4+E144*25.4)/2)*2)/1000)*H144*7.85</f>
        <v/>
      </c>
      <c r="M144" s="31" t="inlineStr">
        <is>
          <t>kg/m</t>
        </is>
      </c>
      <c r="N144" s="23">
        <f>J144*L144</f>
        <v/>
      </c>
      <c r="O144" s="28">
        <f>ROUNDUP(J144/6,0)</f>
        <v/>
      </c>
      <c r="P144" s="23">
        <f>O144*6*L144</f>
        <v/>
      </c>
      <c r="R144" s="2" t="n"/>
      <c r="S144" s="8">
        <f>O189*6-J189</f>
        <v/>
      </c>
      <c r="U144" s="8" t="inlineStr">
        <is>
          <t>TI</t>
        </is>
      </c>
    </row>
    <row r="145" ht="15" customHeight="1" s="88">
      <c r="A145" s="31" t="inlineStr">
        <is>
          <t>tubo redondo</t>
        </is>
      </c>
      <c r="B145" s="52" t="n"/>
      <c r="C145" s="31" t="n">
        <v>1</v>
      </c>
      <c r="D145" s="52" t="inlineStr">
        <is>
          <t>".</t>
        </is>
      </c>
      <c r="E145" s="29" t="n">
        <v>0.5</v>
      </c>
      <c r="F145" s="52" t="inlineStr">
        <is>
          <t>"</t>
        </is>
      </c>
      <c r="G145" s="31" t="inlineStr">
        <is>
          <t>X</t>
        </is>
      </c>
      <c r="H145" s="66" t="n"/>
      <c r="I145" s="31" t="inlineStr">
        <is>
          <t>ASTM A36</t>
        </is>
      </c>
      <c r="J145" s="31" t="n"/>
      <c r="K145" s="31" t="inlineStr">
        <is>
          <t>m</t>
        </is>
      </c>
      <c r="L145" s="23">
        <f>((PI()*((C145*25.4+E145*25.4)/2)*2)/1000)*H145*7.85</f>
        <v/>
      </c>
      <c r="M145" s="31" t="inlineStr">
        <is>
          <t>kg/m</t>
        </is>
      </c>
      <c r="N145" s="23">
        <f>J145*L145</f>
        <v/>
      </c>
      <c r="O145" s="28">
        <f>ROUNDUP(J145/6,0)</f>
        <v/>
      </c>
      <c r="P145" s="23">
        <f>O145*6*L145</f>
        <v/>
      </c>
      <c r="R145" s="2" t="n"/>
      <c r="S145" s="8">
        <f>O190*6-J190</f>
        <v/>
      </c>
      <c r="U145" s="8" t="inlineStr">
        <is>
          <t>CV</t>
        </is>
      </c>
    </row>
    <row r="146" ht="15" customHeight="1" s="88">
      <c r="A146" s="31" t="inlineStr">
        <is>
          <t>W150X13</t>
        </is>
      </c>
      <c r="B146" s="52" t="n"/>
      <c r="C146" s="31" t="n"/>
      <c r="D146" s="52" t="n"/>
      <c r="E146" s="31" t="n"/>
      <c r="F146" s="52" t="n"/>
      <c r="G146" s="31" t="n"/>
      <c r="H146" s="52" t="n"/>
      <c r="I146" s="31" t="inlineStr">
        <is>
          <t>ASTM-A572-GR50</t>
        </is>
      </c>
      <c r="J146" s="31" t="n"/>
      <c r="K146" s="31" t="inlineStr">
        <is>
          <t>m</t>
        </is>
      </c>
      <c r="L146" s="23" t="n">
        <v>13</v>
      </c>
      <c r="M146" s="31" t="inlineStr">
        <is>
          <t>kg/m</t>
        </is>
      </c>
      <c r="N146" s="23">
        <f>J146*L146</f>
        <v/>
      </c>
      <c r="O146" s="28">
        <f>ROUNDUP(J146/12,0)</f>
        <v/>
      </c>
      <c r="P146" s="23">
        <f>O146*12*L146</f>
        <v/>
      </c>
      <c r="R146" s="2" t="n"/>
      <c r="S146" s="8">
        <f>O191*6-J191</f>
        <v/>
      </c>
      <c r="U146" s="8" t="inlineStr">
        <is>
          <t>CHUMBADOR</t>
        </is>
      </c>
    </row>
    <row r="147" ht="15" customHeight="1" s="88">
      <c r="A147" s="31" t="inlineStr">
        <is>
          <t>W150X18</t>
        </is>
      </c>
      <c r="B147" s="52" t="n"/>
      <c r="C147" s="31" t="n"/>
      <c r="D147" s="52" t="n"/>
      <c r="E147" s="31" t="n"/>
      <c r="F147" s="52" t="n"/>
      <c r="G147" s="31" t="n"/>
      <c r="H147" s="52" t="n"/>
      <c r="I147" s="31" t="inlineStr">
        <is>
          <t>ASTM-A572-GR50</t>
        </is>
      </c>
      <c r="J147" s="31" t="n"/>
      <c r="K147" s="31" t="inlineStr">
        <is>
          <t>m</t>
        </is>
      </c>
      <c r="L147" s="23" t="n">
        <v>18</v>
      </c>
      <c r="M147" s="31" t="inlineStr">
        <is>
          <t>kg/m</t>
        </is>
      </c>
      <c r="N147" s="23">
        <f>J147*L147</f>
        <v/>
      </c>
      <c r="O147" s="28">
        <f>ROUNDUP(J147/12,0)</f>
        <v/>
      </c>
      <c r="P147" s="23">
        <f>O147*12*L147</f>
        <v/>
      </c>
      <c r="R147" s="2" t="n"/>
      <c r="S147" s="8">
        <f>O192*6-J192</f>
        <v/>
      </c>
    </row>
    <row r="148" ht="15" customHeight="1" s="88">
      <c r="A148" s="31" t="inlineStr">
        <is>
          <t>W150X22,5</t>
        </is>
      </c>
      <c r="B148" s="52" t="n"/>
      <c r="C148" s="31" t="n"/>
      <c r="D148" s="52" t="n"/>
      <c r="E148" s="31" t="n"/>
      <c r="F148" s="52" t="n"/>
      <c r="G148" s="31" t="n"/>
      <c r="H148" s="52" t="n"/>
      <c r="I148" s="31" t="inlineStr">
        <is>
          <t>ASTM-A572-GR50</t>
        </is>
      </c>
      <c r="J148" s="31" t="n"/>
      <c r="K148" s="31" t="inlineStr">
        <is>
          <t>m</t>
        </is>
      </c>
      <c r="L148" s="23" t="n">
        <v>22.5</v>
      </c>
      <c r="M148" s="31" t="inlineStr">
        <is>
          <t>kg/m</t>
        </is>
      </c>
      <c r="N148" s="23">
        <f>J148*L148</f>
        <v/>
      </c>
      <c r="O148" s="28">
        <f>ROUNDUP(J148/12,0)</f>
        <v/>
      </c>
      <c r="P148" s="23">
        <f>O148*12*L148</f>
        <v/>
      </c>
      <c r="R148" s="2" t="n"/>
      <c r="S148" s="8">
        <f>O193*6-J193</f>
        <v/>
      </c>
    </row>
    <row r="149" ht="15" customHeight="1" s="88">
      <c r="A149" s="31" t="inlineStr">
        <is>
          <t>W150X29,8</t>
        </is>
      </c>
      <c r="B149" s="52" t="n"/>
      <c r="C149" s="31" t="n"/>
      <c r="D149" s="52" t="n"/>
      <c r="E149" s="31" t="n"/>
      <c r="F149" s="52" t="n"/>
      <c r="G149" s="31" t="n"/>
      <c r="H149" s="52" t="n"/>
      <c r="I149" s="31" t="inlineStr">
        <is>
          <t>ASTM-A572-GR50</t>
        </is>
      </c>
      <c r="J149" s="31" t="n"/>
      <c r="K149" s="31" t="inlineStr">
        <is>
          <t>m</t>
        </is>
      </c>
      <c r="L149" s="23" t="n">
        <v>29.8</v>
      </c>
      <c r="M149" s="31" t="inlineStr">
        <is>
          <t>kg/m</t>
        </is>
      </c>
      <c r="N149" s="23">
        <f>J149*L149</f>
        <v/>
      </c>
      <c r="O149" s="28">
        <f>ROUNDUP(J149/12,0)</f>
        <v/>
      </c>
      <c r="P149" s="23">
        <f>O149*12*L149</f>
        <v/>
      </c>
      <c r="R149" s="2" t="n"/>
      <c r="S149" s="8">
        <f>O194*6-J194</f>
        <v/>
      </c>
    </row>
    <row r="150" ht="15" customHeight="1" s="88">
      <c r="A150" s="31" t="inlineStr">
        <is>
          <t>W150X37,1</t>
        </is>
      </c>
      <c r="B150" s="52" t="n"/>
      <c r="C150" s="31" t="n"/>
      <c r="D150" s="52" t="n"/>
      <c r="E150" s="31" t="n"/>
      <c r="F150" s="52" t="n"/>
      <c r="G150" s="31" t="n"/>
      <c r="H150" s="52" t="n"/>
      <c r="I150" s="31" t="inlineStr">
        <is>
          <t>ASTM-A572-GR50</t>
        </is>
      </c>
      <c r="J150" s="31" t="n"/>
      <c r="K150" s="31" t="inlineStr">
        <is>
          <t>m</t>
        </is>
      </c>
      <c r="L150" s="23" t="n">
        <v>37.1</v>
      </c>
      <c r="M150" s="31" t="inlineStr">
        <is>
          <t>kg/m</t>
        </is>
      </c>
      <c r="N150" s="23">
        <f>J150*L150</f>
        <v/>
      </c>
      <c r="O150" s="28">
        <f>ROUNDUP(J150/12,0)</f>
        <v/>
      </c>
      <c r="P150" s="23">
        <f>O150*12*L150</f>
        <v/>
      </c>
      <c r="R150" s="2" t="n"/>
      <c r="S150" s="8">
        <f>O195*6-J195</f>
        <v/>
      </c>
    </row>
    <row r="151" ht="15" customHeight="1" s="88">
      <c r="A151" s="31" t="inlineStr">
        <is>
          <t>W200X15</t>
        </is>
      </c>
      <c r="B151" s="52" t="n"/>
      <c r="C151" s="31" t="n"/>
      <c r="D151" s="52" t="n"/>
      <c r="E151" s="31" t="n"/>
      <c r="F151" s="52" t="n"/>
      <c r="G151" s="31" t="n"/>
      <c r="H151" s="52" t="n"/>
      <c r="I151" s="31" t="inlineStr">
        <is>
          <t>ASTM-A572-GR50</t>
        </is>
      </c>
      <c r="J151" s="31" t="n"/>
      <c r="K151" s="31" t="inlineStr">
        <is>
          <t>m</t>
        </is>
      </c>
      <c r="L151" s="23" t="n">
        <v>15</v>
      </c>
      <c r="M151" s="31" t="inlineStr">
        <is>
          <t>kg/m</t>
        </is>
      </c>
      <c r="N151" s="23">
        <f>J151*L151</f>
        <v/>
      </c>
      <c r="O151" s="28">
        <f>ROUNDUP(J151/12,0)</f>
        <v/>
      </c>
      <c r="P151" s="23">
        <f>O151*12*L151</f>
        <v/>
      </c>
      <c r="R151" s="2" t="n"/>
      <c r="S151" s="8">
        <f>O196*6-J196</f>
        <v/>
      </c>
    </row>
    <row r="152" ht="15" customHeight="1" s="88">
      <c r="A152" s="31" t="inlineStr">
        <is>
          <t>W200X19,3</t>
        </is>
      </c>
      <c r="B152" s="52" t="n"/>
      <c r="C152" s="31" t="n"/>
      <c r="D152" s="52" t="n"/>
      <c r="E152" s="31" t="n"/>
      <c r="F152" s="52" t="n"/>
      <c r="G152" s="31" t="n"/>
      <c r="H152" s="52" t="n"/>
      <c r="I152" s="31" t="inlineStr">
        <is>
          <t>ASTM-A572-GR50</t>
        </is>
      </c>
      <c r="J152" s="31" t="n"/>
      <c r="K152" s="31" t="inlineStr">
        <is>
          <t>m</t>
        </is>
      </c>
      <c r="L152" s="23" t="n">
        <v>19.3</v>
      </c>
      <c r="M152" s="31" t="inlineStr">
        <is>
          <t>kg/m</t>
        </is>
      </c>
      <c r="N152" s="23">
        <f>J152*L152</f>
        <v/>
      </c>
      <c r="O152" s="28">
        <f>ROUNDUP(J152/12,0)</f>
        <v/>
      </c>
      <c r="P152" s="23">
        <f>O152*12*L152</f>
        <v/>
      </c>
      <c r="R152" s="2" t="n"/>
      <c r="S152" s="8">
        <f>O197*6-J197</f>
        <v/>
      </c>
    </row>
    <row r="153" ht="15" customHeight="1" s="88">
      <c r="A153" s="31" t="inlineStr">
        <is>
          <t>W200X26,6</t>
        </is>
      </c>
      <c r="B153" s="52" t="n"/>
      <c r="C153" s="31" t="n"/>
      <c r="D153" s="52" t="n"/>
      <c r="E153" s="31" t="n"/>
      <c r="F153" s="52" t="n"/>
      <c r="G153" s="31" t="n"/>
      <c r="H153" s="52" t="n"/>
      <c r="I153" s="31" t="inlineStr">
        <is>
          <t>ASTM-A572-GR50</t>
        </is>
      </c>
      <c r="J153" s="31" t="n"/>
      <c r="K153" s="31" t="inlineStr">
        <is>
          <t>m</t>
        </is>
      </c>
      <c r="L153" s="23" t="n">
        <v>26.6</v>
      </c>
      <c r="M153" s="31" t="inlineStr">
        <is>
          <t>kg/m</t>
        </is>
      </c>
      <c r="N153" s="23">
        <f>J153*L153</f>
        <v/>
      </c>
      <c r="O153" s="28">
        <f>ROUNDUP(J153/12,0)</f>
        <v/>
      </c>
      <c r="P153" s="23">
        <f>O153*12*L153</f>
        <v/>
      </c>
      <c r="R153" s="2" t="n"/>
      <c r="S153" s="8">
        <f>O198*6-J198</f>
        <v/>
      </c>
    </row>
    <row r="154" ht="15" customHeight="1" s="88">
      <c r="A154" s="31" t="inlineStr">
        <is>
          <t>W200X35,9</t>
        </is>
      </c>
      <c r="B154" s="52" t="n"/>
      <c r="C154" s="31" t="n"/>
      <c r="D154" s="52" t="n"/>
      <c r="E154" s="31" t="n"/>
      <c r="F154" s="52" t="n"/>
      <c r="G154" s="31" t="n"/>
      <c r="H154" s="52" t="n"/>
      <c r="I154" s="31" t="inlineStr">
        <is>
          <t>ASTM-A572-GR50</t>
        </is>
      </c>
      <c r="J154" s="31" t="n"/>
      <c r="K154" s="31" t="inlineStr">
        <is>
          <t>m</t>
        </is>
      </c>
      <c r="L154" s="23" t="n">
        <v>35.9</v>
      </c>
      <c r="M154" s="31" t="inlineStr">
        <is>
          <t>kg/m</t>
        </is>
      </c>
      <c r="N154" s="23">
        <f>J154*L154</f>
        <v/>
      </c>
      <c r="O154" s="28">
        <f>ROUNDUP(J154/12,0)</f>
        <v/>
      </c>
      <c r="P154" s="23">
        <f>O154*12*L154</f>
        <v/>
      </c>
      <c r="R154" s="2" t="n"/>
    </row>
    <row r="155" ht="15" customHeight="1" s="88">
      <c r="A155" s="31" t="inlineStr">
        <is>
          <t>W200X41,7</t>
        </is>
      </c>
      <c r="B155" s="52" t="n"/>
      <c r="C155" s="31" t="n"/>
      <c r="D155" s="52" t="n"/>
      <c r="E155" s="31" t="n"/>
      <c r="F155" s="52" t="n"/>
      <c r="G155" s="31" t="n"/>
      <c r="H155" s="52" t="n"/>
      <c r="I155" s="31" t="inlineStr">
        <is>
          <t>ASTM-A572-GR50</t>
        </is>
      </c>
      <c r="J155" s="31" t="n"/>
      <c r="K155" s="31" t="inlineStr">
        <is>
          <t>m</t>
        </is>
      </c>
      <c r="L155" s="23" t="n">
        <v>41.7</v>
      </c>
      <c r="M155" s="31" t="inlineStr">
        <is>
          <t>kg/m</t>
        </is>
      </c>
      <c r="N155" s="23">
        <f>J155*L155</f>
        <v/>
      </c>
      <c r="O155" s="28">
        <f>ROUNDUP(J155/12,0)</f>
        <v/>
      </c>
      <c r="P155" s="23">
        <f>O155*12*L155</f>
        <v/>
      </c>
      <c r="R155" s="2" t="n"/>
    </row>
    <row r="156" ht="15" customHeight="1" s="88">
      <c r="A156" s="31" t="inlineStr">
        <is>
          <t>W200X46,1</t>
        </is>
      </c>
      <c r="B156" s="52" t="n"/>
      <c r="C156" s="31" t="n"/>
      <c r="D156" s="52" t="n"/>
      <c r="E156" s="31" t="n"/>
      <c r="F156" s="52" t="n"/>
      <c r="G156" s="31" t="n"/>
      <c r="H156" s="52" t="n"/>
      <c r="I156" s="31" t="inlineStr">
        <is>
          <t>ASTM-A572-GR50</t>
        </is>
      </c>
      <c r="J156" s="31" t="n"/>
      <c r="K156" s="31" t="inlineStr">
        <is>
          <t>m</t>
        </is>
      </c>
      <c r="L156" s="23" t="n">
        <v>46.1</v>
      </c>
      <c r="M156" s="31" t="inlineStr">
        <is>
          <t>kg/m</t>
        </is>
      </c>
      <c r="N156" s="23">
        <f>J156*L156</f>
        <v/>
      </c>
      <c r="O156" s="28">
        <f>ROUNDUP(J156/12,0)</f>
        <v/>
      </c>
      <c r="P156" s="23">
        <f>O156*12*L156</f>
        <v/>
      </c>
      <c r="R156" s="2" t="n"/>
    </row>
    <row r="157" ht="15" customHeight="1" s="88">
      <c r="A157" s="31" t="inlineStr">
        <is>
          <t>W200X53</t>
        </is>
      </c>
      <c r="B157" s="52" t="n"/>
      <c r="C157" s="31" t="n"/>
      <c r="D157" s="52" t="n"/>
      <c r="E157" s="31" t="n"/>
      <c r="F157" s="52" t="n"/>
      <c r="G157" s="31" t="n"/>
      <c r="H157" s="52" t="n"/>
      <c r="I157" s="31" t="inlineStr">
        <is>
          <t>ASTM-A572-GR50</t>
        </is>
      </c>
      <c r="J157" s="31" t="n"/>
      <c r="K157" s="31" t="inlineStr">
        <is>
          <t>m</t>
        </is>
      </c>
      <c r="L157" s="23" t="n">
        <v>53</v>
      </c>
      <c r="M157" s="31" t="inlineStr">
        <is>
          <t>kg/m</t>
        </is>
      </c>
      <c r="N157" s="23">
        <f>J157*L157</f>
        <v/>
      </c>
      <c r="O157" s="28">
        <f>ROUNDUP(J157/12,0)</f>
        <v/>
      </c>
      <c r="P157" s="23">
        <f>O157*12*L157</f>
        <v/>
      </c>
      <c r="R157" s="2" t="n"/>
    </row>
    <row r="158" ht="15" customHeight="1" s="88">
      <c r="A158" s="31" t="inlineStr">
        <is>
          <t>W250X17,9</t>
        </is>
      </c>
      <c r="B158" s="52" t="n"/>
      <c r="C158" s="31" t="n"/>
      <c r="D158" s="52" t="n"/>
      <c r="E158" s="31" t="n"/>
      <c r="F158" s="52" t="n"/>
      <c r="G158" s="31" t="n"/>
      <c r="H158" s="52" t="n"/>
      <c r="I158" s="31" t="inlineStr">
        <is>
          <t>ASTM-A572-GR50</t>
        </is>
      </c>
      <c r="J158" s="31" t="n"/>
      <c r="K158" s="31" t="inlineStr">
        <is>
          <t>m</t>
        </is>
      </c>
      <c r="L158" s="23" t="n">
        <v>17.9</v>
      </c>
      <c r="M158" s="31" t="inlineStr">
        <is>
          <t>kg/m</t>
        </is>
      </c>
      <c r="N158" s="23">
        <f>J158*L158</f>
        <v/>
      </c>
      <c r="O158" s="28">
        <f>ROUNDUP(J158/12,0)</f>
        <v/>
      </c>
      <c r="P158" s="23">
        <f>O158*12*L158</f>
        <v/>
      </c>
      <c r="R158" s="2" t="n"/>
    </row>
    <row r="159" ht="15" customHeight="1" s="88">
      <c r="A159" s="31" t="inlineStr">
        <is>
          <t>W250X32,7</t>
        </is>
      </c>
      <c r="B159" s="52" t="n"/>
      <c r="C159" s="31" t="n"/>
      <c r="D159" s="52" t="n"/>
      <c r="E159" s="31" t="n"/>
      <c r="F159" s="52" t="n"/>
      <c r="G159" s="31" t="n"/>
      <c r="H159" s="52" t="n"/>
      <c r="I159" s="31" t="inlineStr">
        <is>
          <t>ASTM-A572-GR50</t>
        </is>
      </c>
      <c r="J159" s="31" t="n"/>
      <c r="K159" s="31" t="inlineStr">
        <is>
          <t>m</t>
        </is>
      </c>
      <c r="L159" s="23" t="n">
        <v>32.7</v>
      </c>
      <c r="M159" s="31" t="inlineStr">
        <is>
          <t>kg/m</t>
        </is>
      </c>
      <c r="N159" s="23">
        <f>J159*L159</f>
        <v/>
      </c>
      <c r="O159" s="28">
        <f>ROUNDUP(J159/12,0)</f>
        <v/>
      </c>
      <c r="P159" s="23">
        <f>O159*12*L159</f>
        <v/>
      </c>
      <c r="R159" s="2" t="n"/>
    </row>
    <row r="160" ht="15" customHeight="1" s="88">
      <c r="A160" s="31" t="inlineStr">
        <is>
          <t>W250X62</t>
        </is>
      </c>
      <c r="B160" s="52" t="n"/>
      <c r="C160" s="31" t="n"/>
      <c r="D160" s="52" t="n"/>
      <c r="E160" s="31" t="n"/>
      <c r="F160" s="52" t="n"/>
      <c r="G160" s="31" t="n"/>
      <c r="H160" s="52" t="n"/>
      <c r="I160" s="31" t="inlineStr">
        <is>
          <t>ASTM-A572-GR50</t>
        </is>
      </c>
      <c r="J160" s="31" t="n"/>
      <c r="K160" s="31" t="inlineStr">
        <is>
          <t>m</t>
        </is>
      </c>
      <c r="L160" s="23" t="n">
        <v>62</v>
      </c>
      <c r="M160" s="31" t="inlineStr">
        <is>
          <t>kg/m</t>
        </is>
      </c>
      <c r="N160" s="23">
        <f>J160*L160</f>
        <v/>
      </c>
      <c r="O160" s="28">
        <f>ROUNDUP(J160/12,0)</f>
        <v/>
      </c>
      <c r="P160" s="23">
        <f>O160*12*L160</f>
        <v/>
      </c>
      <c r="R160" s="2" t="n"/>
    </row>
    <row r="161" ht="15" customHeight="1" s="88">
      <c r="A161" s="31" t="inlineStr">
        <is>
          <t>W310X38,7</t>
        </is>
      </c>
      <c r="B161" s="52" t="n"/>
      <c r="C161" s="31" t="n"/>
      <c r="D161" s="52" t="n"/>
      <c r="E161" s="31" t="n"/>
      <c r="F161" s="52" t="n"/>
      <c r="G161" s="31" t="n"/>
      <c r="H161" s="52" t="n"/>
      <c r="I161" s="31" t="inlineStr">
        <is>
          <t>ASTM-A572-GR50</t>
        </is>
      </c>
      <c r="J161" s="31" t="n"/>
      <c r="K161" s="31" t="inlineStr">
        <is>
          <t>m</t>
        </is>
      </c>
      <c r="L161" s="23" t="n">
        <v>38.7</v>
      </c>
      <c r="M161" s="31" t="inlineStr">
        <is>
          <t>kg/m</t>
        </is>
      </c>
      <c r="N161" s="23">
        <f>J161*L161</f>
        <v/>
      </c>
      <c r="O161" s="28">
        <f>ROUNDUP(J161/12,0)</f>
        <v/>
      </c>
      <c r="P161" s="23">
        <f>O161*12*L161</f>
        <v/>
      </c>
      <c r="R161" s="2" t="n"/>
    </row>
    <row r="162" ht="15" customHeight="1" s="88">
      <c r="A162" s="31" t="inlineStr">
        <is>
          <t>W310X44,5</t>
        </is>
      </c>
      <c r="B162" s="52" t="n"/>
      <c r="C162" s="31" t="n"/>
      <c r="D162" s="52" t="n"/>
      <c r="E162" s="31" t="n"/>
      <c r="F162" s="52" t="n"/>
      <c r="G162" s="31" t="n"/>
      <c r="H162" s="52" t="n"/>
      <c r="I162" s="31" t="inlineStr">
        <is>
          <t>ASTM-A572-GR50</t>
        </is>
      </c>
      <c r="J162" s="31" t="n"/>
      <c r="K162" s="31" t="inlineStr">
        <is>
          <t>m</t>
        </is>
      </c>
      <c r="L162" s="23" t="n">
        <v>44.5</v>
      </c>
      <c r="M162" s="31" t="inlineStr">
        <is>
          <t>kg/m</t>
        </is>
      </c>
      <c r="N162" s="23">
        <f>J162*L162</f>
        <v/>
      </c>
      <c r="O162" s="28">
        <f>ROUNDUP(J162/12,0)</f>
        <v/>
      </c>
      <c r="P162" s="23">
        <f>O162*12*L162</f>
        <v/>
      </c>
      <c r="R162" s="2" t="n"/>
    </row>
    <row r="163" ht="15" customHeight="1" s="88">
      <c r="A163" s="31" t="inlineStr">
        <is>
          <t>W360X39</t>
        </is>
      </c>
      <c r="B163" s="52" t="n"/>
      <c r="C163" s="31" t="n"/>
      <c r="D163" s="52" t="n"/>
      <c r="E163" s="31" t="n"/>
      <c r="F163" s="52" t="n"/>
      <c r="G163" s="31" t="n"/>
      <c r="H163" s="52" t="n"/>
      <c r="I163" s="31" t="inlineStr">
        <is>
          <t>ASTM-A572-GR50</t>
        </is>
      </c>
      <c r="J163" s="31" t="n"/>
      <c r="K163" s="31" t="inlineStr">
        <is>
          <t>m</t>
        </is>
      </c>
      <c r="L163" s="23" t="n">
        <v>39</v>
      </c>
      <c r="M163" s="31" t="inlineStr">
        <is>
          <t>kg/m</t>
        </is>
      </c>
      <c r="N163" s="23">
        <f>J163*L163</f>
        <v/>
      </c>
      <c r="O163" s="28">
        <f>ROUNDUP(J163/12,0)</f>
        <v/>
      </c>
      <c r="P163" s="23">
        <f>O163*12*L163</f>
        <v/>
      </c>
      <c r="R163" s="2" t="n"/>
    </row>
    <row r="164" ht="15" customHeight="1" s="88">
      <c r="A164" s="31" t="inlineStr">
        <is>
          <t>W410X46,1</t>
        </is>
      </c>
      <c r="B164" s="52" t="n"/>
      <c r="C164" s="31" t="n"/>
      <c r="D164" s="52" t="n"/>
      <c r="E164" s="31" t="n"/>
      <c r="F164" s="52" t="n"/>
      <c r="G164" s="31" t="n"/>
      <c r="H164" s="52" t="n"/>
      <c r="I164" s="31" t="inlineStr">
        <is>
          <t>ASTM-A572-GR50</t>
        </is>
      </c>
      <c r="J164" s="31" t="n"/>
      <c r="K164" s="31" t="inlineStr">
        <is>
          <t>m</t>
        </is>
      </c>
      <c r="L164" s="23" t="n">
        <v>46.1</v>
      </c>
      <c r="M164" s="31" t="inlineStr">
        <is>
          <t>kg/m</t>
        </is>
      </c>
      <c r="N164" s="23">
        <f>J164*L164</f>
        <v/>
      </c>
      <c r="O164" s="28">
        <f>ROUNDUP(J164/12,0)</f>
        <v/>
      </c>
      <c r="P164" s="23">
        <f>O164*12*L164</f>
        <v/>
      </c>
      <c r="R164" s="2" t="n"/>
    </row>
    <row r="165" ht="15" customHeight="1" s="88">
      <c r="A165" s="31" t="inlineStr">
        <is>
          <t>W410X67</t>
        </is>
      </c>
      <c r="B165" s="52" t="n"/>
      <c r="C165" s="31" t="n"/>
      <c r="D165" s="52" t="n"/>
      <c r="E165" s="31" t="n"/>
      <c r="F165" s="52" t="n"/>
      <c r="G165" s="31" t="n"/>
      <c r="H165" s="52" t="n"/>
      <c r="I165" s="31" t="inlineStr">
        <is>
          <t>ASTM-A572-GR50</t>
        </is>
      </c>
      <c r="J165" s="31" t="n"/>
      <c r="K165" s="31" t="inlineStr">
        <is>
          <t>m</t>
        </is>
      </c>
      <c r="L165" s="23" t="n">
        <v>67</v>
      </c>
      <c r="M165" s="31" t="inlineStr">
        <is>
          <t>kg/m</t>
        </is>
      </c>
      <c r="N165" s="23">
        <f>J165*L165</f>
        <v/>
      </c>
      <c r="O165" s="28">
        <f>ROUNDUP(J165/12,0)</f>
        <v/>
      </c>
      <c r="P165" s="23">
        <f>O165*12*L165</f>
        <v/>
      </c>
      <c r="R165" s="2" t="n"/>
    </row>
    <row r="166" ht="15" customHeight="1" s="88">
      <c r="A166" s="31" t="inlineStr">
        <is>
          <t>W410X85</t>
        </is>
      </c>
      <c r="B166" s="52" t="n"/>
      <c r="C166" s="31" t="n"/>
      <c r="D166" s="52" t="n"/>
      <c r="E166" s="31" t="n"/>
      <c r="F166" s="52" t="n"/>
      <c r="G166" s="31" t="n"/>
      <c r="H166" s="52" t="n"/>
      <c r="I166" s="31" t="inlineStr">
        <is>
          <t>ASTM-A572-GR50</t>
        </is>
      </c>
      <c r="J166" s="31" t="n"/>
      <c r="K166" s="31" t="inlineStr">
        <is>
          <t>m</t>
        </is>
      </c>
      <c r="L166" s="23" t="n">
        <v>85</v>
      </c>
      <c r="M166" s="31" t="inlineStr">
        <is>
          <t>kg/m</t>
        </is>
      </c>
      <c r="N166" s="23">
        <f>J166*L166</f>
        <v/>
      </c>
      <c r="O166" s="28">
        <f>ROUNDUP(J166/12,0)</f>
        <v/>
      </c>
      <c r="P166" s="23">
        <f>O166*12*L166</f>
        <v/>
      </c>
      <c r="R166" s="2" t="n"/>
    </row>
    <row r="167" ht="15" customHeight="1" s="88">
      <c r="A167" s="31" t="inlineStr">
        <is>
          <t>W460X52</t>
        </is>
      </c>
      <c r="B167" s="52" t="n"/>
      <c r="C167" s="31" t="n"/>
      <c r="D167" s="52" t="n"/>
      <c r="E167" s="31" t="n"/>
      <c r="F167" s="52" t="n"/>
      <c r="G167" s="31" t="n"/>
      <c r="H167" s="52" t="n"/>
      <c r="I167" s="31" t="inlineStr">
        <is>
          <t>ASTM-A572-GR50</t>
        </is>
      </c>
      <c r="J167" s="31" t="n"/>
      <c r="K167" s="31" t="inlineStr">
        <is>
          <t>m</t>
        </is>
      </c>
      <c r="L167" s="23" t="n">
        <v>52</v>
      </c>
      <c r="M167" s="31" t="inlineStr">
        <is>
          <t>kg/m</t>
        </is>
      </c>
      <c r="N167" s="23">
        <f>J167*L167</f>
        <v/>
      </c>
      <c r="O167" s="28">
        <f>ROUNDUP(J167/12,0)</f>
        <v/>
      </c>
      <c r="P167" s="23">
        <f>O167*12*L167</f>
        <v/>
      </c>
      <c r="R167" s="2" t="n"/>
    </row>
    <row r="168" ht="15" customHeight="1" s="88">
      <c r="A168" s="31" t="inlineStr">
        <is>
          <t>W460X60</t>
        </is>
      </c>
      <c r="B168" s="52" t="n"/>
      <c r="C168" s="31" t="n"/>
      <c r="D168" s="52" t="n"/>
      <c r="E168" s="31" t="n"/>
      <c r="F168" s="52" t="n"/>
      <c r="G168" s="31" t="n"/>
      <c r="H168" s="52" t="n"/>
      <c r="I168" s="31" t="inlineStr">
        <is>
          <t>ASTM-A572-GR50</t>
        </is>
      </c>
      <c r="J168" s="31" t="n"/>
      <c r="K168" s="31" t="inlineStr">
        <is>
          <t>m</t>
        </is>
      </c>
      <c r="L168" s="23" t="n">
        <v>60</v>
      </c>
      <c r="M168" s="31" t="inlineStr">
        <is>
          <t>kg/m</t>
        </is>
      </c>
      <c r="N168" s="23">
        <f>J168*L168</f>
        <v/>
      </c>
      <c r="O168" s="28">
        <f>ROUNDUP(J168/12,0)</f>
        <v/>
      </c>
      <c r="P168" s="23">
        <f>O168*12*L168</f>
        <v/>
      </c>
      <c r="R168" s="2" t="n"/>
    </row>
    <row r="169" ht="15" customHeight="1" s="88">
      <c r="A169" s="31" t="inlineStr">
        <is>
          <t>W460X74</t>
        </is>
      </c>
      <c r="B169" s="52" t="n"/>
      <c r="C169" s="31" t="n"/>
      <c r="D169" s="52" t="n"/>
      <c r="E169" s="31" t="n"/>
      <c r="F169" s="52" t="n"/>
      <c r="G169" s="31" t="n"/>
      <c r="H169" s="52" t="n"/>
      <c r="I169" s="31" t="inlineStr">
        <is>
          <t>ASTM-A572-GR50</t>
        </is>
      </c>
      <c r="J169" s="31" t="n"/>
      <c r="K169" s="31" t="inlineStr">
        <is>
          <t>m</t>
        </is>
      </c>
      <c r="L169" s="23" t="n">
        <v>74</v>
      </c>
      <c r="M169" s="31" t="inlineStr">
        <is>
          <t>kg/m</t>
        </is>
      </c>
      <c r="N169" s="23">
        <f>J169*L169</f>
        <v/>
      </c>
      <c r="O169" s="28">
        <f>ROUNDUP(J169/12,0)</f>
        <v/>
      </c>
      <c r="P169" s="23">
        <f>O169*12*L169</f>
        <v/>
      </c>
      <c r="R169" s="2" t="n"/>
    </row>
    <row r="170" ht="15" customHeight="1" s="88">
      <c r="A170" s="31" t="inlineStr">
        <is>
          <t>W530X66</t>
        </is>
      </c>
      <c r="B170" s="52" t="n"/>
      <c r="C170" s="31" t="n"/>
      <c r="D170" s="52" t="n"/>
      <c r="E170" s="31" t="n"/>
      <c r="F170" s="52" t="n"/>
      <c r="G170" s="31" t="n"/>
      <c r="H170" s="52" t="n"/>
      <c r="I170" s="31" t="inlineStr">
        <is>
          <t>ASTM-A572-GR50</t>
        </is>
      </c>
      <c r="J170" s="31" t="n"/>
      <c r="K170" s="31" t="inlineStr">
        <is>
          <t>m</t>
        </is>
      </c>
      <c r="L170" s="23" t="n">
        <v>66</v>
      </c>
      <c r="M170" s="31" t="inlineStr">
        <is>
          <t>kg/m</t>
        </is>
      </c>
      <c r="N170" s="23">
        <f>J170*L170</f>
        <v/>
      </c>
      <c r="O170" s="28">
        <f>ROUNDUP(J170/12,0)</f>
        <v/>
      </c>
      <c r="P170" s="23">
        <f>O170*12*L170</f>
        <v/>
      </c>
      <c r="R170" s="2" t="n"/>
    </row>
    <row r="171" ht="15" customHeight="1" s="88">
      <c r="A171" s="31" t="inlineStr">
        <is>
          <t>W530X72</t>
        </is>
      </c>
      <c r="B171" s="52" t="n"/>
      <c r="C171" s="31" t="n"/>
      <c r="D171" s="52" t="n"/>
      <c r="E171" s="31" t="n"/>
      <c r="F171" s="52" t="n"/>
      <c r="G171" s="31" t="n"/>
      <c r="H171" s="52" t="n"/>
      <c r="I171" s="31" t="inlineStr">
        <is>
          <t>ASTM-A572-GR50</t>
        </is>
      </c>
      <c r="J171" s="31" t="n"/>
      <c r="K171" s="31" t="inlineStr">
        <is>
          <t>m</t>
        </is>
      </c>
      <c r="L171" s="23" t="n">
        <v>72</v>
      </c>
      <c r="M171" s="31" t="inlineStr">
        <is>
          <t>kg/m</t>
        </is>
      </c>
      <c r="N171" s="23">
        <f>J171*L171</f>
        <v/>
      </c>
      <c r="O171" s="28">
        <f>ROUNDUP(J171/12,0)</f>
        <v/>
      </c>
      <c r="P171" s="23">
        <f>O171*12*L171</f>
        <v/>
      </c>
      <c r="R171" s="2" t="n"/>
    </row>
    <row r="172" ht="15" customHeight="1" s="88">
      <c r="A172" s="31" t="inlineStr">
        <is>
          <t>W530X82</t>
        </is>
      </c>
      <c r="B172" s="52" t="n"/>
      <c r="C172" s="31" t="n"/>
      <c r="D172" s="52" t="n"/>
      <c r="E172" s="31" t="n"/>
      <c r="F172" s="52" t="n"/>
      <c r="G172" s="31" t="n"/>
      <c r="H172" s="52" t="n"/>
      <c r="I172" s="31" t="inlineStr">
        <is>
          <t>ASTM-A572-GR50</t>
        </is>
      </c>
      <c r="J172" s="31" t="n"/>
      <c r="K172" s="31" t="inlineStr">
        <is>
          <t>m</t>
        </is>
      </c>
      <c r="L172" s="23" t="n">
        <v>82</v>
      </c>
      <c r="M172" s="31" t="inlineStr">
        <is>
          <t>kg/m</t>
        </is>
      </c>
      <c r="N172" s="23">
        <f>J172*L172</f>
        <v/>
      </c>
      <c r="O172" s="28">
        <f>ROUNDUP(J172/12,0)</f>
        <v/>
      </c>
      <c r="P172" s="23">
        <f>O172*12*L172</f>
        <v/>
      </c>
      <c r="R172" s="2" t="n"/>
    </row>
    <row r="173" ht="15" customHeight="1" s="88">
      <c r="A173" s="31" t="inlineStr">
        <is>
          <t>W530X92</t>
        </is>
      </c>
      <c r="B173" s="52" t="n"/>
      <c r="C173" s="31" t="n"/>
      <c r="D173" s="52" t="n"/>
      <c r="E173" s="31" t="n"/>
      <c r="F173" s="52" t="n"/>
      <c r="G173" s="31" t="n"/>
      <c r="H173" s="52" t="n"/>
      <c r="I173" s="31" t="inlineStr">
        <is>
          <t>ASTM-A572-GR50</t>
        </is>
      </c>
      <c r="J173" s="31" t="n"/>
      <c r="K173" s="31" t="inlineStr">
        <is>
          <t>m</t>
        </is>
      </c>
      <c r="L173" s="23" t="n">
        <v>92</v>
      </c>
      <c r="M173" s="31" t="inlineStr">
        <is>
          <t>kg/m</t>
        </is>
      </c>
      <c r="N173" s="23">
        <f>J173*L173</f>
        <v/>
      </c>
      <c r="O173" s="28">
        <f>ROUNDUP(J173/12,0)</f>
        <v/>
      </c>
      <c r="P173" s="23">
        <f>O173*12*L173</f>
        <v/>
      </c>
      <c r="R173" s="2" t="n"/>
    </row>
    <row r="174" ht="15" customHeight="1" s="88">
      <c r="A174" s="31" t="inlineStr">
        <is>
          <t>W610X174</t>
        </is>
      </c>
      <c r="B174" s="52" t="n"/>
      <c r="C174" s="31" t="n"/>
      <c r="D174" s="52" t="n"/>
      <c r="E174" s="31" t="n"/>
      <c r="F174" s="52" t="n"/>
      <c r="G174" s="31" t="n"/>
      <c r="H174" s="52" t="n"/>
      <c r="I174" s="31" t="inlineStr">
        <is>
          <t>ASTM-A572-GR50</t>
        </is>
      </c>
      <c r="J174" s="31" t="n"/>
      <c r="K174" s="31" t="inlineStr">
        <is>
          <t>m</t>
        </is>
      </c>
      <c r="L174" s="23" t="n">
        <v>174</v>
      </c>
      <c r="M174" s="31" t="inlineStr">
        <is>
          <t>kg/m</t>
        </is>
      </c>
      <c r="N174" s="23">
        <f>J174*L174</f>
        <v/>
      </c>
      <c r="O174" s="28">
        <f>ROUNDUP(J174/12,0)</f>
        <v/>
      </c>
      <c r="P174" s="23">
        <f>O174*12*L174</f>
        <v/>
      </c>
      <c r="R174" s="2" t="n"/>
    </row>
    <row r="175" ht="15" customHeight="1" s="88">
      <c r="A175" s="31" t="inlineStr">
        <is>
          <t>L 3/4"x1/8"</t>
        </is>
      </c>
      <c r="B175" s="52" t="n"/>
      <c r="C175" s="31" t="n"/>
      <c r="D175" s="52" t="n"/>
      <c r="E175" s="31" t="n"/>
      <c r="F175" s="52" t="n"/>
      <c r="G175" s="31" t="n"/>
      <c r="H175" s="52" t="n"/>
      <c r="I175" s="31" t="inlineStr">
        <is>
          <t>ASTM A36</t>
        </is>
      </c>
      <c r="J175" s="31" t="n"/>
      <c r="K175" s="31" t="inlineStr">
        <is>
          <t>m</t>
        </is>
      </c>
      <c r="L175" s="23" t="n">
        <v>0.87</v>
      </c>
      <c r="M175" s="31" t="inlineStr">
        <is>
          <t>kg/m</t>
        </is>
      </c>
      <c r="N175" s="23">
        <f>J175*L175</f>
        <v/>
      </c>
      <c r="O175" s="28">
        <f>ROUNDUP(J175/6,0)</f>
        <v/>
      </c>
      <c r="P175" s="23">
        <f>O175*6*L175</f>
        <v/>
      </c>
      <c r="R175" s="2" t="n"/>
    </row>
    <row r="176" ht="15" customHeight="1" s="88">
      <c r="A176" s="31" t="inlineStr">
        <is>
          <t>L 1"x1/8"</t>
        </is>
      </c>
      <c r="B176" s="52" t="n"/>
      <c r="C176" s="31" t="n"/>
      <c r="D176" s="52" t="n"/>
      <c r="E176" s="31" t="n"/>
      <c r="F176" s="52" t="n"/>
      <c r="G176" s="31" t="n"/>
      <c r="H176" s="52" t="n"/>
      <c r="I176" s="31" t="inlineStr">
        <is>
          <t>ASTM A36</t>
        </is>
      </c>
      <c r="J176" s="31" t="n"/>
      <c r="K176" s="31" t="inlineStr">
        <is>
          <t>m</t>
        </is>
      </c>
      <c r="L176" s="23" t="n">
        <v>1.19</v>
      </c>
      <c r="M176" s="31" t="inlineStr">
        <is>
          <t>kg/m</t>
        </is>
      </c>
      <c r="N176" s="23">
        <f>J176*L176</f>
        <v/>
      </c>
      <c r="O176" s="28">
        <f>ROUNDUP(J176/6,0)</f>
        <v/>
      </c>
      <c r="P176" s="23">
        <f>O176*6*L176</f>
        <v/>
      </c>
      <c r="R176" s="2" t="n"/>
    </row>
    <row r="177" ht="15" customHeight="1" s="88">
      <c r="A177" s="31" t="inlineStr">
        <is>
          <t>L 1.1/4"x1/8"</t>
        </is>
      </c>
      <c r="B177" s="52" t="n"/>
      <c r="C177" s="31" t="n"/>
      <c r="D177" s="52" t="n"/>
      <c r="E177" s="31" t="n"/>
      <c r="F177" s="52" t="n"/>
      <c r="G177" s="31" t="n"/>
      <c r="H177" s="52" t="n"/>
      <c r="I177" s="31" t="inlineStr">
        <is>
          <t>ASTM A36</t>
        </is>
      </c>
      <c r="J177" s="31" t="n"/>
      <c r="K177" s="31" t="inlineStr">
        <is>
          <t>m</t>
        </is>
      </c>
      <c r="L177" s="23" t="n">
        <v>1.5</v>
      </c>
      <c r="M177" s="31" t="inlineStr">
        <is>
          <t>kg/m</t>
        </is>
      </c>
      <c r="N177" s="23">
        <f>J177*L177</f>
        <v/>
      </c>
      <c r="O177" s="28">
        <f>ROUNDUP(J177/6,0)</f>
        <v/>
      </c>
      <c r="P177" s="23">
        <f>O177*6*L177</f>
        <v/>
      </c>
      <c r="R177" s="2" t="n"/>
    </row>
    <row r="178" ht="15" customHeight="1" s="88">
      <c r="A178" s="31" t="inlineStr">
        <is>
          <t>L 1.1/2"x1/8"</t>
        </is>
      </c>
      <c r="B178" s="52" t="n"/>
      <c r="C178" s="31" t="n"/>
      <c r="D178" s="52" t="n"/>
      <c r="E178" s="31" t="n"/>
      <c r="F178" s="52" t="n"/>
      <c r="G178" s="31" t="n"/>
      <c r="H178" s="52" t="n"/>
      <c r="I178" s="31" t="inlineStr">
        <is>
          <t>ASTM A36</t>
        </is>
      </c>
      <c r="J178" s="31" t="n"/>
      <c r="K178" s="31" t="inlineStr">
        <is>
          <t>m</t>
        </is>
      </c>
      <c r="L178" s="23" t="n">
        <v>1.83</v>
      </c>
      <c r="M178" s="31" t="inlineStr">
        <is>
          <t>kg/m</t>
        </is>
      </c>
      <c r="N178" s="23">
        <f>J178*L178</f>
        <v/>
      </c>
      <c r="O178" s="28">
        <f>ROUNDUP(J178/6,0)</f>
        <v/>
      </c>
      <c r="P178" s="23">
        <f>O178*6*L178</f>
        <v/>
      </c>
      <c r="R178" s="2" t="n"/>
    </row>
    <row r="179" ht="15" customHeight="1" s="88">
      <c r="A179" s="31" t="inlineStr">
        <is>
          <t>L 1.1/2"x3/16"</t>
        </is>
      </c>
      <c r="B179" s="52" t="n"/>
      <c r="C179" s="31" t="n"/>
      <c r="D179" s="52" t="n"/>
      <c r="E179" s="31" t="n"/>
      <c r="F179" s="52" t="n"/>
      <c r="G179" s="31" t="n"/>
      <c r="H179" s="52" t="n"/>
      <c r="I179" s="31" t="inlineStr">
        <is>
          <t>ASTM A36</t>
        </is>
      </c>
      <c r="J179" s="31" t="n"/>
      <c r="K179" s="31" t="inlineStr">
        <is>
          <t>m</t>
        </is>
      </c>
      <c r="L179" s="23" t="n">
        <v>2.68</v>
      </c>
      <c r="M179" s="31" t="inlineStr">
        <is>
          <t>kg/m</t>
        </is>
      </c>
      <c r="N179" s="23">
        <f>J179*L179</f>
        <v/>
      </c>
      <c r="O179" s="28">
        <f>ROUNDUP(J179/6,0)</f>
        <v/>
      </c>
      <c r="P179" s="23">
        <f>O179*6*L179</f>
        <v/>
      </c>
      <c r="R179" s="2" t="n"/>
    </row>
    <row r="180" ht="15" customHeight="1" s="88">
      <c r="A180" s="31" t="inlineStr">
        <is>
          <t>L 1.3/4"x1/8"</t>
        </is>
      </c>
      <c r="B180" s="52" t="n"/>
      <c r="C180" s="31" t="n"/>
      <c r="D180" s="52" t="n"/>
      <c r="E180" s="31" t="n"/>
      <c r="F180" s="52" t="n"/>
      <c r="G180" s="31" t="n"/>
      <c r="H180" s="52" t="n"/>
      <c r="I180" s="31" t="inlineStr">
        <is>
          <t>ASTM A36</t>
        </is>
      </c>
      <c r="J180" s="31" t="n"/>
      <c r="K180" s="31" t="inlineStr">
        <is>
          <t>m</t>
        </is>
      </c>
      <c r="L180" s="23" t="n">
        <v>2.14</v>
      </c>
      <c r="M180" s="31" t="inlineStr">
        <is>
          <t>kg/m</t>
        </is>
      </c>
      <c r="N180" s="23">
        <f>J180*L180</f>
        <v/>
      </c>
      <c r="O180" s="28">
        <f>ROUNDUP(J180/6,0)</f>
        <v/>
      </c>
      <c r="P180" s="23">
        <f>O180*6*L180</f>
        <v/>
      </c>
      <c r="R180" s="2" t="n"/>
    </row>
    <row r="181" ht="15" customHeight="1" s="88">
      <c r="A181" s="31" t="inlineStr">
        <is>
          <t>L 1.3/4"x3/16"</t>
        </is>
      </c>
      <c r="B181" s="52" t="n"/>
      <c r="C181" s="31" t="n"/>
      <c r="D181" s="52" t="n"/>
      <c r="E181" s="31" t="n"/>
      <c r="F181" s="52" t="n"/>
      <c r="G181" s="31" t="n"/>
      <c r="H181" s="52" t="n"/>
      <c r="I181" s="31" t="inlineStr">
        <is>
          <t>ASTM A36</t>
        </is>
      </c>
      <c r="J181" s="31" t="n"/>
      <c r="K181" s="31" t="inlineStr">
        <is>
          <t>m</t>
        </is>
      </c>
      <c r="L181" s="23" t="n">
        <v>3.15</v>
      </c>
      <c r="M181" s="31" t="inlineStr">
        <is>
          <t>kg/m</t>
        </is>
      </c>
      <c r="N181" s="23">
        <f>J181*L181</f>
        <v/>
      </c>
      <c r="O181" s="28">
        <f>ROUNDUP(J181/6,0)</f>
        <v/>
      </c>
      <c r="P181" s="23">
        <f>O181*6*L181</f>
        <v/>
      </c>
      <c r="R181" s="2" t="n"/>
    </row>
    <row r="182" ht="15" customHeight="1" s="88">
      <c r="A182" s="31" t="inlineStr">
        <is>
          <t>L 2"x1/8"</t>
        </is>
      </c>
      <c r="B182" s="52" t="n"/>
      <c r="C182" s="31" t="n"/>
      <c r="D182" s="52" t="n"/>
      <c r="E182" s="31" t="n"/>
      <c r="F182" s="52" t="n"/>
      <c r="G182" s="31" t="n"/>
      <c r="H182" s="52" t="n"/>
      <c r="I182" s="31" t="inlineStr">
        <is>
          <t>ASTM A36</t>
        </is>
      </c>
      <c r="J182" s="31" t="n"/>
      <c r="K182" s="31" t="inlineStr">
        <is>
          <t>m</t>
        </is>
      </c>
      <c r="L182" s="23" t="n">
        <v>2.46</v>
      </c>
      <c r="M182" s="31" t="inlineStr">
        <is>
          <t>kg/m</t>
        </is>
      </c>
      <c r="N182" s="23">
        <f>J182*L182</f>
        <v/>
      </c>
      <c r="O182" s="28">
        <f>ROUNDUP(J182/6,0)</f>
        <v/>
      </c>
      <c r="P182" s="23">
        <f>O182*6*L182</f>
        <v/>
      </c>
      <c r="R182" s="2" t="n"/>
    </row>
    <row r="183" ht="15" customHeight="1" s="88">
      <c r="A183" s="31" t="inlineStr">
        <is>
          <t>L 2"x3/16"</t>
        </is>
      </c>
      <c r="B183" s="52" t="n"/>
      <c r="C183" s="31" t="n"/>
      <c r="D183" s="52" t="n"/>
      <c r="E183" s="31" t="n"/>
      <c r="F183" s="52" t="n"/>
      <c r="G183" s="31" t="n"/>
      <c r="H183" s="52" t="n"/>
      <c r="I183" s="31" t="inlineStr">
        <is>
          <t>ASTM A36</t>
        </is>
      </c>
      <c r="J183" s="31" t="n"/>
      <c r="K183" s="31" t="inlineStr">
        <is>
          <t>m</t>
        </is>
      </c>
      <c r="L183" s="23" t="n">
        <v>3.63</v>
      </c>
      <c r="M183" s="31" t="inlineStr">
        <is>
          <t>kg/m</t>
        </is>
      </c>
      <c r="N183" s="23">
        <f>J183*L183</f>
        <v/>
      </c>
      <c r="O183" s="28">
        <f>ROUNDUP(J183/6,0)</f>
        <v/>
      </c>
      <c r="P183" s="23">
        <f>O183*6*L183</f>
        <v/>
      </c>
      <c r="R183" s="2" t="n"/>
    </row>
    <row r="184" ht="15" customHeight="1" s="88">
      <c r="A184" s="31" t="inlineStr">
        <is>
          <t>L 2"x1/4"</t>
        </is>
      </c>
      <c r="B184" s="52" t="n"/>
      <c r="C184" s="31" t="n"/>
      <c r="D184" s="52" t="n"/>
      <c r="E184" s="31" t="n"/>
      <c r="F184" s="52" t="n"/>
      <c r="G184" s="31" t="n"/>
      <c r="H184" s="52" t="n"/>
      <c r="I184" s="31" t="inlineStr">
        <is>
          <t>ASTM A36</t>
        </is>
      </c>
      <c r="J184" s="31" t="n"/>
      <c r="K184" s="31" t="inlineStr">
        <is>
          <t>m</t>
        </is>
      </c>
      <c r="L184" s="23" t="n">
        <v>4.74</v>
      </c>
      <c r="M184" s="31" t="inlineStr">
        <is>
          <t>kg/m</t>
        </is>
      </c>
      <c r="N184" s="23">
        <f>J184*L184</f>
        <v/>
      </c>
      <c r="O184" s="28">
        <f>ROUNDUP(J184/6,0)</f>
        <v/>
      </c>
      <c r="P184" s="23">
        <f>O184*6*L184</f>
        <v/>
      </c>
    </row>
    <row r="185" ht="15" customHeight="1" s="88">
      <c r="A185" s="31" t="inlineStr">
        <is>
          <t>L 2.1/2"x3/16"</t>
        </is>
      </c>
      <c r="B185" s="52" t="n"/>
      <c r="C185" s="31" t="n"/>
      <c r="D185" s="52" t="n"/>
      <c r="E185" s="31" t="n"/>
      <c r="F185" s="52" t="n"/>
      <c r="G185" s="31" t="n"/>
      <c r="H185" s="52" t="n"/>
      <c r="I185" s="31" t="inlineStr">
        <is>
          <t>ASTM A36</t>
        </is>
      </c>
      <c r="J185" s="31" t="n"/>
      <c r="K185" s="31" t="inlineStr">
        <is>
          <t>m</t>
        </is>
      </c>
      <c r="L185" s="23" t="n">
        <v>4.57</v>
      </c>
      <c r="M185" s="31" t="inlineStr">
        <is>
          <t>kg/m</t>
        </is>
      </c>
      <c r="N185" s="23">
        <f>J185*L185</f>
        <v/>
      </c>
      <c r="O185" s="28">
        <f>ROUNDUP(J185/6,0)</f>
        <v/>
      </c>
      <c r="P185" s="23">
        <f>O185*6*L185</f>
        <v/>
      </c>
    </row>
    <row r="186" ht="15" customHeight="1" s="88">
      <c r="A186" s="31" t="inlineStr">
        <is>
          <t>L 2.1/2"x1/4"</t>
        </is>
      </c>
      <c r="B186" s="52" t="n"/>
      <c r="C186" s="31" t="n"/>
      <c r="D186" s="52" t="n"/>
      <c r="E186" s="31" t="n"/>
      <c r="F186" s="52" t="n"/>
      <c r="G186" s="31" t="n"/>
      <c r="H186" s="52" t="n"/>
      <c r="I186" s="31" t="inlineStr">
        <is>
          <t>ASTM A36</t>
        </is>
      </c>
      <c r="J186" s="31" t="n"/>
      <c r="K186" s="31" t="inlineStr">
        <is>
          <t>m</t>
        </is>
      </c>
      <c r="L186" s="23" t="n">
        <v>6.1</v>
      </c>
      <c r="M186" s="31" t="inlineStr">
        <is>
          <t>kg/m</t>
        </is>
      </c>
      <c r="N186" s="23">
        <f>J186*L186</f>
        <v/>
      </c>
      <c r="O186" s="28">
        <f>ROUNDUP(J186/6,0)</f>
        <v/>
      </c>
      <c r="P186" s="23">
        <f>O186*6*L186</f>
        <v/>
      </c>
    </row>
    <row r="187" ht="15" customHeight="1" s="88">
      <c r="A187" s="31" t="inlineStr">
        <is>
          <t>L 3"x3/16"</t>
        </is>
      </c>
      <c r="B187" s="52" t="n"/>
      <c r="C187" s="31" t="n"/>
      <c r="D187" s="52" t="n"/>
      <c r="E187" s="31" t="n"/>
      <c r="F187" s="52" t="n"/>
      <c r="G187" s="31" t="n"/>
      <c r="H187" s="52" t="n"/>
      <c r="I187" s="31" t="inlineStr">
        <is>
          <t>ASTM A36</t>
        </is>
      </c>
      <c r="J187" s="31" t="n"/>
      <c r="K187" s="31" t="inlineStr">
        <is>
          <t>m</t>
        </is>
      </c>
      <c r="L187" s="23" t="n">
        <v>5.52</v>
      </c>
      <c r="M187" s="31" t="inlineStr">
        <is>
          <t>kg/m</t>
        </is>
      </c>
      <c r="N187" s="23">
        <f>J187*L187</f>
        <v/>
      </c>
      <c r="O187" s="28">
        <f>ROUNDUP(J187/6,0)</f>
        <v/>
      </c>
      <c r="P187" s="23">
        <f>O187*6*L187</f>
        <v/>
      </c>
    </row>
    <row r="188" ht="15" customHeight="1" s="88">
      <c r="A188" s="46" t="inlineStr">
        <is>
          <t>L 3"x1/4"</t>
        </is>
      </c>
      <c r="B188" s="53" t="n"/>
      <c r="C188" s="46" t="n"/>
      <c r="D188" s="53" t="n"/>
      <c r="E188" s="46" t="n"/>
      <c r="F188" s="53" t="n"/>
      <c r="G188" s="31" t="n"/>
      <c r="H188" s="52" t="n"/>
      <c r="I188" s="31" t="inlineStr">
        <is>
          <t>ASTM A36</t>
        </is>
      </c>
      <c r="J188" s="31" t="n"/>
      <c r="K188" s="31" t="inlineStr">
        <is>
          <t>m</t>
        </is>
      </c>
      <c r="L188" s="23" t="n">
        <v>7.29</v>
      </c>
      <c r="M188" s="31" t="inlineStr">
        <is>
          <t>kg/m</t>
        </is>
      </c>
      <c r="N188" s="23">
        <f>J188*L188</f>
        <v/>
      </c>
      <c r="O188" s="28">
        <f>ROUNDUP(J188/6,0)</f>
        <v/>
      </c>
      <c r="P188" s="23">
        <f>O188*6*L188</f>
        <v/>
      </c>
    </row>
    <row r="189" ht="15" customHeight="1" s="88">
      <c r="A189" s="76" t="inlineStr">
        <is>
          <t>FERRO MECANICO RED.</t>
        </is>
      </c>
      <c r="B189" s="77" t="n"/>
      <c r="C189" s="77" t="n"/>
      <c r="D189" s="77" t="n"/>
      <c r="E189" s="77" t="n"/>
      <c r="F189" s="78" t="n"/>
      <c r="G189" s="45" t="inlineStr">
        <is>
          <t>Ø</t>
        </is>
      </c>
      <c r="H189" s="66" t="n">
        <v>19.05</v>
      </c>
      <c r="I189" s="31" t="inlineStr">
        <is>
          <t>ASTM A36</t>
        </is>
      </c>
      <c r="J189" s="31" t="n">
        <v>112.5972</v>
      </c>
      <c r="K189" s="31" t="inlineStr">
        <is>
          <t>m</t>
        </is>
      </c>
      <c r="L189" s="23">
        <f>((H189/2)*(H189/2))*3.141592654*0.00785</f>
        <v/>
      </c>
      <c r="M189" s="31" t="inlineStr">
        <is>
          <t>kg/m</t>
        </is>
      </c>
      <c r="N189" s="23">
        <f>J189*L189</f>
        <v/>
      </c>
      <c r="O189" s="28">
        <f>ROUNDUP(J189/6,0)</f>
        <v/>
      </c>
      <c r="P189" s="23">
        <f>O189*6*L189</f>
        <v/>
      </c>
      <c r="Q189" t="n">
        <v>251.93</v>
      </c>
    </row>
    <row r="190" ht="15" customHeight="1" s="88">
      <c r="A190" s="76" t="inlineStr">
        <is>
          <t>FERRO MECANICO RED.</t>
        </is>
      </c>
      <c r="B190" s="77" t="n"/>
      <c r="C190" s="77" t="n"/>
      <c r="D190" s="77" t="n"/>
      <c r="E190" s="77" t="n"/>
      <c r="F190" s="78" t="n"/>
      <c r="G190" s="45" t="inlineStr">
        <is>
          <t>Ø</t>
        </is>
      </c>
      <c r="H190" s="66" t="n">
        <v>7.94</v>
      </c>
      <c r="I190" s="31" t="inlineStr">
        <is>
          <t>ASTM A36</t>
        </is>
      </c>
      <c r="J190" s="31" t="n">
        <v>5.6298</v>
      </c>
      <c r="K190" s="31" t="inlineStr">
        <is>
          <t>m</t>
        </is>
      </c>
      <c r="L190" s="23">
        <f>((H190/2)*(H190/2))*3.141592654*0.00785</f>
        <v/>
      </c>
      <c r="M190" s="31" t="inlineStr">
        <is>
          <t>kg/m</t>
        </is>
      </c>
      <c r="N190" s="23">
        <f>J190*L190</f>
        <v/>
      </c>
      <c r="O190" s="28">
        <f>ROUNDUP(J190/6,0.5)</f>
        <v/>
      </c>
      <c r="P190" s="23">
        <f>O190*6*L190</f>
        <v/>
      </c>
      <c r="Q190" t="n">
        <v>2.19</v>
      </c>
    </row>
    <row r="191" ht="15" customHeight="1" s="88">
      <c r="A191" s="76" t="inlineStr">
        <is>
          <t>FERRO MECANICO RED.</t>
        </is>
      </c>
      <c r="B191" s="77" t="n"/>
      <c r="C191" s="77" t="n"/>
      <c r="D191" s="77" t="n"/>
      <c r="E191" s="77" t="n"/>
      <c r="F191" s="78" t="n"/>
      <c r="G191" s="45" t="inlineStr">
        <is>
          <t>Ø</t>
        </is>
      </c>
      <c r="H191" s="66" t="n">
        <v>12.7</v>
      </c>
      <c r="I191" s="31" t="inlineStr">
        <is>
          <t>ASTM A36</t>
        </is>
      </c>
      <c r="J191" s="31" t="n">
        <v>278.0117</v>
      </c>
      <c r="K191" s="31" t="inlineStr">
        <is>
          <t>m</t>
        </is>
      </c>
      <c r="L191" s="23">
        <f>((H191/2)*(H191/2))*3.141592654*0.00785</f>
        <v/>
      </c>
      <c r="M191" s="31" t="inlineStr">
        <is>
          <t>kg/m</t>
        </is>
      </c>
      <c r="N191" s="23">
        <f>J191*L191</f>
        <v/>
      </c>
      <c r="O191" s="31">
        <f>ROUNDUP(J191/6,0)</f>
        <v/>
      </c>
      <c r="P191" s="23">
        <f>O191*6*L191</f>
        <v/>
      </c>
      <c r="Q191" t="n">
        <v>276.46</v>
      </c>
    </row>
    <row r="192" ht="15" customHeight="1" s="88">
      <c r="A192" s="76" t="inlineStr">
        <is>
          <t>FERRO MECANICO RED.</t>
        </is>
      </c>
      <c r="B192" s="77" t="n"/>
      <c r="C192" s="77" t="n"/>
      <c r="D192" s="77" t="n"/>
      <c r="E192" s="77" t="n"/>
      <c r="F192" s="78" t="n"/>
      <c r="G192" s="45" t="inlineStr">
        <is>
          <t>Ø</t>
        </is>
      </c>
      <c r="H192" s="66" t="n"/>
      <c r="I192" s="31" t="inlineStr">
        <is>
          <t>ASTM A36</t>
        </is>
      </c>
      <c r="J192" s="31" t="n"/>
      <c r="K192" s="31" t="inlineStr">
        <is>
          <t>m</t>
        </is>
      </c>
      <c r="L192" s="23">
        <f>((H192/2)*(H192/2))*3.141592654*0.00785</f>
        <v/>
      </c>
      <c r="M192" s="31" t="inlineStr">
        <is>
          <t>kg/m</t>
        </is>
      </c>
      <c r="N192" s="23">
        <f>J192*L192</f>
        <v/>
      </c>
      <c r="O192" s="31">
        <f>ROUNDUP(J192/6,0)</f>
        <v/>
      </c>
      <c r="P192" s="23">
        <f>O192*6*L192</f>
        <v/>
      </c>
    </row>
    <row r="193" ht="15" customHeight="1" s="88">
      <c r="A193" s="76" t="inlineStr">
        <is>
          <t>FERRO MECANICO RED.</t>
        </is>
      </c>
      <c r="B193" s="77" t="n"/>
      <c r="C193" s="77" t="n"/>
      <c r="D193" s="77" t="n"/>
      <c r="E193" s="77" t="n"/>
      <c r="F193" s="78" t="n"/>
      <c r="G193" s="45" t="inlineStr">
        <is>
          <t>Ø</t>
        </is>
      </c>
      <c r="H193" s="66" t="n"/>
      <c r="I193" s="31" t="inlineStr">
        <is>
          <t>ASTM A36</t>
        </is>
      </c>
      <c r="J193" s="31" t="n"/>
      <c r="K193" s="31" t="inlineStr">
        <is>
          <t>m</t>
        </is>
      </c>
      <c r="L193" s="23">
        <f>((H193/2)*(H193/2))*3.141592654*0.00785</f>
        <v/>
      </c>
      <c r="M193" s="31" t="inlineStr">
        <is>
          <t>kg/m</t>
        </is>
      </c>
      <c r="N193" s="23">
        <f>J193*L193</f>
        <v/>
      </c>
      <c r="O193" s="31">
        <f>ROUNDUP(J193/6,0)</f>
        <v/>
      </c>
      <c r="P193" s="23">
        <f>O193*6*L193</f>
        <v/>
      </c>
    </row>
    <row r="194" ht="15" customHeight="1" s="88">
      <c r="A194" s="76" t="inlineStr">
        <is>
          <t>FERRO MECANICO RED.</t>
        </is>
      </c>
      <c r="B194" s="77" t="n"/>
      <c r="C194" s="77" t="n"/>
      <c r="D194" s="77" t="n"/>
      <c r="E194" s="77" t="n"/>
      <c r="F194" s="78" t="n"/>
      <c r="G194" s="45" t="inlineStr">
        <is>
          <t>Ø</t>
        </is>
      </c>
      <c r="H194" s="66" t="n">
        <v>0</v>
      </c>
      <c r="I194" s="31" t="inlineStr">
        <is>
          <t>ASTM A36</t>
        </is>
      </c>
      <c r="J194" s="31" t="n"/>
      <c r="K194" s="31" t="inlineStr">
        <is>
          <t>m</t>
        </is>
      </c>
      <c r="L194" s="23">
        <f>((H194/2)*(H194/2))*3.141592654*0.00785</f>
        <v/>
      </c>
      <c r="M194" s="31" t="inlineStr">
        <is>
          <t>kg/m</t>
        </is>
      </c>
      <c r="N194" s="23">
        <f>J194*L194</f>
        <v/>
      </c>
      <c r="O194" s="31">
        <f>ROUNDUP(J194/6,0)</f>
        <v/>
      </c>
      <c r="P194" s="23">
        <f>O194*6*L194</f>
        <v/>
      </c>
    </row>
    <row r="195" ht="15" customHeight="1" s="88">
      <c r="A195" s="76" t="inlineStr">
        <is>
          <t>FERRO MECANICO RED.</t>
        </is>
      </c>
      <c r="B195" s="77" t="n"/>
      <c r="C195" s="77" t="n"/>
      <c r="D195" s="77" t="n"/>
      <c r="E195" s="77" t="n"/>
      <c r="F195" s="78" t="n"/>
      <c r="G195" s="45" t="inlineStr">
        <is>
          <t>Ø</t>
        </is>
      </c>
      <c r="H195" s="66" t="n">
        <v>0</v>
      </c>
      <c r="I195" s="31" t="inlineStr">
        <is>
          <t>ASTM A36</t>
        </is>
      </c>
      <c r="J195" s="31" t="n"/>
      <c r="K195" s="31" t="inlineStr">
        <is>
          <t>m</t>
        </is>
      </c>
      <c r="L195" s="23">
        <f>((H195/2)*(H195/2))*3.141592654*0.00785</f>
        <v/>
      </c>
      <c r="M195" s="31" t="inlineStr">
        <is>
          <t>kg/m</t>
        </is>
      </c>
      <c r="N195" s="23">
        <f>J195*L195</f>
        <v/>
      </c>
      <c r="O195" s="31">
        <f>ROUNDUP(J195/6,0)</f>
        <v/>
      </c>
      <c r="P195" s="23">
        <f>O195*6*L195</f>
        <v/>
      </c>
    </row>
    <row r="196" ht="15" customHeight="1" s="88">
      <c r="A196" s="76" t="inlineStr">
        <is>
          <t>FERRO MECANICO RED.</t>
        </is>
      </c>
      <c r="B196" s="77" t="n"/>
      <c r="C196" s="77" t="n"/>
      <c r="D196" s="77" t="n"/>
      <c r="E196" s="77" t="n"/>
      <c r="F196" s="78" t="n"/>
      <c r="G196" s="45" t="inlineStr">
        <is>
          <t>Ø</t>
        </is>
      </c>
      <c r="H196" s="66" t="n">
        <v>0</v>
      </c>
      <c r="I196" s="31" t="inlineStr">
        <is>
          <t>ASTM A36</t>
        </is>
      </c>
      <c r="J196" s="31" t="n"/>
      <c r="K196" s="31" t="inlineStr">
        <is>
          <t>m</t>
        </is>
      </c>
      <c r="L196" s="23">
        <f>((H196/2)*(H196/2))*3.141592654*0.00785</f>
        <v/>
      </c>
      <c r="M196" s="31" t="inlineStr">
        <is>
          <t>kg/m</t>
        </is>
      </c>
      <c r="N196" s="23">
        <f>J196*L196</f>
        <v/>
      </c>
      <c r="O196" s="31">
        <f>ROUNDUP(J196/6,0)</f>
        <v/>
      </c>
      <c r="P196" s="23">
        <f>O196*6*L196</f>
        <v/>
      </c>
    </row>
    <row r="197" ht="15" customHeight="1" s="88">
      <c r="A197" s="47" t="inlineStr">
        <is>
          <t>FERRO CHATO</t>
        </is>
      </c>
      <c r="B197" s="54" t="n"/>
      <c r="C197" s="48" t="n">
        <v>0.5</v>
      </c>
      <c r="D197" s="54" t="inlineStr">
        <is>
          <t xml:space="preserve"> "  .</t>
        </is>
      </c>
      <c r="E197" s="48" t="n"/>
      <c r="F197" s="54" t="inlineStr">
        <is>
          <t>"</t>
        </is>
      </c>
      <c r="G197" s="31" t="inlineStr">
        <is>
          <t>#</t>
        </is>
      </c>
      <c r="H197" s="66" t="n">
        <v>0</v>
      </c>
      <c r="I197" s="31" t="inlineStr">
        <is>
          <t>ASTM A36</t>
        </is>
      </c>
      <c r="J197" s="31" t="n"/>
      <c r="K197" s="31" t="inlineStr">
        <is>
          <t>m</t>
        </is>
      </c>
      <c r="L197" s="23">
        <f>(H197*7.85)*(((C197*25.4)/1000)+((E197*25.4)/1000))</f>
        <v/>
      </c>
      <c r="M197" s="31" t="inlineStr">
        <is>
          <t>kg/m</t>
        </is>
      </c>
      <c r="N197" s="23">
        <f>J197*L197</f>
        <v/>
      </c>
      <c r="O197" s="31">
        <f>ROUNDUP(J197/6,0)</f>
        <v/>
      </c>
      <c r="P197" s="23">
        <f>O197*6*L197</f>
        <v/>
      </c>
    </row>
    <row r="198" ht="15" customHeight="1" s="88">
      <c r="A198" s="31" t="inlineStr">
        <is>
          <t>FERRO CHATO</t>
        </is>
      </c>
      <c r="B198" s="52" t="n"/>
      <c r="C198" s="29" t="n">
        <v>2</v>
      </c>
      <c r="D198" s="52" t="inlineStr">
        <is>
          <t xml:space="preserve"> "  .</t>
        </is>
      </c>
      <c r="E198" s="29" t="n">
        <v>0.5</v>
      </c>
      <c r="F198" s="52" t="inlineStr">
        <is>
          <t>"</t>
        </is>
      </c>
      <c r="G198" s="31" t="inlineStr">
        <is>
          <t>#</t>
        </is>
      </c>
      <c r="H198" s="66" t="n">
        <v>0</v>
      </c>
      <c r="I198" s="31" t="inlineStr">
        <is>
          <t>ASTM A36</t>
        </is>
      </c>
      <c r="J198" s="31" t="n"/>
      <c r="K198" s="31" t="inlineStr">
        <is>
          <t>m</t>
        </is>
      </c>
      <c r="L198" s="23">
        <f>(H198*7.85)*(((C198*25.4)/1000)+((E198*25.4)/1000))</f>
        <v/>
      </c>
      <c r="M198" s="31" t="inlineStr">
        <is>
          <t>kg/m</t>
        </is>
      </c>
      <c r="N198" s="23">
        <f>J198*L198</f>
        <v/>
      </c>
      <c r="O198" s="31">
        <f>ROUNDUP(J198/6,0)</f>
        <v/>
      </c>
      <c r="P198" s="23">
        <f>O198*6*L198</f>
        <v/>
      </c>
    </row>
    <row r="199" ht="15" customHeight="1" s="88">
      <c r="A199" s="31" t="inlineStr">
        <is>
          <t>CHAPA A</t>
        </is>
      </c>
      <c r="B199" s="52" t="n">
        <v>0</v>
      </c>
      <c r="C199" s="31" t="n"/>
      <c r="D199" s="52" t="inlineStr">
        <is>
          <t>X</t>
        </is>
      </c>
      <c r="E199" s="31" t="n">
        <v>0</v>
      </c>
      <c r="F199" s="52" t="n"/>
      <c r="G199" s="31" t="inlineStr">
        <is>
          <t>#</t>
        </is>
      </c>
      <c r="H199" s="66" t="n">
        <v>0</v>
      </c>
      <c r="I199" s="31" t="inlineStr">
        <is>
          <t>ASTM A36</t>
        </is>
      </c>
      <c r="J199" s="31" t="n"/>
      <c r="K199" s="31" t="inlineStr">
        <is>
          <t>pç</t>
        </is>
      </c>
      <c r="L199" s="23">
        <f>H199*7.85</f>
        <v/>
      </c>
      <c r="M199" s="31" t="inlineStr">
        <is>
          <t>kg/m²</t>
        </is>
      </c>
      <c r="N199" s="23">
        <f>((B199/1000)*(E199/1000))*L199*J199</f>
        <v/>
      </c>
      <c r="O199" s="31" t="n">
        <v>0</v>
      </c>
      <c r="P199" s="23">
        <f>N199</f>
        <v/>
      </c>
    </row>
    <row r="200" ht="15" customHeight="1" s="88">
      <c r="A200" s="31" t="inlineStr">
        <is>
          <t>CHAPA B</t>
        </is>
      </c>
      <c r="B200" s="52" t="n">
        <v>0</v>
      </c>
      <c r="C200" s="31" t="n"/>
      <c r="D200" s="52" t="inlineStr">
        <is>
          <t>X</t>
        </is>
      </c>
      <c r="E200" s="31" t="n">
        <v>0</v>
      </c>
      <c r="F200" s="52" t="n"/>
      <c r="G200" s="31" t="inlineStr">
        <is>
          <t>#</t>
        </is>
      </c>
      <c r="H200" s="66" t="n">
        <v>0</v>
      </c>
      <c r="I200" s="31" t="inlineStr">
        <is>
          <t>ASTM A36</t>
        </is>
      </c>
      <c r="J200" s="31" t="n"/>
      <c r="K200" s="31" t="inlineStr">
        <is>
          <t>pç</t>
        </is>
      </c>
      <c r="L200" s="23">
        <f>H200*7.85</f>
        <v/>
      </c>
      <c r="M200" s="31" t="inlineStr">
        <is>
          <t>kg/m²</t>
        </is>
      </c>
      <c r="N200" s="23">
        <f>((B200/1000)*(E200/1000))*L200*J200</f>
        <v/>
      </c>
      <c r="O200" s="31" t="n">
        <v>0</v>
      </c>
      <c r="P200" s="23">
        <f>N200</f>
        <v/>
      </c>
    </row>
    <row r="201" ht="15" customHeight="1" s="88">
      <c r="A201" s="31" t="inlineStr">
        <is>
          <t>CHAPA C</t>
        </is>
      </c>
      <c r="B201" s="52" t="n">
        <v>0</v>
      </c>
      <c r="C201" s="31" t="n"/>
      <c r="D201" s="52" t="inlineStr">
        <is>
          <t>X</t>
        </is>
      </c>
      <c r="E201" s="31" t="n">
        <v>0</v>
      </c>
      <c r="F201" s="52" t="n"/>
      <c r="G201" s="31" t="inlineStr">
        <is>
          <t>#</t>
        </is>
      </c>
      <c r="H201" s="66" t="n">
        <v>0</v>
      </c>
      <c r="I201" s="31" t="inlineStr">
        <is>
          <t>ASTM A36</t>
        </is>
      </c>
      <c r="J201" s="31" t="n"/>
      <c r="K201" s="31" t="inlineStr">
        <is>
          <t>pç</t>
        </is>
      </c>
      <c r="L201" s="23">
        <f>H201*7.85</f>
        <v/>
      </c>
      <c r="M201" s="31" t="inlineStr">
        <is>
          <t>kg/m²</t>
        </is>
      </c>
      <c r="N201" s="23">
        <f>((B201/1000)*(E201/1000))*L201*J201</f>
        <v/>
      </c>
      <c r="O201" s="31" t="n">
        <v>0</v>
      </c>
      <c r="P201" s="23">
        <f>N201</f>
        <v/>
      </c>
    </row>
    <row r="202" ht="15" customHeight="1" s="88">
      <c r="A202" s="31" t="inlineStr">
        <is>
          <t>CHAPA D</t>
        </is>
      </c>
      <c r="B202" s="52" t="n">
        <v>0</v>
      </c>
      <c r="C202" s="31" t="n"/>
      <c r="D202" s="52" t="inlineStr">
        <is>
          <t>X</t>
        </is>
      </c>
      <c r="E202" s="31" t="n">
        <v>0</v>
      </c>
      <c r="F202" s="52" t="n"/>
      <c r="G202" s="31" t="inlineStr">
        <is>
          <t>#</t>
        </is>
      </c>
      <c r="H202" s="66" t="n">
        <v>0</v>
      </c>
      <c r="I202" s="31" t="inlineStr">
        <is>
          <t>ASTM A36</t>
        </is>
      </c>
      <c r="J202" s="31" t="n"/>
      <c r="K202" s="31" t="inlineStr">
        <is>
          <t>pç</t>
        </is>
      </c>
      <c r="L202" s="23">
        <f>H202*7.85</f>
        <v/>
      </c>
      <c r="M202" s="31" t="inlineStr">
        <is>
          <t>kg/m²</t>
        </is>
      </c>
      <c r="N202" s="23">
        <f>((B202/1000)*(E202/1000))*L202*J202</f>
        <v/>
      </c>
      <c r="O202" s="31" t="n">
        <v>0</v>
      </c>
      <c r="P202" s="23">
        <f>N202</f>
        <v/>
      </c>
    </row>
    <row r="203" ht="15" customHeight="1" s="88">
      <c r="A203" s="31" t="inlineStr">
        <is>
          <t>CHAPA E</t>
        </is>
      </c>
      <c r="B203" s="52" t="n">
        <v>0</v>
      </c>
      <c r="C203" s="31" t="n"/>
      <c r="D203" s="52" t="inlineStr">
        <is>
          <t>X</t>
        </is>
      </c>
      <c r="E203" s="31" t="n">
        <v>0</v>
      </c>
      <c r="F203" s="52" t="n"/>
      <c r="G203" s="31" t="inlineStr">
        <is>
          <t>#</t>
        </is>
      </c>
      <c r="H203" s="66" t="n">
        <v>0</v>
      </c>
      <c r="I203" s="31" t="inlineStr">
        <is>
          <t>ASTM A36</t>
        </is>
      </c>
      <c r="J203" s="31" t="n"/>
      <c r="K203" s="31" t="inlineStr">
        <is>
          <t>pç</t>
        </is>
      </c>
      <c r="L203" s="23">
        <f>H203*7.85</f>
        <v/>
      </c>
      <c r="M203" s="31" t="inlineStr">
        <is>
          <t>kg/m²</t>
        </is>
      </c>
      <c r="N203" s="23">
        <f>((B203/1000)*(E203/1000))*L203*J203</f>
        <v/>
      </c>
      <c r="O203" s="31" t="n">
        <v>0</v>
      </c>
      <c r="P203" s="23">
        <f>N203</f>
        <v/>
      </c>
    </row>
    <row r="204" ht="15" customHeight="1" s="88">
      <c r="A204" s="31" t="inlineStr">
        <is>
          <t>CHAPA F</t>
        </is>
      </c>
      <c r="B204" s="52" t="n">
        <v>0</v>
      </c>
      <c r="C204" s="31" t="n"/>
      <c r="D204" s="52" t="inlineStr">
        <is>
          <t>X</t>
        </is>
      </c>
      <c r="E204" s="31" t="n">
        <v>0</v>
      </c>
      <c r="F204" s="52" t="n"/>
      <c r="G204" s="31" t="inlineStr">
        <is>
          <t>#</t>
        </is>
      </c>
      <c r="H204" s="66" t="n">
        <v>0</v>
      </c>
      <c r="I204" s="31" t="inlineStr">
        <is>
          <t>ASTM A36</t>
        </is>
      </c>
      <c r="J204" s="31" t="n"/>
      <c r="K204" s="31" t="inlineStr">
        <is>
          <t>pç</t>
        </is>
      </c>
      <c r="L204" s="23">
        <f>H204*7.85</f>
        <v/>
      </c>
      <c r="M204" s="31" t="inlineStr">
        <is>
          <t>kg/m²</t>
        </is>
      </c>
      <c r="N204" s="23">
        <f>((B204/1000)*(E204/1000))*L204*J204</f>
        <v/>
      </c>
      <c r="O204" s="31" t="n">
        <v>0</v>
      </c>
      <c r="P204" s="23">
        <f>N204</f>
        <v/>
      </c>
    </row>
    <row r="205" ht="15" customHeight="1" s="88">
      <c r="A205" s="31" t="inlineStr">
        <is>
          <t>CHAPA G</t>
        </is>
      </c>
      <c r="B205" s="52" t="n">
        <v>0</v>
      </c>
      <c r="C205" s="31" t="n"/>
      <c r="D205" s="52" t="inlineStr">
        <is>
          <t>X</t>
        </is>
      </c>
      <c r="E205" s="31" t="n">
        <v>0</v>
      </c>
      <c r="F205" s="52" t="n"/>
      <c r="G205" s="31" t="inlineStr">
        <is>
          <t>#</t>
        </is>
      </c>
      <c r="H205" s="66" t="n">
        <v>0</v>
      </c>
      <c r="I205" s="31" t="inlineStr">
        <is>
          <t>ASTM A36</t>
        </is>
      </c>
      <c r="J205" s="31" t="n"/>
      <c r="K205" s="31" t="inlineStr">
        <is>
          <t>pç</t>
        </is>
      </c>
      <c r="L205" s="23">
        <f>H205*7.85</f>
        <v/>
      </c>
      <c r="M205" s="31" t="inlineStr">
        <is>
          <t>kg/m²</t>
        </is>
      </c>
      <c r="N205" s="23">
        <f>((B205/1000)*(E205/1000))*L205*J205</f>
        <v/>
      </c>
      <c r="O205" s="31" t="n"/>
      <c r="P205" s="23">
        <f>N205</f>
        <v/>
      </c>
    </row>
    <row r="206" ht="15" customHeight="1" s="88">
      <c r="A206" s="31" t="inlineStr">
        <is>
          <t>CHAPA H</t>
        </is>
      </c>
      <c r="B206" s="52" t="n">
        <v>0</v>
      </c>
      <c r="C206" s="31" t="n"/>
      <c r="D206" s="52" t="inlineStr">
        <is>
          <t>X</t>
        </is>
      </c>
      <c r="E206" s="31" t="n">
        <v>0</v>
      </c>
      <c r="F206" s="52" t="n"/>
      <c r="G206" s="31" t="inlineStr">
        <is>
          <t>#</t>
        </is>
      </c>
      <c r="H206" s="66" t="n">
        <v>0</v>
      </c>
      <c r="I206" s="31" t="inlineStr">
        <is>
          <t>ASTM A36</t>
        </is>
      </c>
      <c r="J206" s="31" t="n"/>
      <c r="K206" s="31" t="inlineStr">
        <is>
          <t>pç</t>
        </is>
      </c>
      <c r="L206" s="23">
        <f>H206*7.85</f>
        <v/>
      </c>
      <c r="M206" s="31" t="inlineStr">
        <is>
          <t>kg/m²</t>
        </is>
      </c>
      <c r="N206" s="23">
        <f>((B206/1000)*(E206/1000))*L206*J206</f>
        <v/>
      </c>
      <c r="O206" s="31" t="n">
        <v>0</v>
      </c>
      <c r="P206" s="23">
        <f>N206</f>
        <v/>
      </c>
    </row>
    <row r="207" ht="15" customHeight="1" s="88">
      <c r="A207" s="31" t="inlineStr">
        <is>
          <t>CHAPA I</t>
        </is>
      </c>
      <c r="B207" s="52" t="n">
        <v>0</v>
      </c>
      <c r="C207" s="31" t="n"/>
      <c r="D207" s="52" t="inlineStr">
        <is>
          <t>X</t>
        </is>
      </c>
      <c r="E207" s="31" t="n">
        <v>0</v>
      </c>
      <c r="F207" s="52" t="n"/>
      <c r="G207" s="31" t="inlineStr">
        <is>
          <t>#</t>
        </is>
      </c>
      <c r="H207" s="66" t="n">
        <v>0</v>
      </c>
      <c r="I207" s="31" t="inlineStr">
        <is>
          <t>ASTM A36</t>
        </is>
      </c>
      <c r="J207" s="31" t="n"/>
      <c r="K207" s="31" t="inlineStr">
        <is>
          <t>pç</t>
        </is>
      </c>
      <c r="L207" s="23">
        <f>H207*7.85</f>
        <v/>
      </c>
      <c r="M207" s="31" t="inlineStr">
        <is>
          <t>kg/m²</t>
        </is>
      </c>
      <c r="N207" s="23">
        <f>((B207/1000)*(E207/1000))*L207*J207</f>
        <v/>
      </c>
      <c r="O207" s="31" t="n">
        <v>0</v>
      </c>
      <c r="P207" s="23">
        <f>N207</f>
        <v/>
      </c>
    </row>
    <row r="208" ht="15" customHeight="1" s="88">
      <c r="A208" s="31" t="inlineStr">
        <is>
          <t>CHAPA J</t>
        </is>
      </c>
      <c r="B208" s="52" t="n">
        <v>0</v>
      </c>
      <c r="C208" s="31" t="n"/>
      <c r="D208" s="52" t="inlineStr">
        <is>
          <t>X</t>
        </is>
      </c>
      <c r="E208" s="31" t="n">
        <v>0</v>
      </c>
      <c r="F208" s="52" t="n"/>
      <c r="G208" s="31" t="inlineStr">
        <is>
          <t>#</t>
        </is>
      </c>
      <c r="H208" s="66" t="n">
        <v>0</v>
      </c>
      <c r="I208" s="31" t="inlineStr">
        <is>
          <t>ASTM A36</t>
        </is>
      </c>
      <c r="J208" s="31" t="n"/>
      <c r="K208" s="31" t="inlineStr">
        <is>
          <t>pç</t>
        </is>
      </c>
      <c r="L208" s="23">
        <f>H208*7.85</f>
        <v/>
      </c>
      <c r="M208" s="31" t="inlineStr">
        <is>
          <t>kg/m²</t>
        </is>
      </c>
      <c r="N208" s="23">
        <f>((B208/1000)*(E208/1000))*L208*J208</f>
        <v/>
      </c>
      <c r="O208" s="31" t="n">
        <v>0</v>
      </c>
      <c r="P208" s="23">
        <f>N208</f>
        <v/>
      </c>
    </row>
    <row r="209" ht="15" customHeight="1" s="88">
      <c r="A209" s="31" t="inlineStr">
        <is>
          <t>CHAPA K</t>
        </is>
      </c>
      <c r="B209" s="52" t="n">
        <v>0</v>
      </c>
      <c r="C209" s="31" t="n"/>
      <c r="D209" s="52" t="inlineStr">
        <is>
          <t>X</t>
        </is>
      </c>
      <c r="E209" s="31" t="n">
        <v>0</v>
      </c>
      <c r="F209" s="52" t="n"/>
      <c r="G209" s="31" t="inlineStr">
        <is>
          <t>#</t>
        </is>
      </c>
      <c r="H209" s="66" t="n">
        <v>0</v>
      </c>
      <c r="I209" s="31" t="inlineStr">
        <is>
          <t>ASTM A36</t>
        </is>
      </c>
      <c r="J209" s="31" t="n"/>
      <c r="K209" s="31" t="inlineStr">
        <is>
          <t>pç</t>
        </is>
      </c>
      <c r="L209" s="23">
        <f>H209*7.85</f>
        <v/>
      </c>
      <c r="M209" s="31" t="inlineStr">
        <is>
          <t>kg/m²</t>
        </is>
      </c>
      <c r="N209" s="23">
        <f>((B209/1000)*(E209/1000))*L209*J209</f>
        <v/>
      </c>
      <c r="O209" s="31" t="n">
        <v>0</v>
      </c>
      <c r="P209" s="23">
        <f>N209</f>
        <v/>
      </c>
    </row>
    <row r="210" ht="15" customHeight="1" s="88">
      <c r="A210" s="31" t="inlineStr">
        <is>
          <t>CHAPA L</t>
        </is>
      </c>
      <c r="B210" s="52" t="n">
        <v>0</v>
      </c>
      <c r="C210" s="31" t="n"/>
      <c r="D210" s="52" t="inlineStr">
        <is>
          <t>X</t>
        </is>
      </c>
      <c r="E210" s="31" t="n">
        <v>0</v>
      </c>
      <c r="F210" s="52" t="n"/>
      <c r="G210" s="31" t="inlineStr">
        <is>
          <t>#</t>
        </is>
      </c>
      <c r="H210" s="66" t="n">
        <v>0</v>
      </c>
      <c r="I210" s="31" t="inlineStr">
        <is>
          <t>ASTM A36</t>
        </is>
      </c>
      <c r="J210" s="31" t="n"/>
      <c r="K210" s="31" t="inlineStr">
        <is>
          <t>pç</t>
        </is>
      </c>
      <c r="L210" s="23">
        <f>H210*7.85</f>
        <v/>
      </c>
      <c r="M210" s="31" t="inlineStr">
        <is>
          <t>kg/m²</t>
        </is>
      </c>
      <c r="N210" s="23">
        <f>((B210/1000)*(E210/1000))*L210*J210</f>
        <v/>
      </c>
      <c r="O210" s="31" t="n">
        <v>0</v>
      </c>
      <c r="P210" s="23">
        <f>N210</f>
        <v/>
      </c>
    </row>
    <row r="211" ht="15" customHeight="1" s="88">
      <c r="A211" s="31" t="inlineStr">
        <is>
          <t>CHAPA M</t>
        </is>
      </c>
      <c r="B211" s="52" t="n">
        <v>0</v>
      </c>
      <c r="C211" s="31" t="n"/>
      <c r="D211" s="52" t="inlineStr">
        <is>
          <t>X</t>
        </is>
      </c>
      <c r="E211" s="31" t="n">
        <v>0</v>
      </c>
      <c r="F211" s="52" t="n"/>
      <c r="G211" s="31" t="inlineStr">
        <is>
          <t>#</t>
        </is>
      </c>
      <c r="H211" s="66" t="n">
        <v>0</v>
      </c>
      <c r="I211" s="31" t="inlineStr">
        <is>
          <t>ASTM A36</t>
        </is>
      </c>
      <c r="J211" s="31" t="n"/>
      <c r="K211" s="31" t="inlineStr">
        <is>
          <t>pç</t>
        </is>
      </c>
      <c r="L211" s="23">
        <f>H211*7.85</f>
        <v/>
      </c>
      <c r="M211" s="31" t="inlineStr">
        <is>
          <t>kg/m²</t>
        </is>
      </c>
      <c r="N211" s="23">
        <f>((B211/1000)*(E211/1000))*L211*J211</f>
        <v/>
      </c>
      <c r="O211" s="31" t="n">
        <v>0</v>
      </c>
      <c r="P211" s="23">
        <f>N211</f>
        <v/>
      </c>
    </row>
    <row r="212" ht="15" customHeight="1" s="88">
      <c r="A212" s="31" t="inlineStr">
        <is>
          <t>CHAPA N</t>
        </is>
      </c>
      <c r="B212" s="52" t="n">
        <v>0</v>
      </c>
      <c r="C212" s="31" t="n"/>
      <c r="D212" s="52" t="inlineStr">
        <is>
          <t>X</t>
        </is>
      </c>
      <c r="E212" s="31" t="n">
        <v>0</v>
      </c>
      <c r="F212" s="52" t="n"/>
      <c r="G212" s="31" t="inlineStr">
        <is>
          <t>#</t>
        </is>
      </c>
      <c r="H212" s="66" t="n">
        <v>0</v>
      </c>
      <c r="I212" s="31" t="inlineStr">
        <is>
          <t>ASTM A36</t>
        </is>
      </c>
      <c r="J212" s="31" t="n"/>
      <c r="K212" s="31" t="inlineStr">
        <is>
          <t>pç</t>
        </is>
      </c>
      <c r="L212" s="23">
        <f>H212*7.85</f>
        <v/>
      </c>
      <c r="M212" s="31" t="inlineStr">
        <is>
          <t>kg/m²</t>
        </is>
      </c>
      <c r="N212" s="23">
        <f>((B212/1000)*(E212/1000))*L212*J212</f>
        <v/>
      </c>
      <c r="O212" s="31" t="n">
        <v>0</v>
      </c>
      <c r="P212" s="23">
        <f>N212</f>
        <v/>
      </c>
    </row>
    <row r="213" ht="15" customHeight="1" s="88">
      <c r="A213" s="31" t="inlineStr">
        <is>
          <t>CHAPA O</t>
        </is>
      </c>
      <c r="B213" s="52" t="n">
        <v>0</v>
      </c>
      <c r="C213" s="31" t="n"/>
      <c r="D213" s="52" t="inlineStr">
        <is>
          <t>X</t>
        </is>
      </c>
      <c r="E213" s="31" t="n">
        <v>0</v>
      </c>
      <c r="F213" s="52" t="n"/>
      <c r="G213" s="31" t="inlineStr">
        <is>
          <t>#</t>
        </is>
      </c>
      <c r="H213" s="66" t="n">
        <v>0</v>
      </c>
      <c r="I213" s="31" t="inlineStr">
        <is>
          <t>ASTM A36</t>
        </is>
      </c>
      <c r="J213" s="31" t="n"/>
      <c r="K213" s="31" t="inlineStr">
        <is>
          <t>pç</t>
        </is>
      </c>
      <c r="L213" s="23">
        <f>H213*7.85</f>
        <v/>
      </c>
      <c r="M213" s="31" t="inlineStr">
        <is>
          <t>kg/m²</t>
        </is>
      </c>
      <c r="N213" s="23">
        <f>((B213/1000)*(E213/1000))*L213*J213</f>
        <v/>
      </c>
      <c r="O213" s="31" t="n">
        <v>0</v>
      </c>
      <c r="P213" s="23">
        <f>N213</f>
        <v/>
      </c>
    </row>
    <row r="214" ht="15" customHeight="1" s="88">
      <c r="A214" s="31" t="inlineStr">
        <is>
          <t>CHAPA P</t>
        </is>
      </c>
      <c r="B214" s="52" t="n">
        <v>0</v>
      </c>
      <c r="C214" s="31" t="n"/>
      <c r="D214" s="52" t="inlineStr">
        <is>
          <t>X</t>
        </is>
      </c>
      <c r="E214" s="31" t="n">
        <v>0</v>
      </c>
      <c r="F214" s="52" t="n"/>
      <c r="G214" s="31" t="inlineStr">
        <is>
          <t>#</t>
        </is>
      </c>
      <c r="H214" s="66" t="n">
        <v>0</v>
      </c>
      <c r="I214" s="31" t="inlineStr">
        <is>
          <t>ASTM A36</t>
        </is>
      </c>
      <c r="J214" s="31" t="n"/>
      <c r="K214" s="31" t="inlineStr">
        <is>
          <t>pç</t>
        </is>
      </c>
      <c r="L214" s="23">
        <f>H214*7.85</f>
        <v/>
      </c>
      <c r="M214" s="31" t="inlineStr">
        <is>
          <t>kg/m²</t>
        </is>
      </c>
      <c r="N214" s="23">
        <f>((B214/1000)*(E214/1000))*L214*J214</f>
        <v/>
      </c>
      <c r="O214" s="31" t="n">
        <v>0</v>
      </c>
      <c r="P214" s="23">
        <f>N214</f>
        <v/>
      </c>
    </row>
    <row r="215" ht="15" customHeight="1" s="88">
      <c r="A215" s="31" t="inlineStr">
        <is>
          <t>CHAPA Q</t>
        </is>
      </c>
      <c r="B215" s="52" t="n">
        <v>0</v>
      </c>
      <c r="C215" s="31" t="n"/>
      <c r="D215" s="52" t="inlineStr">
        <is>
          <t>X</t>
        </is>
      </c>
      <c r="E215" s="31" t="n">
        <v>0</v>
      </c>
      <c r="F215" s="52" t="n"/>
      <c r="G215" s="31" t="inlineStr">
        <is>
          <t>#</t>
        </is>
      </c>
      <c r="H215" s="66" t="n">
        <v>0</v>
      </c>
      <c r="I215" s="31" t="inlineStr">
        <is>
          <t>ASTM A36</t>
        </is>
      </c>
      <c r="J215" s="31" t="n"/>
      <c r="K215" s="31" t="inlineStr">
        <is>
          <t>pç</t>
        </is>
      </c>
      <c r="L215" s="23">
        <f>H215*7.85</f>
        <v/>
      </c>
      <c r="M215" s="31" t="inlineStr">
        <is>
          <t>kg/m²</t>
        </is>
      </c>
      <c r="N215" s="23">
        <f>((B215/1000)*(E215/1000))*L215*J215</f>
        <v/>
      </c>
      <c r="O215" s="31" t="n">
        <v>0</v>
      </c>
      <c r="P215" s="23">
        <f>N215</f>
        <v/>
      </c>
    </row>
    <row r="216" ht="15" customHeight="1" s="88">
      <c r="A216" s="31" t="inlineStr">
        <is>
          <t>CHAPA R</t>
        </is>
      </c>
      <c r="B216" s="52" t="n">
        <v>0</v>
      </c>
      <c r="C216" s="31" t="n"/>
      <c r="D216" s="52" t="inlineStr">
        <is>
          <t>X</t>
        </is>
      </c>
      <c r="E216" s="31" t="n">
        <v>0</v>
      </c>
      <c r="F216" s="52" t="n"/>
      <c r="G216" s="31" t="inlineStr">
        <is>
          <t>#</t>
        </is>
      </c>
      <c r="H216" s="66" t="n">
        <v>0</v>
      </c>
      <c r="I216" s="31" t="inlineStr">
        <is>
          <t>ASTM A36</t>
        </is>
      </c>
      <c r="J216" s="31" t="n"/>
      <c r="K216" s="31" t="inlineStr">
        <is>
          <t>pç</t>
        </is>
      </c>
      <c r="L216" s="23">
        <f>H216*7.85</f>
        <v/>
      </c>
      <c r="M216" s="31" t="inlineStr">
        <is>
          <t>kg/m²</t>
        </is>
      </c>
      <c r="N216" s="23">
        <f>((B216/1000)*(E216/1000))*L216*J216</f>
        <v/>
      </c>
      <c r="O216" s="31" t="n">
        <v>0</v>
      </c>
      <c r="P216" s="23">
        <f>N216</f>
        <v/>
      </c>
    </row>
    <row r="217" ht="15" customHeight="1" s="88">
      <c r="A217" s="31" t="inlineStr">
        <is>
          <t>CHAPA S</t>
        </is>
      </c>
      <c r="B217" s="52" t="n">
        <v>0</v>
      </c>
      <c r="C217" s="31" t="n"/>
      <c r="D217" s="52" t="inlineStr">
        <is>
          <t>X</t>
        </is>
      </c>
      <c r="E217" s="31" t="n">
        <v>0</v>
      </c>
      <c r="F217" s="52" t="n"/>
      <c r="G217" s="31" t="inlineStr">
        <is>
          <t>#</t>
        </is>
      </c>
      <c r="H217" s="66" t="n">
        <v>0</v>
      </c>
      <c r="I217" s="31" t="inlineStr">
        <is>
          <t>ASTM A36</t>
        </is>
      </c>
      <c r="J217" s="31" t="n"/>
      <c r="K217" s="31" t="inlineStr">
        <is>
          <t>pç</t>
        </is>
      </c>
      <c r="L217" s="23">
        <f>H217*7.85</f>
        <v/>
      </c>
      <c r="M217" s="31" t="inlineStr">
        <is>
          <t>kg/m²</t>
        </is>
      </c>
      <c r="N217" s="23">
        <f>((B217/1000)*(E217/1000))*L217*J217</f>
        <v/>
      </c>
      <c r="O217" s="31" t="n">
        <v>0</v>
      </c>
      <c r="P217" s="23">
        <f>N217</f>
        <v/>
      </c>
    </row>
    <row r="218" ht="15" customHeight="1" s="88">
      <c r="A218" s="31" t="inlineStr">
        <is>
          <t>CHAPA T</t>
        </is>
      </c>
      <c r="B218" s="52" t="n">
        <v>0</v>
      </c>
      <c r="C218" s="31" t="n"/>
      <c r="D218" s="52" t="inlineStr">
        <is>
          <t>X</t>
        </is>
      </c>
      <c r="E218" s="31" t="n">
        <v>0</v>
      </c>
      <c r="F218" s="52" t="n"/>
      <c r="G218" s="31" t="inlineStr">
        <is>
          <t>#</t>
        </is>
      </c>
      <c r="H218" s="66" t="n">
        <v>0</v>
      </c>
      <c r="I218" s="31" t="inlineStr">
        <is>
          <t>ASTM A36</t>
        </is>
      </c>
      <c r="J218" s="31" t="n"/>
      <c r="K218" s="31" t="inlineStr">
        <is>
          <t>pç</t>
        </is>
      </c>
      <c r="L218" s="23">
        <f>H218*7.85</f>
        <v/>
      </c>
      <c r="M218" s="31" t="inlineStr">
        <is>
          <t>kg/m²</t>
        </is>
      </c>
      <c r="N218" s="23">
        <f>((B218/1000)*(E218/1000))*L218*J218</f>
        <v/>
      </c>
      <c r="O218" s="31" t="n">
        <v>0</v>
      </c>
      <c r="P218" s="23">
        <f>N218</f>
        <v/>
      </c>
    </row>
    <row r="219" ht="15" customHeight="1" s="88">
      <c r="A219" s="31" t="inlineStr">
        <is>
          <t>CHAPA U</t>
        </is>
      </c>
      <c r="B219" s="52" t="n">
        <v>0</v>
      </c>
      <c r="C219" s="31" t="n"/>
      <c r="D219" s="52" t="inlineStr">
        <is>
          <t>X</t>
        </is>
      </c>
      <c r="E219" s="31" t="n">
        <v>0</v>
      </c>
      <c r="F219" s="52" t="n"/>
      <c r="G219" s="31" t="inlineStr">
        <is>
          <t>#</t>
        </is>
      </c>
      <c r="H219" s="66" t="n">
        <v>0</v>
      </c>
      <c r="I219" s="31" t="inlineStr">
        <is>
          <t>ASTM A36</t>
        </is>
      </c>
      <c r="J219" s="31" t="n"/>
      <c r="K219" s="31" t="inlineStr">
        <is>
          <t>pç</t>
        </is>
      </c>
      <c r="L219" s="23">
        <f>H219*7.85</f>
        <v/>
      </c>
      <c r="M219" s="31" t="inlineStr">
        <is>
          <t>kg/m²</t>
        </is>
      </c>
      <c r="N219" s="23">
        <f>((B219/1000)*(E219/1000))*L219*J219</f>
        <v/>
      </c>
      <c r="O219" s="31" t="n">
        <v>0</v>
      </c>
      <c r="P219" s="23">
        <f>N219</f>
        <v/>
      </c>
    </row>
    <row r="220" ht="15" customHeight="1" s="88">
      <c r="A220" s="31" t="inlineStr">
        <is>
          <t>CHAPA V</t>
        </is>
      </c>
      <c r="B220" s="52" t="n">
        <v>0</v>
      </c>
      <c r="C220" s="31" t="n"/>
      <c r="D220" s="52" t="inlineStr">
        <is>
          <t>X</t>
        </is>
      </c>
      <c r="E220" s="31" t="n">
        <v>0</v>
      </c>
      <c r="F220" s="52" t="n"/>
      <c r="G220" s="31" t="inlineStr">
        <is>
          <t>#</t>
        </is>
      </c>
      <c r="H220" s="66" t="n">
        <v>0</v>
      </c>
      <c r="I220" s="31" t="inlineStr">
        <is>
          <t>ASTM A36</t>
        </is>
      </c>
      <c r="J220" s="31" t="n"/>
      <c r="K220" s="31" t="inlineStr">
        <is>
          <t>pç</t>
        </is>
      </c>
      <c r="L220" s="23">
        <f>H220*7.85</f>
        <v/>
      </c>
      <c r="M220" s="31" t="inlineStr">
        <is>
          <t>kg/m²</t>
        </is>
      </c>
      <c r="N220" s="23">
        <f>((B220/1000)*(E220/1000))*L220*J220</f>
        <v/>
      </c>
      <c r="O220" s="31" t="n">
        <v>0</v>
      </c>
      <c r="P220" s="23">
        <f>N220</f>
        <v/>
      </c>
    </row>
    <row r="221" ht="15" customHeight="1" s="88">
      <c r="A221" s="31" t="inlineStr">
        <is>
          <t>CHAPA W</t>
        </is>
      </c>
      <c r="B221" s="52" t="n">
        <v>0</v>
      </c>
      <c r="C221" s="31" t="n"/>
      <c r="D221" s="52" t="inlineStr">
        <is>
          <t>X</t>
        </is>
      </c>
      <c r="E221" s="31" t="n">
        <v>0</v>
      </c>
      <c r="F221" s="52" t="n"/>
      <c r="G221" s="31" t="inlineStr">
        <is>
          <t>#</t>
        </is>
      </c>
      <c r="H221" s="66" t="n">
        <v>0</v>
      </c>
      <c r="I221" s="31" t="inlineStr">
        <is>
          <t>ASTM A36</t>
        </is>
      </c>
      <c r="J221" s="31" t="n"/>
      <c r="K221" s="31" t="inlineStr">
        <is>
          <t>pç</t>
        </is>
      </c>
      <c r="L221" s="23">
        <f>H221*7.85</f>
        <v/>
      </c>
      <c r="M221" s="31" t="inlineStr">
        <is>
          <t>kg/m²</t>
        </is>
      </c>
      <c r="N221" s="23">
        <f>((B221/1000)*(E221/1000))*L221*J221</f>
        <v/>
      </c>
      <c r="O221" s="31" t="n">
        <v>0</v>
      </c>
      <c r="P221" s="23">
        <f>N221</f>
        <v/>
      </c>
    </row>
    <row r="222" ht="15" customHeight="1" s="88">
      <c r="A222" s="31" t="inlineStr">
        <is>
          <t>CHAPA X</t>
        </is>
      </c>
      <c r="B222" s="52" t="n">
        <v>0</v>
      </c>
      <c r="C222" s="31" t="n"/>
      <c r="D222" s="52" t="inlineStr">
        <is>
          <t>X</t>
        </is>
      </c>
      <c r="E222" s="31" t="n">
        <v>0</v>
      </c>
      <c r="F222" s="52" t="n"/>
      <c r="G222" s="31" t="inlineStr">
        <is>
          <t>#</t>
        </is>
      </c>
      <c r="H222" s="66" t="n">
        <v>0</v>
      </c>
      <c r="I222" s="31" t="inlineStr">
        <is>
          <t>ASTM A36</t>
        </is>
      </c>
      <c r="J222" s="31" t="n"/>
      <c r="K222" s="31" t="inlineStr">
        <is>
          <t>pç</t>
        </is>
      </c>
      <c r="L222" s="23">
        <f>H222*7.85</f>
        <v/>
      </c>
      <c r="M222" s="31" t="inlineStr">
        <is>
          <t>kg/m²</t>
        </is>
      </c>
      <c r="N222" s="23">
        <f>((B222/1000)*(E222/1000))*L222*J222</f>
        <v/>
      </c>
      <c r="O222" s="31" t="n">
        <v>0</v>
      </c>
      <c r="P222" s="23">
        <f>N222</f>
        <v/>
      </c>
    </row>
    <row r="223" ht="15" customHeight="1" s="88">
      <c r="A223" s="31" t="inlineStr">
        <is>
          <t>CHAPA Y</t>
        </is>
      </c>
      <c r="B223" s="52" t="n">
        <v>0</v>
      </c>
      <c r="C223" s="31" t="n"/>
      <c r="D223" s="52" t="inlineStr">
        <is>
          <t>X</t>
        </is>
      </c>
      <c r="E223" s="31" t="n">
        <v>0</v>
      </c>
      <c r="F223" s="52" t="n"/>
      <c r="G223" s="31" t="inlineStr">
        <is>
          <t>#</t>
        </is>
      </c>
      <c r="H223" s="66" t="n">
        <v>0</v>
      </c>
      <c r="I223" s="31" t="inlineStr">
        <is>
          <t>ASTM A36</t>
        </is>
      </c>
      <c r="J223" s="31" t="n"/>
      <c r="K223" s="31" t="inlineStr">
        <is>
          <t>pç</t>
        </is>
      </c>
      <c r="L223" s="23">
        <f>H223*7.85</f>
        <v/>
      </c>
      <c r="M223" s="31" t="inlineStr">
        <is>
          <t>kg/m²</t>
        </is>
      </c>
      <c r="N223" s="23">
        <f>((B223/1000)*(E223/1000))*L223*J223</f>
        <v/>
      </c>
      <c r="O223" s="31" t="n">
        <v>0</v>
      </c>
      <c r="P223" s="23">
        <f>N223</f>
        <v/>
      </c>
    </row>
    <row r="224" ht="15" customHeight="1" s="88">
      <c r="A224" s="31" t="inlineStr">
        <is>
          <t>CHAPA Z</t>
        </is>
      </c>
      <c r="B224" s="52" t="n">
        <v>0</v>
      </c>
      <c r="C224" s="31" t="n"/>
      <c r="D224" s="52" t="inlineStr">
        <is>
          <t>X</t>
        </is>
      </c>
      <c r="E224" s="31" t="n">
        <v>0</v>
      </c>
      <c r="F224" s="52" t="n"/>
      <c r="G224" s="31" t="inlineStr">
        <is>
          <t>#</t>
        </is>
      </c>
      <c r="H224" s="66" t="n">
        <v>0</v>
      </c>
      <c r="I224" s="31" t="inlineStr">
        <is>
          <t>ASTM A36</t>
        </is>
      </c>
      <c r="J224" s="31" t="n"/>
      <c r="K224" s="31" t="inlineStr">
        <is>
          <t>pç</t>
        </is>
      </c>
      <c r="L224" s="23">
        <f>H224*7.85</f>
        <v/>
      </c>
      <c r="M224" s="31" t="inlineStr">
        <is>
          <t>kg/m²</t>
        </is>
      </c>
      <c r="N224" s="23">
        <f>((B224/1000)*(E224/1000))*L224*J224</f>
        <v/>
      </c>
      <c r="O224" s="31" t="n">
        <v>0</v>
      </c>
      <c r="P224" s="23">
        <f>N224</f>
        <v/>
      </c>
    </row>
    <row r="225" ht="15" customHeight="1" s="88">
      <c r="A225" s="31" t="inlineStr">
        <is>
          <t>CHAPA AA</t>
        </is>
      </c>
      <c r="B225" s="52" t="n">
        <v>0</v>
      </c>
      <c r="C225" s="31" t="n"/>
      <c r="D225" s="52" t="inlineStr">
        <is>
          <t>X</t>
        </is>
      </c>
      <c r="E225" s="31" t="n">
        <v>0</v>
      </c>
      <c r="F225" s="52" t="n"/>
      <c r="G225" s="31" t="inlineStr">
        <is>
          <t>#</t>
        </is>
      </c>
      <c r="H225" s="66" t="n">
        <v>0</v>
      </c>
      <c r="I225" s="31" t="inlineStr">
        <is>
          <t>ASTM A36</t>
        </is>
      </c>
      <c r="J225" s="31" t="n">
        <v>0</v>
      </c>
      <c r="K225" s="31" t="inlineStr">
        <is>
          <t>pç</t>
        </is>
      </c>
      <c r="L225" s="23">
        <f>H225*7.85</f>
        <v/>
      </c>
      <c r="M225" s="31" t="inlineStr">
        <is>
          <t>kg/m²</t>
        </is>
      </c>
      <c r="N225" s="23">
        <f>((B225/1000)*(E225/1000))*L225*J225</f>
        <v/>
      </c>
      <c r="O225" s="31" t="n">
        <v>0</v>
      </c>
      <c r="P225" s="23">
        <f>N225</f>
        <v/>
      </c>
    </row>
    <row r="226" ht="15" customHeight="1" s="88">
      <c r="A226" s="31" t="inlineStr">
        <is>
          <t>Dg. XADREZ</t>
        </is>
      </c>
      <c r="B226" s="52" t="n">
        <v>0</v>
      </c>
      <c r="C226" s="31" t="n"/>
      <c r="D226" s="52" t="inlineStr">
        <is>
          <t>X</t>
        </is>
      </c>
      <c r="E226" s="31" t="n">
        <v>0</v>
      </c>
      <c r="F226" s="52" t="n"/>
      <c r="G226" s="31" t="inlineStr">
        <is>
          <t>#</t>
        </is>
      </c>
      <c r="H226" s="66" t="n">
        <v>0</v>
      </c>
      <c r="I226" s="31" t="inlineStr">
        <is>
          <t>ASTM A35</t>
        </is>
      </c>
      <c r="J226" s="31" t="n">
        <v>0</v>
      </c>
      <c r="K226" s="31" t="inlineStr">
        <is>
          <t>pç</t>
        </is>
      </c>
      <c r="L226" s="23" t="n">
        <v>38.9</v>
      </c>
      <c r="M226" s="31" t="inlineStr">
        <is>
          <t>kg/m²</t>
        </is>
      </c>
      <c r="N226" s="23">
        <f>((B226/1000)*(E226/1000))*L226*J226</f>
        <v/>
      </c>
      <c r="O226" s="31" t="n">
        <v>0</v>
      </c>
      <c r="P226" s="23">
        <f>N226</f>
        <v/>
      </c>
    </row>
    <row r="227" ht="15" customHeight="1" s="88">
      <c r="A227" s="31" t="inlineStr">
        <is>
          <t>CH. XADREZ</t>
        </is>
      </c>
      <c r="B227" s="52" t="n">
        <v>0</v>
      </c>
      <c r="C227" s="31" t="n"/>
      <c r="D227" s="52" t="inlineStr">
        <is>
          <t>X</t>
        </is>
      </c>
      <c r="E227" s="31" t="n">
        <v>0</v>
      </c>
      <c r="F227" s="52" t="n"/>
      <c r="G227" s="31" t="inlineStr">
        <is>
          <t>#</t>
        </is>
      </c>
      <c r="H227" s="66" t="n">
        <v>0</v>
      </c>
      <c r="I227" s="31" t="inlineStr">
        <is>
          <t>ASTM A36</t>
        </is>
      </c>
      <c r="J227" s="31" t="n">
        <v>0</v>
      </c>
      <c r="K227" s="31" t="inlineStr">
        <is>
          <t>pç</t>
        </is>
      </c>
      <c r="L227" s="23" t="n">
        <v>25.07</v>
      </c>
      <c r="M227" s="31" t="inlineStr">
        <is>
          <t>kg/m²</t>
        </is>
      </c>
      <c r="N227" s="23">
        <f>((B227/1000)*(E227/1000))*L227*J227</f>
        <v/>
      </c>
      <c r="O227" s="31" t="n">
        <v>0</v>
      </c>
      <c r="P227" s="23">
        <f>N227</f>
        <v/>
      </c>
    </row>
    <row r="228" ht="15" customHeight="1" s="88">
      <c r="A228" s="31" t="n"/>
      <c r="B228" s="52" t="n"/>
      <c r="C228" s="31" t="n"/>
      <c r="D228" s="52" t="n"/>
      <c r="E228" s="31" t="n"/>
      <c r="F228" s="52" t="n"/>
      <c r="G228" s="31" t="n"/>
      <c r="H228" s="66" t="n"/>
      <c r="I228" s="31" t="n"/>
      <c r="J228" s="31" t="n"/>
      <c r="K228" s="31" t="n"/>
      <c r="L228" s="23" t="n"/>
      <c r="M228" s="31" t="n"/>
      <c r="N228" s="23" t="n"/>
      <c r="O228" s="31" t="n"/>
      <c r="P228" s="23" t="n"/>
    </row>
    <row r="229" ht="15" customHeight="1" s="88">
      <c r="A229" s="91" t="inlineStr">
        <is>
          <t>TOTAL</t>
        </is>
      </c>
      <c r="B229" s="51" t="n"/>
      <c r="C229" s="91" t="n"/>
      <c r="D229" s="51" t="n"/>
      <c r="E229" s="91" t="n"/>
      <c r="F229" s="51" t="n"/>
      <c r="G229" s="91" t="n"/>
      <c r="H229" s="51" t="n"/>
      <c r="I229" s="91" t="n"/>
      <c r="J229" s="91" t="n"/>
      <c r="K229" s="91" t="n"/>
      <c r="L229" s="91" t="n"/>
      <c r="M229" s="91" t="n"/>
      <c r="N229" s="30">
        <f>SUM(N34:N227)</f>
        <v/>
      </c>
      <c r="O229" s="31" t="n"/>
      <c r="P229" s="30">
        <f>SUM(P34:P227)</f>
        <v/>
      </c>
    </row>
    <row r="231" ht="15" customHeight="1" s="88">
      <c r="A231" s="42" t="inlineStr">
        <is>
          <t>RESUMO DE AÇO (O QUANTITATIVO FINAL É DE RESPONSABILIDADE DO FABRICANTE DA ESTRUTURA)</t>
        </is>
      </c>
      <c r="B231" s="55" t="n"/>
      <c r="C231" s="43" t="n"/>
      <c r="D231" s="55" t="n"/>
      <c r="E231" s="43" t="n"/>
      <c r="F231" s="55" t="n"/>
      <c r="G231" s="43" t="n"/>
      <c r="H231" s="55" t="n"/>
      <c r="I231" s="43" t="n"/>
      <c r="J231" s="43" t="n"/>
      <c r="K231" s="43" t="n"/>
      <c r="L231" s="43" t="n"/>
      <c r="M231" s="44" t="n"/>
    </row>
    <row r="232" ht="15" customHeight="1" s="88">
      <c r="A232" s="33" t="inlineStr">
        <is>
          <t>DOBRADOS</t>
        </is>
      </c>
      <c r="B232" s="56" t="n"/>
      <c r="C232" s="34" t="n"/>
      <c r="D232" s="61">
        <f>SUM(P34:P142)</f>
        <v/>
      </c>
      <c r="E232" s="37" t="n"/>
      <c r="F232" s="61" t="n"/>
      <c r="G232" s="37" t="n"/>
      <c r="H232" s="61" t="n"/>
      <c r="I232" s="37" t="n"/>
      <c r="J232" s="37" t="n"/>
      <c r="K232" s="37" t="n"/>
      <c r="L232" s="37" t="n"/>
      <c r="M232" s="37" t="n"/>
    </row>
    <row r="233" ht="15" customHeight="1" s="88">
      <c r="A233" s="33" t="inlineStr">
        <is>
          <t>LAMINADOS</t>
        </is>
      </c>
      <c r="B233" s="56" t="n"/>
      <c r="C233" s="34" t="n"/>
      <c r="D233" s="61">
        <f>SUM(P175:P198)</f>
        <v/>
      </c>
      <c r="E233" s="37" t="n"/>
      <c r="F233" s="61" t="n"/>
      <c r="G233" s="37" t="n"/>
      <c r="H233" s="61" t="n"/>
      <c r="I233" s="37" t="n"/>
      <c r="J233" s="37" t="n"/>
      <c r="K233" s="37" t="n"/>
      <c r="L233" s="37" t="n"/>
      <c r="M233" s="37" t="n"/>
    </row>
    <row r="234" ht="15" customHeight="1" s="88">
      <c r="A234" s="33" t="inlineStr">
        <is>
          <t>PERFIL W</t>
        </is>
      </c>
      <c r="B234" s="56" t="n"/>
      <c r="C234" s="34" t="n"/>
      <c r="D234" s="61">
        <f>SUM(P146:P174)</f>
        <v/>
      </c>
      <c r="E234" s="37" t="n"/>
      <c r="F234" s="61" t="n"/>
      <c r="G234" s="37" t="n"/>
      <c r="H234" s="61" t="n"/>
      <c r="I234" s="37" t="n"/>
      <c r="J234" s="37" t="n"/>
      <c r="K234" s="37" t="n"/>
      <c r="L234" s="37" t="n"/>
      <c r="M234" s="37" t="n"/>
    </row>
    <row r="235" ht="15" customHeight="1" s="88">
      <c r="A235" s="33" t="inlineStr">
        <is>
          <t>CHAPAS</t>
        </is>
      </c>
      <c r="B235" s="56" t="n"/>
      <c r="C235" s="34" t="n"/>
      <c r="D235" s="61">
        <f>SUM(P199:P225)</f>
        <v/>
      </c>
      <c r="E235" s="37" t="n"/>
      <c r="F235" s="61" t="n"/>
      <c r="G235" s="37" t="n"/>
      <c r="H235" s="61" t="n"/>
      <c r="I235" s="37" t="n"/>
      <c r="J235" s="37" t="n"/>
      <c r="K235" s="37" t="n"/>
      <c r="L235" s="37" t="n"/>
      <c r="M235" s="37" t="n"/>
    </row>
    <row r="236" ht="15" customHeight="1" s="88">
      <c r="A236" s="33" t="inlineStr">
        <is>
          <t>TUBOS REDONDO</t>
        </is>
      </c>
      <c r="B236" s="56" t="n"/>
      <c r="C236" s="34" t="n"/>
      <c r="D236" s="62">
        <f>SUM(P143:P145)</f>
        <v/>
      </c>
      <c r="E236" s="40" t="n"/>
      <c r="F236" s="65" t="n"/>
      <c r="G236" s="40" t="n"/>
      <c r="H236" s="65" t="n"/>
      <c r="I236" s="40" t="n"/>
      <c r="J236" s="40" t="n"/>
      <c r="K236" s="40" t="n"/>
      <c r="L236" s="40" t="n"/>
      <c r="M236" s="41" t="n"/>
    </row>
    <row r="237" ht="15" customHeight="1" s="88">
      <c r="A237" s="33" t="inlineStr">
        <is>
          <t>CHAPA XADREZ</t>
        </is>
      </c>
      <c r="B237" s="56" t="n"/>
      <c r="C237" s="34" t="n"/>
      <c r="D237" s="62">
        <f>SUM(P226:P227)</f>
        <v/>
      </c>
      <c r="E237" s="40" t="n"/>
      <c r="F237" s="65" t="n"/>
      <c r="G237" s="40" t="n"/>
      <c r="H237" s="65" t="n"/>
      <c r="I237" s="40" t="n"/>
      <c r="J237" s="40" t="n"/>
      <c r="K237" s="40" t="n"/>
      <c r="L237" s="40" t="n"/>
      <c r="M237" s="41" t="n"/>
    </row>
    <row r="238" ht="15" customHeight="1" s="88">
      <c r="A238" s="1" t="inlineStr">
        <is>
          <t>MARGEM</t>
        </is>
      </c>
      <c r="B238" s="57" t="n">
        <v>0.15</v>
      </c>
      <c r="C238" s="1" t="n"/>
      <c r="D238" s="63">
        <f>(D232+D233+D234+D235+D236+D237)*B238</f>
        <v/>
      </c>
      <c r="E238" s="38" t="n"/>
      <c r="F238" s="63" t="n"/>
      <c r="G238" s="38" t="n"/>
      <c r="H238" s="63" t="n"/>
      <c r="I238" s="38" t="n"/>
      <c r="J238" s="38" t="n"/>
      <c r="K238" s="38" t="n"/>
      <c r="L238" s="38" t="n"/>
      <c r="M238" s="38" t="n"/>
    </row>
    <row r="239" ht="15" customHeight="1" s="88">
      <c r="A239" s="35" t="inlineStr">
        <is>
          <t>TOTAL (KG)</t>
        </is>
      </c>
      <c r="B239" s="58" t="n"/>
      <c r="C239" s="36" t="n"/>
      <c r="D239" s="64">
        <f>D232+D233+D234+D235+D236+D237+D238</f>
        <v/>
      </c>
      <c r="E239" s="39" t="n"/>
      <c r="F239" s="64" t="n"/>
      <c r="G239" s="39" t="n"/>
      <c r="H239" s="64" t="n"/>
      <c r="I239" s="39" t="n"/>
      <c r="J239" s="39" t="n"/>
      <c r="K239" s="39" t="n"/>
      <c r="L239" s="39" t="n"/>
      <c r="M239" s="39" t="n"/>
    </row>
    <row r="241" ht="15" customHeight="1" s="88">
      <c r="A241" s="8" t="inlineStr">
        <is>
          <t>TELHA COBERTURA: TR40 0,5mm de espessura -769 metros lineares</t>
        </is>
      </c>
    </row>
    <row r="242" ht="15" customHeight="1" s="88">
      <c r="A242" s="8" t="inlineStr">
        <is>
          <t>30 CUMEEIRAS TR40 0,5mm de espessura - 300x300</t>
        </is>
      </c>
    </row>
    <row r="243" ht="15" customHeight="1" s="88">
      <c r="A243" s="8" t="inlineStr">
        <is>
          <t>TELHA FECHAMENTO INTERNO PLATIBANDA: TR40 0,43mm de espessura - 192m  lineares</t>
        </is>
      </c>
    </row>
    <row r="245" ht="15" customHeight="1" s="88">
      <c r="A245" s="8" t="inlineStr">
        <is>
          <t>VALOR DO PROJETO DE ESTRUTURA METÁLICA: R$ 4.200,00</t>
        </is>
      </c>
    </row>
  </sheetData>
  <pageMargins left="0.511811024" right="0.511811024" top="0.787401575" bottom="0.787401575" header="0.31496062" footer="0.31496062"/>
  <pageSetup orientation="landscape" paperSize="9" scale="61" fitToHeight="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K25"/>
  <sheetViews>
    <sheetView workbookViewId="0">
      <selection activeCell="B5" sqref="B5"/>
    </sheetView>
  </sheetViews>
  <sheetFormatPr baseColWidth="8" defaultRowHeight="14.4"/>
  <cols>
    <col width="22.5546875" customWidth="1" style="88" min="1" max="1"/>
    <col width="15.44140625" customWidth="1" style="88" min="2" max="2"/>
    <col width="10.44140625" customWidth="1" style="88" min="3" max="4"/>
    <col width="14.6640625" customWidth="1" style="88" min="5" max="5"/>
    <col width="11" customWidth="1" style="88" min="6" max="6"/>
    <col width="12.44140625" customWidth="1" style="88" min="7" max="7"/>
    <col width="19.6640625" customWidth="1" style="88" min="8" max="8"/>
    <col width="18.5546875" customWidth="1" style="88" min="9" max="9"/>
    <col width="17.6640625" customWidth="1" style="88" min="10" max="10"/>
    <col width="14.88671875" customWidth="1" style="88" min="11" max="11"/>
  </cols>
  <sheetData>
    <row r="1">
      <c r="A1" s="84" t="inlineStr">
        <is>
          <t>TABELA DE TELHAS PARA ORÇAMENTO</t>
        </is>
      </c>
      <c r="B1" s="85" t="n"/>
      <c r="C1" s="85" t="n"/>
      <c r="D1" s="85" t="n"/>
      <c r="E1" s="85" t="n"/>
      <c r="F1" s="85" t="n"/>
      <c r="G1" s="85" t="n"/>
      <c r="H1" s="85" t="n"/>
      <c r="I1" s="85" t="n"/>
      <c r="J1" s="85" t="n"/>
      <c r="K1" s="86" t="n"/>
    </row>
    <row r="2">
      <c r="A2" s="91" t="inlineStr">
        <is>
          <t>IDENTIFICAÇÃO</t>
        </is>
      </c>
      <c r="B2" s="19" t="inlineStr">
        <is>
          <t>QUANTIDADE</t>
        </is>
      </c>
      <c r="C2" s="18" t="inlineStr">
        <is>
          <t>MODELO</t>
        </is>
      </c>
      <c r="D2" s="18" t="inlineStr">
        <is>
          <t xml:space="preserve">ISOLANTE </t>
        </is>
      </c>
      <c r="E2" s="18" t="inlineStr">
        <is>
          <t>ESP. ISOLANTE</t>
        </is>
      </c>
      <c r="F2" s="18" t="inlineStr">
        <is>
          <t xml:space="preserve">TELHA SUP. </t>
        </is>
      </c>
      <c r="G2" s="18" t="inlineStr">
        <is>
          <t>TELHAS. INF.</t>
        </is>
      </c>
      <c r="H2" s="18" t="inlineStr">
        <is>
          <t>PINTURA FACE SUP.</t>
        </is>
      </c>
      <c r="I2" s="18" t="inlineStr">
        <is>
          <t>PINTURA FACE INF.</t>
        </is>
      </c>
      <c r="J2" s="18" t="inlineStr">
        <is>
          <t>COBRIMENTO UTIL</t>
        </is>
      </c>
      <c r="K2" s="18" t="inlineStr">
        <is>
          <t>COMPRIMENTO</t>
        </is>
      </c>
    </row>
    <row r="3">
      <c r="A3" s="22" t="inlineStr">
        <is>
          <t>TELHA 01</t>
        </is>
      </c>
      <c r="B3" s="22" t="n">
        <v>0</v>
      </c>
      <c r="C3" s="22" t="inlineStr">
        <is>
          <t>TP25</t>
        </is>
      </c>
      <c r="D3" s="22" t="inlineStr">
        <is>
          <t>........</t>
        </is>
      </c>
      <c r="E3" s="22" t="n">
        <v>0</v>
      </c>
      <c r="F3" s="22" t="inlineStr">
        <is>
          <t>0,43mm</t>
        </is>
      </c>
      <c r="G3" s="22" t="inlineStr">
        <is>
          <t>........</t>
        </is>
      </c>
      <c r="H3" s="22" t="inlineStr">
        <is>
          <t>a definir</t>
        </is>
      </c>
      <c r="I3" s="22" t="inlineStr">
        <is>
          <t>........</t>
        </is>
      </c>
      <c r="J3" s="22" t="inlineStr">
        <is>
          <t>980 mm</t>
        </is>
      </c>
      <c r="K3" s="22" t="inlineStr">
        <is>
          <t>900mm</t>
        </is>
      </c>
    </row>
    <row r="4">
      <c r="A4" s="22" t="inlineStr">
        <is>
          <t>TELHA 02</t>
        </is>
      </c>
      <c r="B4" s="22" t="n">
        <v>0</v>
      </c>
      <c r="C4" s="22" t="inlineStr">
        <is>
          <t>TP25</t>
        </is>
      </c>
      <c r="D4" s="22" t="inlineStr">
        <is>
          <t>........</t>
        </is>
      </c>
      <c r="E4" s="22" t="n">
        <v>0</v>
      </c>
      <c r="F4" s="22" t="inlineStr">
        <is>
          <t>0,43mm</t>
        </is>
      </c>
      <c r="G4" s="22" t="inlineStr">
        <is>
          <t>........</t>
        </is>
      </c>
      <c r="H4" s="22" t="inlineStr">
        <is>
          <t>a definir</t>
        </is>
      </c>
      <c r="I4" s="22" t="inlineStr">
        <is>
          <t>........</t>
        </is>
      </c>
      <c r="J4" s="22" t="inlineStr">
        <is>
          <t>980 mm</t>
        </is>
      </c>
      <c r="K4" s="22" t="inlineStr">
        <is>
          <t>1025mm</t>
        </is>
      </c>
    </row>
    <row r="5">
      <c r="A5" s="22" t="inlineStr">
        <is>
          <t>TELHA 03</t>
        </is>
      </c>
      <c r="B5" s="22" t="n">
        <v>0</v>
      </c>
      <c r="C5" s="22" t="inlineStr">
        <is>
          <t>TP25</t>
        </is>
      </c>
      <c r="D5" s="22" t="inlineStr">
        <is>
          <t>........</t>
        </is>
      </c>
      <c r="E5" s="22" t="n">
        <v>0</v>
      </c>
      <c r="F5" s="22" t="inlineStr">
        <is>
          <t>0,43mm</t>
        </is>
      </c>
      <c r="G5" s="22" t="inlineStr">
        <is>
          <t>........</t>
        </is>
      </c>
      <c r="H5" s="22" t="inlineStr">
        <is>
          <t>a definir</t>
        </is>
      </c>
      <c r="I5" s="22" t="inlineStr">
        <is>
          <t>........</t>
        </is>
      </c>
      <c r="J5" s="22" t="inlineStr">
        <is>
          <t>980 mm</t>
        </is>
      </c>
      <c r="K5" s="22" t="inlineStr">
        <is>
          <t>1180mm</t>
        </is>
      </c>
    </row>
    <row r="6">
      <c r="A6" s="22" t="inlineStr">
        <is>
          <t>TELHA 04</t>
        </is>
      </c>
      <c r="B6" s="22" t="n">
        <v>4</v>
      </c>
      <c r="C6" s="22" t="inlineStr">
        <is>
          <t>TP25</t>
        </is>
      </c>
      <c r="D6" s="22" t="inlineStr">
        <is>
          <t>........</t>
        </is>
      </c>
      <c r="E6" s="22" t="n">
        <v>0</v>
      </c>
      <c r="F6" s="22" t="inlineStr">
        <is>
          <t>0,43mm</t>
        </is>
      </c>
      <c r="G6" s="22" t="inlineStr">
        <is>
          <t>........</t>
        </is>
      </c>
      <c r="H6" s="22" t="inlineStr">
        <is>
          <t>a definir</t>
        </is>
      </c>
      <c r="I6" s="22" t="inlineStr">
        <is>
          <t>........</t>
        </is>
      </c>
      <c r="J6" s="22" t="inlineStr">
        <is>
          <t>980 mm</t>
        </is>
      </c>
      <c r="K6" s="22" t="inlineStr">
        <is>
          <t>1325mm</t>
        </is>
      </c>
    </row>
    <row r="7">
      <c r="A7" s="22" t="inlineStr">
        <is>
          <t>TELHA 05</t>
        </is>
      </c>
      <c r="B7" s="22" t="n">
        <v>4</v>
      </c>
      <c r="C7" s="22" t="inlineStr">
        <is>
          <t>TP25</t>
        </is>
      </c>
      <c r="D7" s="22" t="inlineStr">
        <is>
          <t>........</t>
        </is>
      </c>
      <c r="E7" s="22" t="n">
        <v>0</v>
      </c>
      <c r="F7" s="22" t="inlineStr">
        <is>
          <t>0,43mm</t>
        </is>
      </c>
      <c r="G7" s="22" t="inlineStr">
        <is>
          <t>........</t>
        </is>
      </c>
      <c r="H7" s="22" t="inlineStr">
        <is>
          <t>a definir</t>
        </is>
      </c>
      <c r="I7" s="22" t="inlineStr">
        <is>
          <t>........</t>
        </is>
      </c>
      <c r="J7" s="22" t="inlineStr">
        <is>
          <t>980 mm</t>
        </is>
      </c>
      <c r="K7" s="22" t="inlineStr">
        <is>
          <t>1475mm</t>
        </is>
      </c>
    </row>
    <row r="8">
      <c r="A8" s="22" t="inlineStr">
        <is>
          <t>TELHA 06</t>
        </is>
      </c>
      <c r="B8" s="22" t="n">
        <v>4</v>
      </c>
      <c r="C8" s="22" t="inlineStr">
        <is>
          <t>TP25</t>
        </is>
      </c>
      <c r="D8" s="22" t="inlineStr">
        <is>
          <t>........</t>
        </is>
      </c>
      <c r="E8" s="22" t="n">
        <v>0</v>
      </c>
      <c r="F8" s="22" t="inlineStr">
        <is>
          <t>0,43mm</t>
        </is>
      </c>
      <c r="G8" s="22" t="inlineStr">
        <is>
          <t>........</t>
        </is>
      </c>
      <c r="H8" s="22" t="inlineStr">
        <is>
          <t>a definir</t>
        </is>
      </c>
      <c r="I8" s="22" t="inlineStr">
        <is>
          <t>........</t>
        </is>
      </c>
      <c r="J8" s="22" t="inlineStr">
        <is>
          <t>980 mm</t>
        </is>
      </c>
      <c r="K8" s="22" t="inlineStr">
        <is>
          <t>1623mm</t>
        </is>
      </c>
    </row>
    <row r="9">
      <c r="A9" s="22" t="inlineStr">
        <is>
          <t>TELHA 07</t>
        </is>
      </c>
      <c r="B9" s="22" t="n">
        <v>4</v>
      </c>
      <c r="C9" s="22" t="inlineStr">
        <is>
          <t>TP25</t>
        </is>
      </c>
      <c r="D9" s="22" t="inlineStr">
        <is>
          <t>........</t>
        </is>
      </c>
      <c r="E9" s="22" t="n">
        <v>0</v>
      </c>
      <c r="F9" s="22" t="inlineStr">
        <is>
          <t>0,43mm</t>
        </is>
      </c>
      <c r="G9" s="22" t="inlineStr">
        <is>
          <t>........</t>
        </is>
      </c>
      <c r="H9" s="22" t="inlineStr">
        <is>
          <t>a definir</t>
        </is>
      </c>
      <c r="I9" s="22" t="inlineStr">
        <is>
          <t>........</t>
        </is>
      </c>
      <c r="J9" s="22" t="inlineStr">
        <is>
          <t>980 mm</t>
        </is>
      </c>
      <c r="K9" s="22" t="inlineStr">
        <is>
          <t>1772mm</t>
        </is>
      </c>
    </row>
    <row r="10">
      <c r="A10" s="22" t="inlineStr">
        <is>
          <t>TELHA 08</t>
        </is>
      </c>
      <c r="B10" s="22" t="n">
        <v>4</v>
      </c>
      <c r="C10" s="22" t="inlineStr">
        <is>
          <t>TP25</t>
        </is>
      </c>
      <c r="D10" s="22" t="inlineStr">
        <is>
          <t>........</t>
        </is>
      </c>
      <c r="E10" s="22" t="n">
        <v>0</v>
      </c>
      <c r="F10" s="22" t="inlineStr">
        <is>
          <t>0,43mm</t>
        </is>
      </c>
      <c r="G10" s="22" t="inlineStr">
        <is>
          <t>........</t>
        </is>
      </c>
      <c r="H10" s="22" t="inlineStr">
        <is>
          <t>a definir</t>
        </is>
      </c>
      <c r="I10" s="22" t="inlineStr">
        <is>
          <t>........</t>
        </is>
      </c>
      <c r="J10" s="22" t="inlineStr">
        <is>
          <t>980 mm</t>
        </is>
      </c>
      <c r="K10" s="22" t="inlineStr">
        <is>
          <t>1922mm</t>
        </is>
      </c>
    </row>
    <row r="11">
      <c r="A11" s="22" t="inlineStr">
        <is>
          <t>TELHA 09</t>
        </is>
      </c>
      <c r="B11" s="22" t="n">
        <v>4</v>
      </c>
      <c r="C11" s="22" t="inlineStr">
        <is>
          <t>TP25</t>
        </is>
      </c>
      <c r="D11" s="22" t="inlineStr">
        <is>
          <t>........</t>
        </is>
      </c>
      <c r="E11" s="22" t="n">
        <v>0</v>
      </c>
      <c r="F11" s="22" t="inlineStr">
        <is>
          <t>0,43mm</t>
        </is>
      </c>
      <c r="G11" s="22" t="inlineStr">
        <is>
          <t>........</t>
        </is>
      </c>
      <c r="H11" s="22" t="inlineStr">
        <is>
          <t>a definir</t>
        </is>
      </c>
      <c r="I11" s="22" t="inlineStr">
        <is>
          <t>........</t>
        </is>
      </c>
      <c r="J11" s="22" t="inlineStr">
        <is>
          <t>980 mm</t>
        </is>
      </c>
      <c r="K11" s="22" t="inlineStr">
        <is>
          <t>2071mm</t>
        </is>
      </c>
    </row>
    <row r="12">
      <c r="A12" s="22" t="inlineStr">
        <is>
          <t>TELHA 10</t>
        </is>
      </c>
      <c r="B12" s="22" t="n">
        <v>4</v>
      </c>
      <c r="C12" s="22" t="inlineStr">
        <is>
          <t>TP25</t>
        </is>
      </c>
      <c r="D12" s="22" t="inlineStr">
        <is>
          <t>........</t>
        </is>
      </c>
      <c r="E12" s="22" t="n">
        <v>0</v>
      </c>
      <c r="F12" s="22" t="inlineStr">
        <is>
          <t>0,43mm</t>
        </is>
      </c>
      <c r="G12" s="22" t="inlineStr">
        <is>
          <t>........</t>
        </is>
      </c>
      <c r="H12" s="22" t="inlineStr">
        <is>
          <t>a definir</t>
        </is>
      </c>
      <c r="I12" s="22" t="inlineStr">
        <is>
          <t>........</t>
        </is>
      </c>
      <c r="J12" s="22" t="inlineStr">
        <is>
          <t>980 mm</t>
        </is>
      </c>
      <c r="K12" s="22" t="inlineStr">
        <is>
          <t>2221mm</t>
        </is>
      </c>
    </row>
    <row r="13">
      <c r="A13" s="22" t="inlineStr">
        <is>
          <t>TELHA 11</t>
        </is>
      </c>
      <c r="B13" s="22" t="n">
        <v>4</v>
      </c>
      <c r="C13" s="22" t="inlineStr">
        <is>
          <t>TP25</t>
        </is>
      </c>
      <c r="D13" s="22" t="inlineStr">
        <is>
          <t>........</t>
        </is>
      </c>
      <c r="E13" s="22" t="n">
        <v>0</v>
      </c>
      <c r="F13" s="22" t="inlineStr">
        <is>
          <t>0,43mm</t>
        </is>
      </c>
      <c r="G13" s="22" t="inlineStr">
        <is>
          <t>........</t>
        </is>
      </c>
      <c r="H13" s="22" t="inlineStr">
        <is>
          <t>a definir</t>
        </is>
      </c>
      <c r="I13" s="22" t="inlineStr">
        <is>
          <t>........</t>
        </is>
      </c>
      <c r="J13" s="22" t="inlineStr">
        <is>
          <t>980 mm</t>
        </is>
      </c>
      <c r="K13" s="22" t="inlineStr">
        <is>
          <t>2370mm</t>
        </is>
      </c>
    </row>
    <row r="14">
      <c r="A14" s="22" t="inlineStr">
        <is>
          <t>TELHA 12</t>
        </is>
      </c>
      <c r="B14" s="22" t="n">
        <v>94</v>
      </c>
      <c r="C14" s="22" t="inlineStr">
        <is>
          <t>TP40</t>
        </is>
      </c>
      <c r="D14" s="22" t="inlineStr">
        <is>
          <t>a definir</t>
        </is>
      </c>
      <c r="E14" s="22" t="n">
        <v>30</v>
      </c>
      <c r="F14" s="22" t="inlineStr">
        <is>
          <t>0,43mm</t>
        </is>
      </c>
      <c r="G14" s="22" t="inlineStr">
        <is>
          <t>0,43mm</t>
        </is>
      </c>
      <c r="H14" s="22" t="inlineStr">
        <is>
          <t>a definir</t>
        </is>
      </c>
      <c r="I14" s="22" t="inlineStr">
        <is>
          <t>a definir</t>
        </is>
      </c>
      <c r="J14" s="22" t="inlineStr">
        <is>
          <t>980 mm</t>
        </is>
      </c>
      <c r="K14" s="22" t="inlineStr">
        <is>
          <t>9435mm</t>
        </is>
      </c>
    </row>
    <row r="15">
      <c r="A15" s="22" t="inlineStr">
        <is>
          <t>CUMEEIRAS 300/300</t>
        </is>
      </c>
      <c r="B15" s="22" t="n">
        <v>47</v>
      </c>
      <c r="C15" s="22" t="inlineStr">
        <is>
          <t>TP40</t>
        </is>
      </c>
      <c r="D15" s="22" t="inlineStr">
        <is>
          <t>........</t>
        </is>
      </c>
      <c r="E15" s="22" t="inlineStr">
        <is>
          <t>........</t>
        </is>
      </c>
      <c r="F15" s="22" t="inlineStr">
        <is>
          <t>0,50 mm</t>
        </is>
      </c>
      <c r="G15" s="22" t="inlineStr">
        <is>
          <t>........</t>
        </is>
      </c>
      <c r="H15" s="22" t="inlineStr">
        <is>
          <t>a definir</t>
        </is>
      </c>
      <c r="I15" s="22" t="inlineStr">
        <is>
          <t>........</t>
        </is>
      </c>
      <c r="J15" s="22" t="inlineStr">
        <is>
          <t>980 mm</t>
        </is>
      </c>
      <c r="K15" s="22" t="inlineStr">
        <is>
          <t>600mm</t>
        </is>
      </c>
    </row>
    <row r="16">
      <c r="A16" s="9" t="inlineStr">
        <is>
          <t>TELHA 02 TRANSLUCIDA</t>
        </is>
      </c>
      <c r="B16" s="22" t="n">
        <v>38</v>
      </c>
      <c r="C16" s="22" t="inlineStr">
        <is>
          <t>TP40</t>
        </is>
      </c>
      <c r="D16" s="22" t="inlineStr">
        <is>
          <t>........</t>
        </is>
      </c>
      <c r="E16" s="22" t="inlineStr">
        <is>
          <t>........</t>
        </is>
      </c>
      <c r="F16" s="22" t="inlineStr">
        <is>
          <t>1mm</t>
        </is>
      </c>
      <c r="G16" s="22" t="inlineStr">
        <is>
          <t>........</t>
        </is>
      </c>
      <c r="H16" s="22" t="inlineStr">
        <is>
          <t>........</t>
        </is>
      </c>
      <c r="I16" s="22" t="inlineStr">
        <is>
          <t>........</t>
        </is>
      </c>
      <c r="J16" s="22" t="inlineStr">
        <is>
          <t>1050mm</t>
        </is>
      </c>
      <c r="K16" s="22" t="inlineStr">
        <is>
          <t>7713mm</t>
        </is>
      </c>
    </row>
    <row r="17">
      <c r="A17" s="87" t="n"/>
    </row>
    <row r="19">
      <c r="A19" s="84" t="inlineStr">
        <is>
          <t>TABELA DE CALHAS E RUFOS</t>
        </is>
      </c>
      <c r="B19" s="85" t="n"/>
      <c r="C19" s="85" t="n"/>
      <c r="D19" s="85" t="n"/>
      <c r="E19" s="85" t="n"/>
      <c r="F19" s="85" t="n"/>
      <c r="G19" s="85" t="n"/>
      <c r="H19" s="86" t="n"/>
    </row>
    <row r="20">
      <c r="A20" s="91" t="inlineStr">
        <is>
          <t>IDENTIFICAÇÃO</t>
        </is>
      </c>
      <c r="B20" s="19" t="inlineStr">
        <is>
          <t>QUANTIDADE</t>
        </is>
      </c>
      <c r="C20" s="18" t="inlineStr">
        <is>
          <t>GEOMETRIA</t>
        </is>
      </c>
      <c r="D20" s="21" t="inlineStr">
        <is>
          <t>REVESTIMENTO</t>
        </is>
      </c>
      <c r="E20" s="18" t="inlineStr">
        <is>
          <t>CHAPA. (mm)</t>
        </is>
      </c>
      <c r="F20" s="18" t="inlineStr">
        <is>
          <t>PINTURA</t>
        </is>
      </c>
      <c r="G20" s="18" t="inlineStr">
        <is>
          <t>CORTE (mm)</t>
        </is>
      </c>
      <c r="H20" s="18" t="inlineStr">
        <is>
          <t>COMPRIMENTO (mm)</t>
        </is>
      </c>
    </row>
    <row r="21">
      <c r="A21" s="22" t="inlineStr">
        <is>
          <t xml:space="preserve">CALHA </t>
        </is>
      </c>
      <c r="B21" s="22" t="n">
        <v>2</v>
      </c>
      <c r="C21" s="9" t="inlineStr">
        <is>
          <t>a definir</t>
        </is>
      </c>
      <c r="D21" s="9" t="inlineStr">
        <is>
          <t>galvalume</t>
        </is>
      </c>
      <c r="E21" s="22" t="n">
        <v>0.65</v>
      </c>
      <c r="F21" s="9" t="inlineStr">
        <is>
          <t xml:space="preserve"> a definir</t>
        </is>
      </c>
      <c r="G21" s="22" t="n">
        <v>900</v>
      </c>
      <c r="H21" s="22" t="n">
        <v>46100</v>
      </c>
    </row>
    <row r="22">
      <c r="A22" s="22" t="inlineStr">
        <is>
          <t>RUFO CHAPÉU LONGIT.</t>
        </is>
      </c>
      <c r="B22" s="22" t="n">
        <v>2</v>
      </c>
      <c r="C22" s="9" t="inlineStr">
        <is>
          <t>a definir</t>
        </is>
      </c>
      <c r="D22" s="9" t="inlineStr">
        <is>
          <t>galvalume</t>
        </is>
      </c>
      <c r="E22" s="16" t="n">
        <v>0.5</v>
      </c>
      <c r="F22" s="9" t="inlineStr">
        <is>
          <t xml:space="preserve"> a definir</t>
        </is>
      </c>
      <c r="G22" s="22" t="n">
        <v>390</v>
      </c>
      <c r="H22" s="22" t="n">
        <v>46100</v>
      </c>
    </row>
    <row r="23">
      <c r="A23" s="22" t="inlineStr">
        <is>
          <t>RUFO DE CANTO EXT.</t>
        </is>
      </c>
      <c r="B23" s="22" t="n">
        <v>4</v>
      </c>
      <c r="C23" s="9" t="inlineStr">
        <is>
          <t>a definir</t>
        </is>
      </c>
      <c r="D23" s="9" t="inlineStr">
        <is>
          <t>galvalume</t>
        </is>
      </c>
      <c r="E23" s="16" t="n">
        <v>0.5</v>
      </c>
      <c r="F23" s="9" t="inlineStr">
        <is>
          <t xml:space="preserve"> a definir</t>
        </is>
      </c>
      <c r="G23" s="22" t="n">
        <v>400</v>
      </c>
      <c r="H23" s="22" t="n">
        <v>2000</v>
      </c>
    </row>
    <row r="24">
      <c r="A24" s="22" t="inlineStr">
        <is>
          <t>RUFO DE CANTO INT.</t>
        </is>
      </c>
      <c r="B24" s="22" t="n">
        <v>4</v>
      </c>
      <c r="C24" s="9" t="inlineStr">
        <is>
          <t>a definir</t>
        </is>
      </c>
      <c r="D24" s="9" t="inlineStr">
        <is>
          <t>galvalume</t>
        </is>
      </c>
      <c r="E24" s="16" t="n">
        <v>0.5</v>
      </c>
      <c r="F24" s="9" t="inlineStr">
        <is>
          <t xml:space="preserve"> a definir</t>
        </is>
      </c>
      <c r="G24" s="22" t="n">
        <v>525</v>
      </c>
      <c r="H24" s="22" t="n">
        <v>9800</v>
      </c>
    </row>
    <row r="25">
      <c r="A25" s="22" t="inlineStr">
        <is>
          <t>RUFO CHAPÉU OITAO</t>
        </is>
      </c>
      <c r="B25" s="22" t="n">
        <v>2</v>
      </c>
      <c r="C25" s="9" t="inlineStr">
        <is>
          <t>a definir</t>
        </is>
      </c>
      <c r="D25" s="9" t="inlineStr">
        <is>
          <t>galvalume</t>
        </is>
      </c>
      <c r="E25" s="16" t="n">
        <v>0.5</v>
      </c>
      <c r="F25" s="9" t="inlineStr">
        <is>
          <t xml:space="preserve"> a definir</t>
        </is>
      </c>
      <c r="G25" s="22" t="n">
        <v>293</v>
      </c>
      <c r="H25" s="22" t="n">
        <v>19230</v>
      </c>
    </row>
  </sheetData>
  <mergeCells count="3">
    <mergeCell ref="A1:K1"/>
    <mergeCell ref="A19:H19"/>
    <mergeCell ref="A17:K17"/>
  </mergeCells>
  <pageMargins left="0.511811024" right="0.511811024" top="0.787401575" bottom="0.787401575" header="0.31496062" footer="0.31496062"/>
  <pageSetup orientation="landscape" paperSize="9" scale="78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V15"/>
  <sheetViews>
    <sheetView zoomScaleNormal="100" workbookViewId="0">
      <selection activeCell="H19" sqref="H19"/>
    </sheetView>
  </sheetViews>
  <sheetFormatPr baseColWidth="8" defaultRowHeight="14.4"/>
  <cols>
    <col width="0.5546875" customWidth="1" style="88" min="1" max="1"/>
    <col width="11" customWidth="1" style="88" min="2" max="2"/>
    <col width="13.33203125" customWidth="1" style="88" min="3" max="3"/>
    <col width="13.5546875" customWidth="1" style="88" min="4" max="4"/>
    <col width="8.109375" bestFit="1" customWidth="1" style="88" min="6" max="6"/>
    <col width="14.109375" customWidth="1" style="88" min="7" max="7"/>
    <col width="21.33203125" customWidth="1" style="88" min="8" max="8"/>
    <col width="12.44140625" customWidth="1" style="88" min="9" max="9"/>
    <col width="13.5546875" customWidth="1" style="88" min="10" max="10"/>
  </cols>
  <sheetData>
    <row r="1">
      <c r="A1" s="91" t="inlineStr">
        <is>
          <t>TABELA DE AÇO VERGALHÃO DE ACORDO COM PROJETO FORNECIDO PELO CLIENTE</t>
        </is>
      </c>
      <c r="B1" s="85" t="n"/>
      <c r="C1" s="85" t="n"/>
      <c r="D1" s="85" t="n"/>
      <c r="E1" s="85" t="n"/>
      <c r="F1" s="85" t="n"/>
      <c r="G1" s="85" t="n"/>
      <c r="H1" s="85" t="n"/>
      <c r="I1" s="85" t="n"/>
      <c r="J1" s="86" t="n"/>
      <c r="K1" s="8" t="n"/>
      <c r="T1" s="11" t="inlineStr">
        <is>
          <t>FORMULA NÃO MEXER</t>
        </is>
      </c>
      <c r="U1" s="93" t="n"/>
      <c r="V1" s="10" t="n"/>
    </row>
    <row r="2">
      <c r="A2" s="5" t="inlineStr">
        <is>
          <t>QUANT.(KG)</t>
        </is>
      </c>
      <c r="B2" s="5" t="inlineStr">
        <is>
          <t>QUANT.(M)</t>
        </is>
      </c>
      <c r="C2" s="5" t="inlineStr">
        <is>
          <t>BITOLA (mm)</t>
        </is>
      </c>
      <c r="D2" s="5" t="inlineStr">
        <is>
          <t>BITOLA (POL)</t>
        </is>
      </c>
      <c r="E2" s="5" t="inlineStr">
        <is>
          <t>AÇO</t>
        </is>
      </c>
      <c r="F2" s="5" t="inlineStr">
        <is>
          <t>PESO/M</t>
        </is>
      </c>
      <c r="G2" s="5" t="inlineStr">
        <is>
          <t>BARRAS (12m)</t>
        </is>
      </c>
      <c r="H2" s="5" t="inlineStr">
        <is>
          <t>BARRAS (12m)+MARG</t>
        </is>
      </c>
      <c r="I2" s="5" t="inlineStr">
        <is>
          <t>PESO TOTAL</t>
        </is>
      </c>
      <c r="J2" s="5" t="inlineStr">
        <is>
          <t>PESO + MARG</t>
        </is>
      </c>
      <c r="K2" s="17" t="n">
        <v>0</v>
      </c>
      <c r="T2" s="12" t="n"/>
      <c r="V2" s="14" t="n"/>
    </row>
    <row r="3">
      <c r="A3" s="5" t="n">
        <v>0</v>
      </c>
      <c r="B3" s="7" t="n">
        <v>1</v>
      </c>
      <c r="C3" s="23" t="n">
        <v>4.2</v>
      </c>
      <c r="D3" s="5" t="inlineStr">
        <is>
          <t>***********</t>
        </is>
      </c>
      <c r="E3" s="5" t="inlineStr">
        <is>
          <t>CA60</t>
        </is>
      </c>
      <c r="F3" s="5" t="n">
        <v>0.109</v>
      </c>
      <c r="G3" s="6">
        <f>ROUNDUP(T3/12,0)+ROUNDUP(B3/12,0)</f>
        <v/>
      </c>
      <c r="H3" s="6">
        <f>G3+G3*K2</f>
        <v/>
      </c>
      <c r="I3" s="6">
        <f>G3*12*F3</f>
        <v/>
      </c>
      <c r="J3" s="6">
        <f>H3*12*F3</f>
        <v/>
      </c>
      <c r="T3" s="12">
        <f>A3/F3</f>
        <v/>
      </c>
      <c r="V3" s="14" t="n"/>
    </row>
    <row r="4">
      <c r="A4" s="5" t="n">
        <v>0</v>
      </c>
      <c r="B4" s="7" t="n">
        <v>1</v>
      </c>
      <c r="C4" s="24" t="n">
        <v>5</v>
      </c>
      <c r="D4" s="25" t="inlineStr">
        <is>
          <t>***********</t>
        </is>
      </c>
      <c r="E4" s="25" t="inlineStr">
        <is>
          <t>CA60</t>
        </is>
      </c>
      <c r="F4" s="25" t="n">
        <v>0.154</v>
      </c>
      <c r="G4" s="6">
        <f>ROUNDUP(T4/12,0)+ROUNDUP(B4/12,0)</f>
        <v/>
      </c>
      <c r="H4" s="6">
        <f>G4+G4*K2</f>
        <v/>
      </c>
      <c r="I4" s="6">
        <f>G4*12*F4</f>
        <v/>
      </c>
      <c r="J4" s="6">
        <f>H4*12*F4</f>
        <v/>
      </c>
      <c r="T4" s="12">
        <f>A4/F4</f>
        <v/>
      </c>
      <c r="V4" s="14" t="n"/>
    </row>
    <row r="5">
      <c r="A5" s="5" t="n">
        <v>0</v>
      </c>
      <c r="B5" s="7" t="n">
        <v>1</v>
      </c>
      <c r="C5" s="24" t="n">
        <v>6.3</v>
      </c>
      <c r="D5" s="26" t="inlineStr">
        <is>
          <t>1/4"</t>
        </is>
      </c>
      <c r="E5" s="25" t="inlineStr">
        <is>
          <t>CA50</t>
        </is>
      </c>
      <c r="F5" s="25" t="n">
        <v>0.245</v>
      </c>
      <c r="G5" s="6">
        <f>ROUNDUP(T5/12,0)+ROUNDUP(B5/12,0)</f>
        <v/>
      </c>
      <c r="H5" s="6">
        <f>G5+G5*K2</f>
        <v/>
      </c>
      <c r="I5" s="6">
        <f>G5*12*F5</f>
        <v/>
      </c>
      <c r="J5" s="6">
        <f>H5*12*F5</f>
        <v/>
      </c>
      <c r="T5" s="12">
        <f>A5/F5</f>
        <v/>
      </c>
      <c r="V5" s="14" t="n"/>
    </row>
    <row r="6">
      <c r="A6" s="5" t="n">
        <v>0</v>
      </c>
      <c r="B6" s="7" t="n">
        <v>1</v>
      </c>
      <c r="C6" s="24" t="n">
        <v>8</v>
      </c>
      <c r="D6" s="26" t="inlineStr">
        <is>
          <t>5/16"</t>
        </is>
      </c>
      <c r="E6" s="25" t="inlineStr">
        <is>
          <t>CA50</t>
        </is>
      </c>
      <c r="F6" s="25" t="n">
        <v>0.395</v>
      </c>
      <c r="G6" s="6">
        <f>ROUNDUP(T6/12,0)+ROUNDUP(B6/12,0)</f>
        <v/>
      </c>
      <c r="H6" s="6">
        <f>G6+G6*K2</f>
        <v/>
      </c>
      <c r="I6" s="6">
        <f>G6*12*F6</f>
        <v/>
      </c>
      <c r="J6" s="6">
        <f>H6*12*F6</f>
        <v/>
      </c>
      <c r="T6" s="12">
        <f>A6/F6</f>
        <v/>
      </c>
      <c r="V6" s="14" t="n"/>
    </row>
    <row r="7">
      <c r="A7" s="5" t="n">
        <v>0</v>
      </c>
      <c r="B7" s="7" t="n">
        <v>1</v>
      </c>
      <c r="C7" s="24" t="n">
        <v>10</v>
      </c>
      <c r="D7" s="26" t="inlineStr">
        <is>
          <t>3/8"</t>
        </is>
      </c>
      <c r="E7" s="25" t="inlineStr">
        <is>
          <t>CA50</t>
        </is>
      </c>
      <c r="F7" s="25" t="n">
        <v>0.617</v>
      </c>
      <c r="G7" s="6">
        <f>ROUNDUP(T7/12,0)+ROUNDUP(B7/12,0)</f>
        <v/>
      </c>
      <c r="H7" s="6">
        <f>G7+G7*K2</f>
        <v/>
      </c>
      <c r="I7" s="6">
        <f>G7*12*F7</f>
        <v/>
      </c>
      <c r="J7" s="6">
        <f>H7*12*F7</f>
        <v/>
      </c>
      <c r="T7" s="12">
        <f>A7/F7</f>
        <v/>
      </c>
      <c r="V7" s="14" t="n"/>
    </row>
    <row r="8">
      <c r="A8" s="5" t="n">
        <v>0</v>
      </c>
      <c r="B8" s="7" t="n">
        <v>1</v>
      </c>
      <c r="C8" s="24" t="n">
        <v>12.5</v>
      </c>
      <c r="D8" s="26" t="inlineStr">
        <is>
          <t>1/2"</t>
        </is>
      </c>
      <c r="E8" s="25" t="inlineStr">
        <is>
          <t>CA50</t>
        </is>
      </c>
      <c r="F8" s="25" t="n">
        <v>0.963</v>
      </c>
      <c r="G8" s="6">
        <f>ROUNDUP(T8/12,0)+ROUNDUP(B8/12,0)</f>
        <v/>
      </c>
      <c r="H8" s="6">
        <f>G8+G8*K2</f>
        <v/>
      </c>
      <c r="I8" s="6">
        <f>G8*12*F8</f>
        <v/>
      </c>
      <c r="J8" s="6">
        <f>H8*12*F8</f>
        <v/>
      </c>
      <c r="T8" s="12">
        <f>A8/F8</f>
        <v/>
      </c>
      <c r="V8" s="14" t="n"/>
    </row>
    <row r="9">
      <c r="A9" s="5" t="n">
        <v>0</v>
      </c>
      <c r="B9" s="7" t="n">
        <v>1</v>
      </c>
      <c r="C9" s="24" t="n">
        <v>16</v>
      </c>
      <c r="D9" s="26" t="inlineStr">
        <is>
          <t>5/8"</t>
        </is>
      </c>
      <c r="E9" s="25" t="inlineStr">
        <is>
          <t>CA50</t>
        </is>
      </c>
      <c r="F9" s="25" t="n">
        <v>1.578</v>
      </c>
      <c r="G9" s="6">
        <f>ROUNDUP(T9/12,0)+ROUNDUP(B9/12,0)</f>
        <v/>
      </c>
      <c r="H9" s="6">
        <f>G9+G9*K2</f>
        <v/>
      </c>
      <c r="I9" s="6">
        <f>G9*12*F9</f>
        <v/>
      </c>
      <c r="J9" s="6">
        <f>H9*12*F9</f>
        <v/>
      </c>
      <c r="T9" s="12">
        <f>A9/F9</f>
        <v/>
      </c>
      <c r="V9" s="14" t="n"/>
    </row>
    <row r="10">
      <c r="A10" s="5" t="n">
        <v>0</v>
      </c>
      <c r="B10" s="7" t="n">
        <v>1</v>
      </c>
      <c r="C10" s="24" t="n">
        <v>20</v>
      </c>
      <c r="D10" s="26" t="inlineStr">
        <is>
          <t>3/4"</t>
        </is>
      </c>
      <c r="E10" s="25" t="inlineStr">
        <is>
          <t>CA50</t>
        </is>
      </c>
      <c r="F10" s="25" t="n">
        <v>2.466</v>
      </c>
      <c r="G10" s="6">
        <f>ROUNDUP(T10/12,0)+ROUNDUP(B10/12,0)</f>
        <v/>
      </c>
      <c r="H10" s="6">
        <f>G10+G10*K2</f>
        <v/>
      </c>
      <c r="I10" s="6">
        <f>G10*12*F10</f>
        <v/>
      </c>
      <c r="J10" s="6">
        <f>H10*12*F10</f>
        <v/>
      </c>
      <c r="T10" s="12">
        <f>A10/F10</f>
        <v/>
      </c>
      <c r="V10" s="14" t="n"/>
    </row>
    <row r="11">
      <c r="A11" s="5" t="n">
        <v>0</v>
      </c>
      <c r="B11" s="7" t="n">
        <v>1</v>
      </c>
      <c r="C11" s="24" t="n">
        <v>25</v>
      </c>
      <c r="D11" s="26" t="inlineStr">
        <is>
          <t>1"</t>
        </is>
      </c>
      <c r="E11" s="25" t="inlineStr">
        <is>
          <t>CA50</t>
        </is>
      </c>
      <c r="F11" s="25" t="n">
        <v>3.853</v>
      </c>
      <c r="G11" s="6">
        <f>ROUNDUP(T11/12,0)+ROUNDUP(B11/12,0)</f>
        <v/>
      </c>
      <c r="H11" s="6">
        <f>G11+G11*K2</f>
        <v/>
      </c>
      <c r="I11" s="6">
        <f>G11*12*F11</f>
        <v/>
      </c>
      <c r="J11" s="6">
        <f>H11*12*F11</f>
        <v/>
      </c>
      <c r="T11" s="13">
        <f>A11/F11</f>
        <v/>
      </c>
      <c r="U11" s="96" t="n"/>
      <c r="V11" s="15" t="n"/>
    </row>
    <row r="12" ht="15" customHeight="1" s="88">
      <c r="A12" s="98" t="inlineStr">
        <is>
          <t>RESUMO DO AÇO (kg)</t>
        </is>
      </c>
      <c r="B12" s="93" t="n"/>
      <c r="C12" s="93" t="n"/>
      <c r="D12" s="93" t="n"/>
      <c r="E12" s="94" t="n"/>
      <c r="F12" s="98" t="inlineStr">
        <is>
          <t>CA-50</t>
        </is>
      </c>
      <c r="G12" s="86" t="n"/>
      <c r="H12" s="49" t="n"/>
      <c r="I12" s="27">
        <f>SUM(I5:I11)</f>
        <v/>
      </c>
      <c r="J12" s="27">
        <f>SUM(J5:J11)</f>
        <v/>
      </c>
    </row>
    <row r="13" ht="15" customHeight="1" s="88">
      <c r="A13" s="95" t="n"/>
      <c r="B13" s="96" t="n"/>
      <c r="C13" s="96" t="n"/>
      <c r="D13" s="96" t="n"/>
      <c r="E13" s="97" t="n"/>
      <c r="F13" s="98" t="inlineStr">
        <is>
          <t>CA-60</t>
        </is>
      </c>
      <c r="G13" s="86" t="n"/>
      <c r="H13" s="49" t="n"/>
      <c r="I13" s="27">
        <f>SUM(I3:I4)</f>
        <v/>
      </c>
      <c r="J13" s="27">
        <f>SUM(J3:J4)</f>
        <v/>
      </c>
    </row>
    <row r="14" ht="15" customHeight="1" s="88">
      <c r="A14" s="92" t="inlineStr">
        <is>
          <t>TOTAL GERAL(kg)</t>
        </is>
      </c>
      <c r="B14" s="93" t="n"/>
      <c r="C14" s="93" t="n"/>
      <c r="D14" s="93" t="n"/>
      <c r="E14" s="93" t="n"/>
      <c r="F14" s="93" t="n"/>
      <c r="G14" s="94" t="n"/>
      <c r="H14" s="92" t="n"/>
      <c r="I14" s="89">
        <f>I12+I13</f>
        <v/>
      </c>
      <c r="J14" s="89">
        <f>J12+J13</f>
        <v/>
      </c>
    </row>
    <row r="15" ht="15" customHeight="1" s="88">
      <c r="A15" s="95" t="n"/>
      <c r="B15" s="96" t="n"/>
      <c r="C15" s="96" t="n"/>
      <c r="D15" s="96" t="n"/>
      <c r="E15" s="96" t="n"/>
      <c r="F15" s="96" t="n"/>
      <c r="G15" s="97" t="n"/>
      <c r="H15" s="92" t="n"/>
      <c r="I15" s="90" t="n"/>
      <c r="J15" s="90" t="n"/>
    </row>
  </sheetData>
  <mergeCells count="7">
    <mergeCell ref="I14:I15"/>
    <mergeCell ref="A1:J1"/>
    <mergeCell ref="J14:J15"/>
    <mergeCell ref="A14:G15"/>
    <mergeCell ref="A12:E13"/>
    <mergeCell ref="F12:G12"/>
    <mergeCell ref="F13:G13"/>
  </mergeCells>
  <pageMargins left="0.511811024" right="0.511811024" top="0.787401575" bottom="0.787401575" header="0.31496062" footer="0.31496062"/>
  <pageSetup orientation="landscape" paperSize="9" scale="5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C5" sqref="C5"/>
    </sheetView>
  </sheetViews>
  <sheetFormatPr baseColWidth="8" defaultRowHeight="14.4"/>
  <cols>
    <col width="13.88671875" customWidth="1" style="88" min="2" max="2"/>
  </cols>
  <sheetData>
    <row r="1">
      <c r="A1" t="inlineStr">
        <is>
          <t xml:space="preserve">Guarda corpo </t>
        </is>
      </c>
      <c r="C1" s="20" t="n">
        <v>10.8</v>
      </c>
    </row>
    <row r="2">
      <c r="A2" t="inlineStr">
        <is>
          <t>Guarda corpo escada</t>
        </is>
      </c>
      <c r="C2" s="20" t="n">
        <v>17.4</v>
      </c>
      <c r="D2" t="inlineStr">
        <is>
          <t>ml</t>
        </is>
      </c>
    </row>
    <row r="3">
      <c r="A3" t="inlineStr">
        <is>
          <t>tubo superior Ø2"x2,00</t>
        </is>
      </c>
      <c r="C3">
        <f>C2+C1</f>
        <v/>
      </c>
    </row>
    <row r="4">
      <c r="A4" t="inlineStr">
        <is>
          <t>Pilares Ø2"x2,00</t>
        </is>
      </c>
      <c r="C4">
        <f>C2/2+2.6+C1/2+2.6</f>
        <v/>
      </c>
    </row>
    <row r="5">
      <c r="A5" t="inlineStr">
        <is>
          <t>Tubos miolo Ø1"x2,00</t>
        </is>
      </c>
      <c r="C5">
        <f>C2*5+C1*5</f>
        <v/>
      </c>
    </row>
    <row r="6">
      <c r="A6" t="inlineStr">
        <is>
          <t>rodapé U200x20x2,00</t>
        </is>
      </c>
      <c r="C6">
        <f>C2+C1</f>
        <v/>
      </c>
    </row>
    <row r="7">
      <c r="A7" t="inlineStr">
        <is>
          <t>tubo 1.1/2"x2,00</t>
        </is>
      </c>
      <c r="C7">
        <f>C2</f>
        <v/>
      </c>
    </row>
  </sheetData>
  <pageMargins left="0.511811024" right="0.511811024" top="0.787401575" bottom="0.787401575" header="0.31496062" footer="0.31496062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Lucas Casagrande</dc:creator>
  <dcterms:created xmlns:dcterms="http://purl.org/dc/terms/" xmlns:xsi="http://www.w3.org/2001/XMLSchema-instance" xsi:type="dcterms:W3CDTF">2019-09-25T17:07:31Z</dcterms:created>
  <dcterms:modified xmlns:dcterms="http://purl.org/dc/terms/" xmlns:xsi="http://www.w3.org/2001/XMLSchema-instance" xsi:type="dcterms:W3CDTF">2025-10-06T12:43:20Z</dcterms:modified>
  <cp:lastModifiedBy>Matheus Augusto Ribeiro dos Santos</cp:lastModifiedBy>
  <cp:lastPrinted>2025-09-26T14:13:21Z</cp:lastPrinted>
</cp:coreProperties>
</file>