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7755" firstSheet="1" activeTab="1"/>
  </bookViews>
  <sheets>
    <sheet name="JKID" sheetId="3" state="hidden" r:id="rId1"/>
    <sheet name="SKE" sheetId="2" r:id="rId2"/>
    <sheet name="JKEM" sheetId="1" state="hidden" r:id="rId3"/>
  </sheets>
  <externalReferences>
    <externalReference r:id="rId4"/>
  </externalReferences>
  <definedNames>
    <definedName name="_xlnm._FilterDatabase" localSheetId="0" hidden="1">JKID!$A$23:$M$157</definedName>
    <definedName name="_xlnm.Print_Area" localSheetId="2">JKEM!$A$1:$F$37</definedName>
    <definedName name="_xlnm.Print_Area" localSheetId="0">JKID!$B$1:$K$174</definedName>
    <definedName name="_xlnm.Print_Area" localSheetId="1">SKE!$A$1:$G$27</definedName>
    <definedName name="_xlnm.Print_Titles" localSheetId="0">JKID!$20:$21</definedName>
    <definedName name="PT._DOU_YEE_ENTERPRISES" localSheetId="0">'[1]B4-usd'!#REF!</definedName>
    <definedName name="PT._DOU_YEE_ENTERPRISES">'[1]B4-usd'!#REF!</definedName>
  </definedNames>
  <calcPr calcId="144525"/>
</workbook>
</file>

<file path=xl/calcChain.xml><?xml version="1.0" encoding="utf-8"?>
<calcChain xmlns="http://schemas.openxmlformats.org/spreadsheetml/2006/main">
  <c r="E18" i="2" l="1"/>
  <c r="D18" i="2"/>
  <c r="H159" i="3" l="1"/>
  <c r="F159" i="3"/>
  <c r="C162" i="3" s="1"/>
  <c r="E159" i="3"/>
  <c r="K157" i="3"/>
  <c r="G157" i="3"/>
  <c r="I157" i="3" s="1"/>
  <c r="K156" i="3"/>
  <c r="G156" i="3"/>
  <c r="I156" i="3" s="1"/>
  <c r="K155" i="3"/>
  <c r="G155" i="3"/>
  <c r="I155" i="3" s="1"/>
  <c r="K154" i="3"/>
  <c r="G154" i="3"/>
  <c r="I154" i="3" s="1"/>
  <c r="K153" i="3"/>
  <c r="G153" i="3"/>
  <c r="I153" i="3" s="1"/>
  <c r="K152" i="3"/>
  <c r="G152" i="3"/>
  <c r="I152" i="3" s="1"/>
  <c r="K151" i="3"/>
  <c r="G151" i="3"/>
  <c r="I151" i="3" s="1"/>
  <c r="K150" i="3"/>
  <c r="I150" i="3"/>
  <c r="G150" i="3"/>
  <c r="K149" i="3"/>
  <c r="G149" i="3"/>
  <c r="I149" i="3" s="1"/>
  <c r="K148" i="3"/>
  <c r="G148" i="3"/>
  <c r="I148" i="3" s="1"/>
  <c r="K147" i="3"/>
  <c r="G147" i="3"/>
  <c r="I147" i="3" s="1"/>
  <c r="K146" i="3"/>
  <c r="G146" i="3"/>
  <c r="I146" i="3" s="1"/>
  <c r="K145" i="3"/>
  <c r="G145" i="3"/>
  <c r="I145" i="3" s="1"/>
  <c r="K144" i="3"/>
  <c r="G144" i="3"/>
  <c r="I144" i="3" s="1"/>
  <c r="K143" i="3"/>
  <c r="G143" i="3"/>
  <c r="I143" i="3" s="1"/>
  <c r="K142" i="3"/>
  <c r="I142" i="3"/>
  <c r="G142" i="3"/>
  <c r="K141" i="3"/>
  <c r="G141" i="3"/>
  <c r="I141" i="3" s="1"/>
  <c r="K140" i="3"/>
  <c r="G140" i="3"/>
  <c r="I140" i="3" s="1"/>
  <c r="K139" i="3"/>
  <c r="G139" i="3"/>
  <c r="I139" i="3" s="1"/>
  <c r="K138" i="3"/>
  <c r="G138" i="3"/>
  <c r="I138" i="3" s="1"/>
  <c r="K137" i="3"/>
  <c r="G137" i="3"/>
  <c r="I137" i="3" s="1"/>
  <c r="K136" i="3"/>
  <c r="G136" i="3"/>
  <c r="I136" i="3" s="1"/>
  <c r="K135" i="3"/>
  <c r="G135" i="3"/>
  <c r="I135" i="3" s="1"/>
  <c r="K134" i="3"/>
  <c r="I134" i="3"/>
  <c r="G134" i="3"/>
  <c r="K133" i="3"/>
  <c r="G133" i="3"/>
  <c r="I133" i="3" s="1"/>
  <c r="K132" i="3"/>
  <c r="G132" i="3"/>
  <c r="I132" i="3" s="1"/>
  <c r="K131" i="3"/>
  <c r="G131" i="3"/>
  <c r="I131" i="3" s="1"/>
  <c r="K130" i="3"/>
  <c r="G130" i="3"/>
  <c r="I130" i="3" s="1"/>
  <c r="K129" i="3"/>
  <c r="G129" i="3"/>
  <c r="I129" i="3" s="1"/>
  <c r="K128" i="3"/>
  <c r="G128" i="3"/>
  <c r="I128" i="3" s="1"/>
  <c r="K127" i="3"/>
  <c r="G127" i="3"/>
  <c r="I127" i="3" s="1"/>
  <c r="K126" i="3"/>
  <c r="I126" i="3"/>
  <c r="G126" i="3"/>
  <c r="K125" i="3"/>
  <c r="G125" i="3"/>
  <c r="I125" i="3" s="1"/>
  <c r="K124" i="3"/>
  <c r="G124" i="3"/>
  <c r="I124" i="3" s="1"/>
  <c r="K123" i="3"/>
  <c r="G123" i="3"/>
  <c r="I123" i="3" s="1"/>
  <c r="K122" i="3"/>
  <c r="G122" i="3"/>
  <c r="I122" i="3" s="1"/>
  <c r="K121" i="3"/>
  <c r="G121" i="3"/>
  <c r="I121" i="3" s="1"/>
  <c r="K120" i="3"/>
  <c r="G120" i="3"/>
  <c r="I120" i="3" s="1"/>
  <c r="K119" i="3"/>
  <c r="G119" i="3"/>
  <c r="I119" i="3" s="1"/>
  <c r="K118" i="3"/>
  <c r="I118" i="3"/>
  <c r="G118" i="3"/>
  <c r="K117" i="3"/>
  <c r="G117" i="3"/>
  <c r="I117" i="3" s="1"/>
  <c r="K116" i="3"/>
  <c r="G116" i="3"/>
  <c r="I116" i="3" s="1"/>
  <c r="K115" i="3"/>
  <c r="G115" i="3"/>
  <c r="I115" i="3" s="1"/>
  <c r="K114" i="3"/>
  <c r="G114" i="3"/>
  <c r="I114" i="3" s="1"/>
  <c r="K113" i="3"/>
  <c r="G113" i="3"/>
  <c r="I113" i="3" s="1"/>
  <c r="K112" i="3"/>
  <c r="G112" i="3"/>
  <c r="I112" i="3" s="1"/>
  <c r="K111" i="3"/>
  <c r="G111" i="3"/>
  <c r="I111" i="3" s="1"/>
  <c r="K110" i="3"/>
  <c r="I110" i="3"/>
  <c r="G110" i="3"/>
  <c r="K109" i="3"/>
  <c r="G109" i="3"/>
  <c r="I109" i="3" s="1"/>
  <c r="K108" i="3"/>
  <c r="G108" i="3"/>
  <c r="I108" i="3" s="1"/>
  <c r="K107" i="3"/>
  <c r="G107" i="3"/>
  <c r="I107" i="3" s="1"/>
  <c r="K106" i="3"/>
  <c r="G106" i="3"/>
  <c r="I106" i="3" s="1"/>
  <c r="K105" i="3"/>
  <c r="G105" i="3"/>
  <c r="I105" i="3" s="1"/>
  <c r="K104" i="3"/>
  <c r="G104" i="3"/>
  <c r="I104" i="3" s="1"/>
  <c r="K103" i="3"/>
  <c r="G103" i="3"/>
  <c r="I103" i="3" s="1"/>
  <c r="K102" i="3"/>
  <c r="I102" i="3"/>
  <c r="G102" i="3"/>
  <c r="K101" i="3"/>
  <c r="G101" i="3"/>
  <c r="I101" i="3" s="1"/>
  <c r="K100" i="3"/>
  <c r="G100" i="3"/>
  <c r="I100" i="3" s="1"/>
  <c r="K99" i="3"/>
  <c r="G99" i="3"/>
  <c r="I99" i="3" s="1"/>
  <c r="K98" i="3"/>
  <c r="G98" i="3"/>
  <c r="I98" i="3" s="1"/>
  <c r="K97" i="3"/>
  <c r="G97" i="3"/>
  <c r="I97" i="3" s="1"/>
  <c r="K96" i="3"/>
  <c r="G96" i="3"/>
  <c r="I96" i="3" s="1"/>
  <c r="K95" i="3"/>
  <c r="G95" i="3"/>
  <c r="I95" i="3" s="1"/>
  <c r="K94" i="3"/>
  <c r="I94" i="3"/>
  <c r="G94" i="3"/>
  <c r="K93" i="3"/>
  <c r="G93" i="3"/>
  <c r="I93" i="3" s="1"/>
  <c r="K92" i="3"/>
  <c r="G92" i="3"/>
  <c r="I92" i="3" s="1"/>
  <c r="K91" i="3"/>
  <c r="G91" i="3"/>
  <c r="I91" i="3" s="1"/>
  <c r="K90" i="3"/>
  <c r="G90" i="3"/>
  <c r="I90" i="3" s="1"/>
  <c r="K89" i="3"/>
  <c r="G89" i="3"/>
  <c r="I89" i="3" s="1"/>
  <c r="K88" i="3"/>
  <c r="G88" i="3"/>
  <c r="I88" i="3" s="1"/>
  <c r="K87" i="3"/>
  <c r="G87" i="3"/>
  <c r="I87" i="3" s="1"/>
  <c r="K86" i="3"/>
  <c r="I86" i="3"/>
  <c r="G86" i="3"/>
  <c r="K85" i="3"/>
  <c r="G85" i="3"/>
  <c r="I85" i="3" s="1"/>
  <c r="K84" i="3"/>
  <c r="G84" i="3"/>
  <c r="I84" i="3" s="1"/>
  <c r="K83" i="3"/>
  <c r="G83" i="3"/>
  <c r="I83" i="3" s="1"/>
  <c r="K82" i="3"/>
  <c r="G82" i="3"/>
  <c r="I82" i="3" s="1"/>
  <c r="K81" i="3"/>
  <c r="G81" i="3"/>
  <c r="I81" i="3" s="1"/>
  <c r="K80" i="3"/>
  <c r="G80" i="3"/>
  <c r="I80" i="3" s="1"/>
  <c r="K79" i="3"/>
  <c r="G79" i="3"/>
  <c r="I79" i="3" s="1"/>
  <c r="K78" i="3"/>
  <c r="I78" i="3"/>
  <c r="G78" i="3"/>
  <c r="K77" i="3"/>
  <c r="G77" i="3"/>
  <c r="I77" i="3" s="1"/>
  <c r="K76" i="3"/>
  <c r="G76" i="3"/>
  <c r="I76" i="3" s="1"/>
  <c r="K75" i="3"/>
  <c r="G75" i="3"/>
  <c r="I75" i="3" s="1"/>
  <c r="K74" i="3"/>
  <c r="G74" i="3"/>
  <c r="I74" i="3" s="1"/>
  <c r="K73" i="3"/>
  <c r="G73" i="3"/>
  <c r="I73" i="3" s="1"/>
  <c r="K72" i="3"/>
  <c r="G72" i="3"/>
  <c r="I72" i="3" s="1"/>
  <c r="K71" i="3"/>
  <c r="G71" i="3"/>
  <c r="I71" i="3" s="1"/>
  <c r="K70" i="3"/>
  <c r="I70" i="3"/>
  <c r="G70" i="3"/>
  <c r="K69" i="3"/>
  <c r="G69" i="3"/>
  <c r="I69" i="3" s="1"/>
  <c r="K68" i="3"/>
  <c r="G68" i="3"/>
  <c r="I68" i="3" s="1"/>
  <c r="K67" i="3"/>
  <c r="G67" i="3"/>
  <c r="I67" i="3" s="1"/>
  <c r="K66" i="3"/>
  <c r="G66" i="3"/>
  <c r="I66" i="3" s="1"/>
  <c r="K65" i="3"/>
  <c r="G65" i="3"/>
  <c r="I65" i="3" s="1"/>
  <c r="K64" i="3"/>
  <c r="G64" i="3"/>
  <c r="I64" i="3" s="1"/>
  <c r="K63" i="3"/>
  <c r="G63" i="3"/>
  <c r="I63" i="3" s="1"/>
  <c r="K62" i="3"/>
  <c r="I62" i="3"/>
  <c r="G62" i="3"/>
  <c r="K61" i="3"/>
  <c r="G61" i="3"/>
  <c r="I61" i="3" s="1"/>
  <c r="K60" i="3"/>
  <c r="G60" i="3"/>
  <c r="I60" i="3" s="1"/>
  <c r="K59" i="3"/>
  <c r="G59" i="3"/>
  <c r="I59" i="3" s="1"/>
  <c r="K58" i="3"/>
  <c r="G58" i="3"/>
  <c r="I58" i="3" s="1"/>
  <c r="K57" i="3"/>
  <c r="G57" i="3"/>
  <c r="I57" i="3" s="1"/>
  <c r="K56" i="3"/>
  <c r="G56" i="3"/>
  <c r="I56" i="3" s="1"/>
  <c r="K55" i="3"/>
  <c r="G55" i="3"/>
  <c r="I55" i="3" s="1"/>
  <c r="K54" i="3"/>
  <c r="I54" i="3"/>
  <c r="G54" i="3"/>
  <c r="K53" i="3"/>
  <c r="G53" i="3"/>
  <c r="I53" i="3" s="1"/>
  <c r="K52" i="3"/>
  <c r="G52" i="3"/>
  <c r="I52" i="3" s="1"/>
  <c r="K51" i="3"/>
  <c r="G51" i="3"/>
  <c r="I51" i="3" s="1"/>
  <c r="K50" i="3"/>
  <c r="G50" i="3"/>
  <c r="I50" i="3" s="1"/>
  <c r="K49" i="3"/>
  <c r="G49" i="3"/>
  <c r="I49" i="3" s="1"/>
  <c r="K48" i="3"/>
  <c r="G48" i="3"/>
  <c r="I48" i="3" s="1"/>
  <c r="K47" i="3"/>
  <c r="G47" i="3"/>
  <c r="I47" i="3" s="1"/>
  <c r="K46" i="3"/>
  <c r="I46" i="3"/>
  <c r="G46" i="3"/>
  <c r="K45" i="3"/>
  <c r="G45" i="3"/>
  <c r="I45" i="3" s="1"/>
  <c r="K44" i="3"/>
  <c r="G44" i="3"/>
  <c r="I44" i="3" s="1"/>
  <c r="K43" i="3"/>
  <c r="G43" i="3"/>
  <c r="I43" i="3" s="1"/>
  <c r="K42" i="3"/>
  <c r="G42" i="3"/>
  <c r="I42" i="3" s="1"/>
  <c r="K41" i="3"/>
  <c r="G41" i="3"/>
  <c r="I41" i="3" s="1"/>
  <c r="K40" i="3"/>
  <c r="G40" i="3"/>
  <c r="I40" i="3" s="1"/>
  <c r="K39" i="3"/>
  <c r="G39" i="3"/>
  <c r="I39" i="3" s="1"/>
  <c r="K38" i="3"/>
  <c r="I38" i="3"/>
  <c r="G38" i="3"/>
  <c r="K37" i="3"/>
  <c r="G37" i="3"/>
  <c r="I37" i="3" s="1"/>
  <c r="K36" i="3"/>
  <c r="G36" i="3"/>
  <c r="I36" i="3" s="1"/>
  <c r="K35" i="3"/>
  <c r="G35" i="3"/>
  <c r="I35" i="3" s="1"/>
  <c r="K34" i="3"/>
  <c r="G34" i="3"/>
  <c r="I34" i="3" s="1"/>
  <c r="K33" i="3"/>
  <c r="G33" i="3"/>
  <c r="I33" i="3" s="1"/>
  <c r="K32" i="3"/>
  <c r="G32" i="3"/>
  <c r="I32" i="3" s="1"/>
  <c r="K31" i="3"/>
  <c r="G31" i="3"/>
  <c r="I31" i="3" s="1"/>
  <c r="K30" i="3"/>
  <c r="I30" i="3"/>
  <c r="G30" i="3"/>
  <c r="K29" i="3"/>
  <c r="G29" i="3"/>
  <c r="I29" i="3" s="1"/>
  <c r="K28" i="3"/>
  <c r="G28" i="3"/>
  <c r="I28" i="3" s="1"/>
  <c r="K27" i="3"/>
  <c r="G27" i="3"/>
  <c r="I27" i="3" s="1"/>
  <c r="K26" i="3"/>
  <c r="G26" i="3"/>
  <c r="I26" i="3" s="1"/>
  <c r="K25" i="3"/>
  <c r="G25" i="3"/>
  <c r="I25" i="3" s="1"/>
  <c r="K24" i="3"/>
  <c r="G24" i="3"/>
  <c r="G159" i="3" s="1"/>
  <c r="C163" i="3" s="1"/>
  <c r="E20" i="1"/>
  <c r="D20" i="1"/>
  <c r="I24" i="3" l="1"/>
  <c r="I159" i="3" s="1"/>
</calcChain>
</file>

<file path=xl/comments1.xml><?xml version="1.0" encoding="utf-8"?>
<comments xmlns="http://schemas.openxmlformats.org/spreadsheetml/2006/main">
  <authors>
    <author>acct-5</author>
  </authors>
  <commentList>
    <comment ref="E20" authorId="0">
      <text>
        <r>
          <rPr>
            <b/>
            <sz val="8"/>
            <color indexed="81"/>
            <rFont val="Tahoma"/>
            <family val="2"/>
          </rPr>
          <t>COPY AJAH DARI REKAP SALES SUM QTY NYA BRP</t>
        </r>
      </text>
    </comment>
    <comment ref="F20" authorId="0">
      <text>
        <r>
          <rPr>
            <b/>
            <sz val="8"/>
            <color indexed="81"/>
            <rFont val="Tahoma"/>
            <family val="2"/>
          </rPr>
          <t>acct-5:</t>
        </r>
        <r>
          <rPr>
            <sz val="8"/>
            <color indexed="81"/>
            <rFont val="Tahoma"/>
            <family val="2"/>
          </rPr>
          <t xml:space="preserve">
DARI FP (atau dr REKAP SALES DI KOLOM SALES AMOUNT USD)
(KUNING,TOTALNYA)
kolom H</t>
        </r>
      </text>
    </comment>
    <comment ref="J20" authorId="0">
      <text>
        <r>
          <rPr>
            <b/>
            <sz val="8"/>
            <color indexed="81"/>
            <rFont val="Tahoma"/>
            <family val="2"/>
          </rPr>
          <t>acct-5:</t>
        </r>
        <r>
          <rPr>
            <sz val="8"/>
            <color indexed="81"/>
            <rFont val="Tahoma"/>
            <family val="2"/>
          </rPr>
          <t xml:space="preserve">
TANGGAL 10 NEXT MONTH</t>
        </r>
      </text>
    </comment>
    <comment ref="B162" authorId="0">
      <text>
        <r>
          <rPr>
            <b/>
            <sz val="8"/>
            <color indexed="81"/>
            <rFont val="Tahoma"/>
            <family val="2"/>
          </rPr>
          <t>Utk audit confirmation,,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<sst xmlns="http://schemas.openxmlformats.org/spreadsheetml/2006/main" count="369" uniqueCount="349">
  <si>
    <t xml:space="preserve">ATTN: </t>
  </si>
  <si>
    <t>MR. SAKAMOTO</t>
  </si>
  <si>
    <t>FROM : JEIN ACCOUNTS</t>
  </si>
  <si>
    <t>JVC KENWOOD ELECTRONICS MALAYSIA SDN.BHD</t>
  </si>
  <si>
    <t>REF    : 06-JEIN-2018/JKEM</t>
  </si>
  <si>
    <t>8, JALAN PADU, KAWASAN PERINDUSTRAIN</t>
  </si>
  <si>
    <t>DATE  : 30 SEPTEMBER 2018</t>
  </si>
  <si>
    <t>TAMPOI, 80350 JOHOR BAHRU</t>
  </si>
  <si>
    <t>MALAYSIA</t>
  </si>
  <si>
    <t>SALES REPORT OF SEPTEMBER 2018</t>
  </si>
  <si>
    <t>Dear Ms/Mrs,</t>
  </si>
  <si>
    <t>We are pleased to enclose our monthly sales report of SEPTEMBER 2018,</t>
  </si>
  <si>
    <t xml:space="preserve"> </t>
  </si>
  <si>
    <t>(US$)</t>
  </si>
  <si>
    <t>SHIP. DATE</t>
  </si>
  <si>
    <t>SHIP. NAME</t>
  </si>
  <si>
    <t>SHIPPING/SALES  INV.NO.</t>
  </si>
  <si>
    <t>QTY</t>
  </si>
  <si>
    <t>AMOUNT</t>
  </si>
  <si>
    <t>REMITTANCE DATE</t>
  </si>
  <si>
    <t>EVER BLOOM</t>
  </si>
  <si>
    <t>1809SD14518</t>
  </si>
  <si>
    <t>CSCL KINGSTON</t>
  </si>
  <si>
    <t>1809SD14764</t>
  </si>
  <si>
    <t>ST GREEN</t>
  </si>
  <si>
    <t>1809SD14977</t>
  </si>
  <si>
    <t xml:space="preserve">*** TOTAL </t>
  </si>
  <si>
    <t xml:space="preserve">Kindly remit your payment to our accounts PT JVC Electronics Indonesia </t>
  </si>
  <si>
    <t>in PT BANK HSBC INDONESIA - JAKARTA BRANCH (A/C NO. 050-094135-115)</t>
  </si>
  <si>
    <t>Your kind cooperation regarding the above will be highly appreciated.</t>
  </si>
  <si>
    <t>PT JVC ELECTRONICS INDONESIA</t>
  </si>
  <si>
    <t>-----------------------------------------</t>
  </si>
  <si>
    <t>JEIMMY P SIMANJUNTAK</t>
  </si>
  <si>
    <t>ACCOUNTS DEPARTMENT / MANAGER</t>
  </si>
  <si>
    <t>SHANGHAI KENWOOD ELECTRONICS CO.LTD</t>
  </si>
  <si>
    <t>NO.2160 RONGLE EAST ROAD</t>
  </si>
  <si>
    <t>SONGJIANG, SHANGHAI 31</t>
  </si>
  <si>
    <t>CHINA</t>
  </si>
  <si>
    <t>Dear Mr,</t>
  </si>
  <si>
    <t>JL SURYA LESTARI KAV I-16B KOTA INDUSTRI SURYACIPTA</t>
  </si>
  <si>
    <t>KARAWANG 41361, JAWA BARAT, INDONESIA</t>
  </si>
  <si>
    <t>TELP : 0267-440520, FAX : 0267-440523</t>
  </si>
  <si>
    <t>ATTENTION:</t>
  </si>
  <si>
    <t>MR. TAKASHI YOSHIMOTO</t>
  </si>
  <si>
    <t xml:space="preserve">FROM </t>
  </si>
  <si>
    <t>:  JEIN ACCOUNTS</t>
  </si>
  <si>
    <t>PT JVCKENWOOD INDONESIA</t>
  </si>
  <si>
    <t xml:space="preserve">DATE  : </t>
  </si>
  <si>
    <t>: 31 JANUARY 2019</t>
  </si>
  <si>
    <t>WISMA KEIAI 17TH FLOOR, JL. JEND. SUDIRMAN KAV.3</t>
  </si>
  <si>
    <t xml:space="preserve">REF.   </t>
  </si>
  <si>
    <t>:  JEIN 09L - 2019/JANUARY</t>
  </si>
  <si>
    <t>KEL. KARET TENGSIN, TANAH ABANG</t>
  </si>
  <si>
    <t>JAKARTA PUSAT</t>
  </si>
  <si>
    <t xml:space="preserve"> SALES REPORT FOR THE MONTH OF JANUARY 2019</t>
  </si>
  <si>
    <t>Dear Sir,</t>
  </si>
  <si>
    <t>We are pleased to enclose herewith our monthly sales report as of JANUARY 2019:</t>
  </si>
  <si>
    <t>INVOICE DATE</t>
  </si>
  <si>
    <t>INVOICE NO.</t>
  </si>
  <si>
    <t>TAX INVOICE</t>
  </si>
  <si>
    <t>QUANTITY</t>
  </si>
  <si>
    <t>INVOICE BASE AMOUNT (IDR)</t>
  </si>
  <si>
    <t>VAT AMOUNT 10% (IDR)</t>
  </si>
  <si>
    <t>SALES TAX ON LUXURY GOODS 10% (IDR)</t>
  </si>
  <si>
    <t>TOTAL BASE AMT, VAT AMT, LUXURY TAX AMT (IDR)</t>
  </si>
  <si>
    <t>SALES INV. NO.</t>
  </si>
  <si>
    <t>1901SD17138</t>
  </si>
  <si>
    <t>010.003-19.33037771</t>
  </si>
  <si>
    <t>1901SD17140</t>
  </si>
  <si>
    <t>010.003-19.33037753</t>
  </si>
  <si>
    <t>1901SD17218</t>
  </si>
  <si>
    <t>010.003-19.33037751</t>
  </si>
  <si>
    <t>1901SD17226</t>
  </si>
  <si>
    <t>010.003-19.33037780</t>
  </si>
  <si>
    <t>1901SD17228</t>
  </si>
  <si>
    <t>010.003-19.33037843</t>
  </si>
  <si>
    <t>1901SD17259</t>
  </si>
  <si>
    <t>010.003-19.33037798</t>
  </si>
  <si>
    <t>1901SD17285</t>
  </si>
  <si>
    <t>010.003-19.33037800</t>
  </si>
  <si>
    <t>1901SD17315</t>
  </si>
  <si>
    <t>010.003-19.33037796</t>
  </si>
  <si>
    <t>1901SD17349</t>
  </si>
  <si>
    <t>010.003-19.33037794</t>
  </si>
  <si>
    <t>1901SD17404</t>
  </si>
  <si>
    <t>010.003-19.33037754</t>
  </si>
  <si>
    <t>1901SD17405</t>
  </si>
  <si>
    <t>010.003-19.33037752</t>
  </si>
  <si>
    <t>1901SD17494</t>
  </si>
  <si>
    <t>010.003-19.33037772</t>
  </si>
  <si>
    <t>1901SD17496</t>
  </si>
  <si>
    <t>010.003-19.33037844</t>
  </si>
  <si>
    <t>1901SD17532</t>
  </si>
  <si>
    <t>010.003-19.33037816</t>
  </si>
  <si>
    <t>1901SD17536</t>
  </si>
  <si>
    <t>010.003-19.33037845</t>
  </si>
  <si>
    <t>1901SD17566</t>
  </si>
  <si>
    <t>010.003-19.33037857</t>
  </si>
  <si>
    <t>1901SD17670</t>
  </si>
  <si>
    <t>010.003-19.33037881</t>
  </si>
  <si>
    <t>1901SD17717</t>
  </si>
  <si>
    <t>010.003-19.33037849</t>
  </si>
  <si>
    <t>1901SD17747</t>
  </si>
  <si>
    <t>010.003-19.33037795</t>
  </si>
  <si>
    <t>1901SD17748</t>
  </si>
  <si>
    <t>010.003-19.33037799</t>
  </si>
  <si>
    <t>1901SD17749</t>
  </si>
  <si>
    <t>010.003-19.33037797</t>
  </si>
  <si>
    <t>1901SD17759</t>
  </si>
  <si>
    <t>010.003-19.33037801</t>
  </si>
  <si>
    <t>1901SD17766</t>
  </si>
  <si>
    <t>010.003-19.33037850</t>
  </si>
  <si>
    <t>1901SD17767</t>
  </si>
  <si>
    <t>010.003-19.33037856</t>
  </si>
  <si>
    <t>1901SD17907</t>
  </si>
  <si>
    <t>010.003-19.33037846</t>
  </si>
  <si>
    <t>1901SD17914</t>
  </si>
  <si>
    <t>010.003-19.33037858</t>
  </si>
  <si>
    <t>1901SD17971</t>
  </si>
  <si>
    <t>010.003-19.33037859</t>
  </si>
  <si>
    <t>1901SD17972</t>
  </si>
  <si>
    <t>010.003-19.33037882</t>
  </si>
  <si>
    <t>XRF31571</t>
  </si>
  <si>
    <t>010.003-19.33037773</t>
  </si>
  <si>
    <t>XRF31572</t>
  </si>
  <si>
    <t>010.003-19.33037775</t>
  </si>
  <si>
    <t>XRF31573</t>
  </si>
  <si>
    <t>010.003-19.33037851</t>
  </si>
  <si>
    <t>XRF31574</t>
  </si>
  <si>
    <t>010.003-19.33037759</t>
  </si>
  <si>
    <t>XRF31575</t>
  </si>
  <si>
    <t>010.003-19.33037765</t>
  </si>
  <si>
    <t>XRF31576</t>
  </si>
  <si>
    <t>010.003-19.33037760</t>
  </si>
  <si>
    <t>XRF31577</t>
  </si>
  <si>
    <t>010.003-19.33037791</t>
  </si>
  <si>
    <t>XRF31578</t>
  </si>
  <si>
    <t>010.003-19.33037767</t>
  </si>
  <si>
    <t>XRF31583</t>
  </si>
  <si>
    <t>010.003-19.33037756</t>
  </si>
  <si>
    <t>XRF31584</t>
  </si>
  <si>
    <t>010.003-19.33037820</t>
  </si>
  <si>
    <t>XRF31585</t>
  </si>
  <si>
    <t>010.003-19.33037755</t>
  </si>
  <si>
    <t>XRF31586</t>
  </si>
  <si>
    <t>010.003-19.33037762</t>
  </si>
  <si>
    <t>XRF31587</t>
  </si>
  <si>
    <t>010.003-19.33037785</t>
  </si>
  <si>
    <t>XRF31588</t>
  </si>
  <si>
    <t>010.003-19.33037777</t>
  </si>
  <si>
    <t>XRF31589</t>
  </si>
  <si>
    <t>010.003-19.33037783</t>
  </si>
  <si>
    <t>XRF31590</t>
  </si>
  <si>
    <t>010.003-19.33037866</t>
  </si>
  <si>
    <t>XRF31591</t>
  </si>
  <si>
    <t>010.003-19.33037758</t>
  </si>
  <si>
    <t>XRF31592</t>
  </si>
  <si>
    <t>010.003-19.33037811</t>
  </si>
  <si>
    <t>XRF31593</t>
  </si>
  <si>
    <t>010.003-19.33037761</t>
  </si>
  <si>
    <t>XRF31594</t>
  </si>
  <si>
    <t>010.003-19.33037807</t>
  </si>
  <si>
    <t>XRF31595</t>
  </si>
  <si>
    <t>010.003-19.33037817</t>
  </si>
  <si>
    <t>XRF31596</t>
  </si>
  <si>
    <t>010.003-19.33037818</t>
  </si>
  <si>
    <t>XRF31597</t>
  </si>
  <si>
    <t>010.003-19.33037787</t>
  </si>
  <si>
    <t>XRF31598</t>
  </si>
  <si>
    <t>010.003-19.33037779</t>
  </si>
  <si>
    <t>XRF31599</t>
  </si>
  <si>
    <t>010.003-19.33037868</t>
  </si>
  <si>
    <t>XRF31600</t>
  </si>
  <si>
    <t>010.003-19.33037781</t>
  </si>
  <si>
    <t>XRF31601</t>
  </si>
  <si>
    <t>010.003-19.33037770</t>
  </si>
  <si>
    <t>XRF31602</t>
  </si>
  <si>
    <t>010.003-19.33037831</t>
  </si>
  <si>
    <t>XRF31603</t>
  </si>
  <si>
    <t>010.003-19.33037870</t>
  </si>
  <si>
    <t>XRF31604</t>
  </si>
  <si>
    <t>010.003-19.33037790</t>
  </si>
  <si>
    <t>XRF31605</t>
  </si>
  <si>
    <t>010.003-19.33037814</t>
  </si>
  <si>
    <t>XRF31606</t>
  </si>
  <si>
    <t>010.003-19.33037789</t>
  </si>
  <si>
    <t>XRF31607</t>
  </si>
  <si>
    <t>010.003-19.33037757</t>
  </si>
  <si>
    <t>XRF31608</t>
  </si>
  <si>
    <t>010.003-19.33037763</t>
  </si>
  <si>
    <t>XRF31609</t>
  </si>
  <si>
    <t>010.003-19.33037768</t>
  </si>
  <si>
    <t>XRF31610</t>
  </si>
  <si>
    <t>010.003-19.33037792</t>
  </si>
  <si>
    <t>XRF31611</t>
  </si>
  <si>
    <t>010.003-19.33037764</t>
  </si>
  <si>
    <t>XRF31612</t>
  </si>
  <si>
    <t>010.003-19.33037766</t>
  </si>
  <si>
    <t>XRF31613</t>
  </si>
  <si>
    <t>010.003-19.33037769</t>
  </si>
  <si>
    <t>XRF31614</t>
  </si>
  <si>
    <t>010.003-19.33037821</t>
  </si>
  <si>
    <t>XRF31615</t>
  </si>
  <si>
    <t>010.003-19.33037824</t>
  </si>
  <si>
    <t>XRF31616</t>
  </si>
  <si>
    <t>010.003-19.33037829</t>
  </si>
  <si>
    <t>XRF31617</t>
  </si>
  <si>
    <t>010.003-19.33037841</t>
  </si>
  <si>
    <t>XRF31618</t>
  </si>
  <si>
    <t>010.003-19.33037774</t>
  </si>
  <si>
    <t>XRF31619</t>
  </si>
  <si>
    <t>010.003-19.33037776</t>
  </si>
  <si>
    <t>XRF31620</t>
  </si>
  <si>
    <t>010.003-19.33037778</t>
  </si>
  <si>
    <t>XRF31621</t>
  </si>
  <si>
    <t>010.003-19.33037784</t>
  </si>
  <si>
    <t>XRF31622</t>
  </si>
  <si>
    <t>010.003-19.33037786</t>
  </si>
  <si>
    <t>XRF31623</t>
  </si>
  <si>
    <t>010.003-19.33037782</t>
  </si>
  <si>
    <t>XRF31624</t>
  </si>
  <si>
    <t>010.003-19.33037788</t>
  </si>
  <si>
    <t>XRF31625</t>
  </si>
  <si>
    <t>010.003-19.33037804</t>
  </si>
  <si>
    <t>XRF31626</t>
  </si>
  <si>
    <t>010.003-19.33037803</t>
  </si>
  <si>
    <t>XRF31627</t>
  </si>
  <si>
    <t>010.003-19.33037873</t>
  </si>
  <si>
    <t>XRF31628</t>
  </si>
  <si>
    <t>010.003-19.33037802</t>
  </si>
  <si>
    <t>XRF31629</t>
  </si>
  <si>
    <t>010.003-19.33037810</t>
  </si>
  <si>
    <t>XRF31630</t>
  </si>
  <si>
    <t>010.003-19.33037826</t>
  </si>
  <si>
    <t>XRF31631</t>
  </si>
  <si>
    <t>010.003-19.33037813</t>
  </si>
  <si>
    <t>XRF31632</t>
  </si>
  <si>
    <t>010.003-19.33037805</t>
  </si>
  <si>
    <t>XRF31633</t>
  </si>
  <si>
    <t>010.003-19.33037871</t>
  </si>
  <si>
    <t>XRF31634</t>
  </si>
  <si>
    <t>010.003-19.33037793</t>
  </si>
  <si>
    <t>XRF31635</t>
  </si>
  <si>
    <t>010.003-19.33037834</t>
  </si>
  <si>
    <t>XRF31636</t>
  </si>
  <si>
    <t>010.003-19.33037836</t>
  </si>
  <si>
    <t>XRF31637</t>
  </si>
  <si>
    <t>010.003-19.33037883</t>
  </si>
  <si>
    <t>XRF31639</t>
  </si>
  <si>
    <t>010.003-19.33037854</t>
  </si>
  <si>
    <t>XRF31640</t>
  </si>
  <si>
    <t>010.003-19.33037838</t>
  </si>
  <si>
    <t>XRF31641</t>
  </si>
  <si>
    <t>010.003-19.33037875</t>
  </si>
  <si>
    <t>XRF31642</t>
  </si>
  <si>
    <t>010.003-19.33037855</t>
  </si>
  <si>
    <t>XRF31643</t>
  </si>
  <si>
    <t>010.003-19.33037822</t>
  </si>
  <si>
    <t>XRF31644</t>
  </si>
  <si>
    <t>010.003-19.33037808</t>
  </si>
  <si>
    <t>XRF31645</t>
  </si>
  <si>
    <t>010.003-19.33037852</t>
  </si>
  <si>
    <t>XRF31646</t>
  </si>
  <si>
    <t>010.003-19.33037819</t>
  </si>
  <si>
    <t>XRF31647</t>
  </si>
  <si>
    <t>010.003-19.33037832</t>
  </si>
  <si>
    <t>XRF31648</t>
  </si>
  <si>
    <t>010.003-19.33037815</t>
  </si>
  <si>
    <t>XRF31649</t>
  </si>
  <si>
    <t>010.003-19.33037848</t>
  </si>
  <si>
    <t>XRF31650</t>
  </si>
  <si>
    <t>010.003-19.33037847</t>
  </si>
  <si>
    <t>XRF31651</t>
  </si>
  <si>
    <t>010.003-19.33037860</t>
  </si>
  <si>
    <t>XRF31652</t>
  </si>
  <si>
    <t>010.003-19.33037839</t>
  </si>
  <si>
    <t>XRF31653</t>
  </si>
  <si>
    <t>010.003-19.33037878</t>
  </si>
  <si>
    <t>XRF31654</t>
  </si>
  <si>
    <t>010.003-19.33037823</t>
  </si>
  <si>
    <t>XRF31655</t>
  </si>
  <si>
    <t>010.003-19.33037827</t>
  </si>
  <si>
    <t>XRF31656</t>
  </si>
  <si>
    <t>010.003-19.33037812</t>
  </si>
  <si>
    <t>XRF31657</t>
  </si>
  <si>
    <t>010.003-19.33037809</t>
  </si>
  <si>
    <t>XRF31658</t>
  </si>
  <si>
    <t>010.003-19.33037806</t>
  </si>
  <si>
    <t>XRF31659</t>
  </si>
  <si>
    <t>010.003-19.33037862</t>
  </si>
  <si>
    <t>XRF31660</t>
  </si>
  <si>
    <t>010.003-19.33037864</t>
  </si>
  <si>
    <t>XRF31661</t>
  </si>
  <si>
    <t>010.003-19.33037880</t>
  </si>
  <si>
    <t>XRF31662</t>
  </si>
  <si>
    <t>010.003-19.33037828</t>
  </si>
  <si>
    <t>XRF31663</t>
  </si>
  <si>
    <t>010.003-19.33037825</t>
  </si>
  <si>
    <t>XRF31664</t>
  </si>
  <si>
    <t>010.003-19.33037853</t>
  </si>
  <si>
    <t>XRF31665</t>
  </si>
  <si>
    <t>010.003-19.33037833</t>
  </si>
  <si>
    <t>XRF31666</t>
  </si>
  <si>
    <t>010.003-19.33037830</t>
  </si>
  <si>
    <t>XRF31667</t>
  </si>
  <si>
    <t>010.003-19.33037835</t>
  </si>
  <si>
    <t>XRF31668</t>
  </si>
  <si>
    <t>010.003-19.33037837</t>
  </si>
  <si>
    <t>XRF31669</t>
  </si>
  <si>
    <t>010.003-19.33037876</t>
  </si>
  <si>
    <t>XRF31682</t>
  </si>
  <si>
    <t>010.003-19.33037861</t>
  </si>
  <si>
    <t>XRF31683</t>
  </si>
  <si>
    <t>010.003-19.33037863</t>
  </si>
  <si>
    <t>XRF31684</t>
  </si>
  <si>
    <t>010.003-19.33037884</t>
  </si>
  <si>
    <t>XRF31685</t>
  </si>
  <si>
    <t>010.003-19.33037879</t>
  </si>
  <si>
    <t>XRF31686</t>
  </si>
  <si>
    <t>010.003-19.33037874</t>
  </si>
  <si>
    <t>XRF31687</t>
  </si>
  <si>
    <t>010.003-19.33037867</t>
  </si>
  <si>
    <t>XRF31688</t>
  </si>
  <si>
    <t>010.003-19.33037877</t>
  </si>
  <si>
    <t>XRF31689</t>
  </si>
  <si>
    <t>010.003-19.33037865</t>
  </si>
  <si>
    <t>XRF31690</t>
  </si>
  <si>
    <t>010.003-19.33037872</t>
  </si>
  <si>
    <t>XRF31691</t>
  </si>
  <si>
    <t>010.003-19.33037869</t>
  </si>
  <si>
    <t>XRF31692</t>
  </si>
  <si>
    <t>010.003-19.33037842</t>
  </si>
  <si>
    <t>XRF31693</t>
  </si>
  <si>
    <t>010.003-19.33037840</t>
  </si>
  <si>
    <t>*** TOTAL :</t>
  </si>
  <si>
    <t xml:space="preserve">Kindly remit your payment to our accounts PT JVC Electronics Indonesia in </t>
  </si>
  <si>
    <t xml:space="preserve">CAR (IDR) </t>
  </si>
  <si>
    <t>The Hongkong and Shanghai Banking Corporation (HSBC) - JAKARTA BRANCH (A/C NO. 050-094135-068)</t>
  </si>
  <si>
    <t xml:space="preserve">PPN + PPNBM  (IDR) </t>
  </si>
  <si>
    <t>-----------------------------------------------------------------</t>
  </si>
  <si>
    <t>ACCOUNTS DEPARTMENT/ MANAGER</t>
  </si>
  <si>
    <t>MR. ATSUMI HIRONAO/ MS. ZHANG WEIJUAN/ MS. FANG LI JIA / MS. LILING</t>
  </si>
  <si>
    <t>FROM : JKEI ACCOUNTS</t>
  </si>
  <si>
    <t>REF    : 09-JKEI-2022/SKE</t>
  </si>
  <si>
    <t>DATE  : 31 JULY 2022</t>
  </si>
  <si>
    <t>SALES REPORT OF JULY 2022</t>
  </si>
  <si>
    <t>We are pleased to enclose our monthly sales report of JULY 2022,</t>
  </si>
  <si>
    <t xml:space="preserve">Kindly remit your payment to our accounts PT JVCKENWOOD Electronics Indonesia </t>
  </si>
  <si>
    <t>PT JVCKENWOOD ELECTRONICS 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</si>
</sst>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u/>
      <sz val="10"/>
      <name val="Verdana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</cellStyleXfs>
  <cellXfs count="137">
    <xf numFmtId="0" fontId="0" fillId="0" borderId="0" xfId="0"/>
    <xf numFmtId="0" fontId="3" fillId="0" borderId="0" xfId="0" quotePrefix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43" fontId="3" fillId="0" borderId="0" xfId="1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quotePrefix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43" fontId="4" fillId="0" borderId="0" xfId="1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quotePrefix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43" fontId="4" fillId="0" borderId="0" xfId="1" applyFont="1" applyFill="1" applyAlignment="1">
      <alignment vertical="center" wrapText="1"/>
    </xf>
    <xf numFmtId="17" fontId="3" fillId="0" borderId="5" xfId="0" applyNumberFormat="1" applyFont="1" applyFill="1" applyBorder="1" applyAlignment="1">
      <alignment horizontal="right"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Border="1"/>
    <xf numFmtId="0" fontId="4" fillId="0" borderId="8" xfId="0" applyNumberFormat="1" applyFont="1" applyBorder="1"/>
    <xf numFmtId="0" fontId="4" fillId="0" borderId="9" xfId="0" applyNumberFormat="1" applyFont="1" applyBorder="1"/>
    <xf numFmtId="0" fontId="4" fillId="0" borderId="10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right" vertical="center"/>
    </xf>
    <xf numFmtId="0" fontId="4" fillId="0" borderId="7" xfId="0" applyFont="1" applyBorder="1" applyAlignment="1">
      <alignment vertical="center"/>
    </xf>
    <xf numFmtId="3" fontId="4" fillId="0" borderId="8" xfId="0" applyNumberFormat="1" applyFont="1" applyBorder="1" applyAlignment="1">
      <alignment vertical="center"/>
    </xf>
    <xf numFmtId="4" fontId="4" fillId="0" borderId="12" xfId="0" applyNumberFormat="1" applyFont="1" applyBorder="1" applyAlignment="1">
      <alignment vertical="center"/>
    </xf>
    <xf numFmtId="15" fontId="5" fillId="0" borderId="13" xfId="0" applyNumberFormat="1" applyFont="1" applyFill="1" applyBorder="1" applyAlignment="1">
      <alignment horizontal="center" vertical="center"/>
    </xf>
    <xf numFmtId="3" fontId="4" fillId="0" borderId="8" xfId="0" applyNumberFormat="1" applyFont="1" applyBorder="1"/>
    <xf numFmtId="4" fontId="4" fillId="0" borderId="12" xfId="0" applyNumberFormat="1" applyFont="1" applyBorder="1"/>
    <xf numFmtId="15" fontId="3" fillId="0" borderId="13" xfId="0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165" fontId="3" fillId="2" borderId="15" xfId="0" applyNumberFormat="1" applyFont="1" applyFill="1" applyBorder="1" applyAlignment="1">
      <alignment horizontal="center" vertical="center"/>
    </xf>
    <xf numFmtId="43" fontId="3" fillId="2" borderId="15" xfId="0" applyNumberFormat="1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4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4" fontId="3" fillId="0" borderId="0" xfId="0" applyNumberFormat="1" applyFont="1" applyFill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5" fontId="7" fillId="0" borderId="0" xfId="0" applyNumberFormat="1" applyFont="1" applyAlignment="1">
      <alignment vertical="center"/>
    </xf>
    <xf numFmtId="0" fontId="8" fillId="0" borderId="0" xfId="0" applyFont="1" applyFill="1" applyAlignment="1">
      <alignment horizontal="left" vertical="center"/>
    </xf>
    <xf numFmtId="0" fontId="8" fillId="0" borderId="0" xfId="0" quotePrefix="1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8" fillId="0" borderId="0" xfId="0" quotePrefix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8" xfId="0" applyFont="1" applyFill="1" applyBorder="1" applyAlignment="1">
      <alignment vertical="center"/>
    </xf>
    <xf numFmtId="17" fontId="8" fillId="0" borderId="19" xfId="0" quotePrefix="1" applyNumberFormat="1" applyFont="1" applyBorder="1" applyAlignment="1">
      <alignment horizontal="right" vertical="center"/>
    </xf>
    <xf numFmtId="43" fontId="7" fillId="0" borderId="19" xfId="4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4" fontId="7" fillId="0" borderId="19" xfId="0" applyNumberFormat="1" applyFont="1" applyFill="1" applyBorder="1" applyAlignment="1">
      <alignment vertical="center"/>
    </xf>
    <xf numFmtId="15" fontId="7" fillId="0" borderId="19" xfId="0" quotePrefix="1" applyNumberFormat="1" applyFont="1" applyBorder="1" applyAlignment="1">
      <alignment horizontal="center" vertical="center"/>
    </xf>
    <xf numFmtId="16" fontId="7" fillId="0" borderId="19" xfId="0" applyNumberFormat="1" applyFont="1" applyFill="1" applyBorder="1" applyAlignment="1">
      <alignment horizontal="right" vertical="center"/>
    </xf>
    <xf numFmtId="16" fontId="7" fillId="0" borderId="19" xfId="0" applyNumberFormat="1" applyFont="1" applyFill="1" applyBorder="1" applyAlignment="1">
      <alignment horizontal="left" vertical="center"/>
    </xf>
    <xf numFmtId="0" fontId="7" fillId="0" borderId="19" xfId="0" applyNumberFormat="1" applyFont="1" applyFill="1" applyBorder="1" applyAlignment="1">
      <alignment horizontal="center" vertical="center"/>
    </xf>
    <xf numFmtId="0" fontId="7" fillId="0" borderId="19" xfId="0" applyNumberFormat="1" applyFont="1" applyBorder="1"/>
    <xf numFmtId="43" fontId="7" fillId="0" borderId="19" xfId="4" applyFont="1" applyFill="1" applyBorder="1" applyAlignment="1">
      <alignment vertical="center"/>
    </xf>
    <xf numFmtId="43" fontId="7" fillId="0" borderId="19" xfId="4" applyNumberFormat="1" applyFont="1" applyFill="1" applyBorder="1" applyAlignment="1">
      <alignment vertical="center"/>
    </xf>
    <xf numFmtId="43" fontId="7" fillId="0" borderId="19" xfId="4" quotePrefix="1" applyFont="1" applyFill="1" applyBorder="1" applyAlignment="1">
      <alignment horizontal="right" vertical="center"/>
    </xf>
    <xf numFmtId="39" fontId="7" fillId="0" borderId="19" xfId="4" applyNumberFormat="1" applyFont="1" applyFill="1" applyBorder="1" applyAlignment="1">
      <alignment vertical="center"/>
    </xf>
    <xf numFmtId="15" fontId="8" fillId="0" borderId="19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39" fontId="7" fillId="0" borderId="0" xfId="0" applyNumberFormat="1" applyFont="1" applyAlignment="1">
      <alignment vertical="center"/>
    </xf>
    <xf numFmtId="43" fontId="7" fillId="0" borderId="0" xfId="0" applyNumberFormat="1" applyFont="1" applyAlignment="1">
      <alignment vertical="center"/>
    </xf>
    <xf numFmtId="16" fontId="7" fillId="0" borderId="0" xfId="0" applyNumberFormat="1" applyFont="1" applyFill="1" applyAlignment="1">
      <alignment vertical="center"/>
    </xf>
    <xf numFmtId="0" fontId="7" fillId="0" borderId="19" xfId="0" applyNumberFormat="1" applyFont="1" applyFill="1" applyBorder="1"/>
    <xf numFmtId="165" fontId="7" fillId="0" borderId="19" xfId="4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3" borderId="15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vertical="center"/>
    </xf>
    <xf numFmtId="165" fontId="8" fillId="3" borderId="15" xfId="0" applyNumberFormat="1" applyFont="1" applyFill="1" applyBorder="1" applyAlignment="1">
      <alignment vertical="center"/>
    </xf>
    <xf numFmtId="43" fontId="8" fillId="3" borderId="15" xfId="0" applyNumberFormat="1" applyFont="1" applyFill="1" applyBorder="1" applyAlignment="1">
      <alignment vertical="center"/>
    </xf>
    <xf numFmtId="4" fontId="7" fillId="0" borderId="0" xfId="0" applyNumberFormat="1" applyFont="1" applyFill="1" applyAlignment="1">
      <alignment vertical="center"/>
    </xf>
    <xf numFmtId="43" fontId="8" fillId="0" borderId="0" xfId="0" applyNumberFormat="1" applyFont="1" applyAlignment="1">
      <alignment vertical="center"/>
    </xf>
    <xf numFmtId="4" fontId="8" fillId="0" borderId="0" xfId="0" applyNumberFormat="1" applyFont="1" applyFill="1" applyAlignment="1">
      <alignment vertical="center"/>
    </xf>
    <xf numFmtId="4" fontId="7" fillId="0" borderId="0" xfId="0" applyNumberFormat="1" applyFont="1" applyAlignment="1">
      <alignment vertical="center"/>
    </xf>
    <xf numFmtId="0" fontId="8" fillId="0" borderId="0" xfId="5" applyFont="1" applyAlignment="1">
      <alignment horizontal="left" vertical="center"/>
    </xf>
    <xf numFmtId="40" fontId="8" fillId="0" borderId="0" xfId="5" applyNumberFormat="1" applyFont="1" applyBorder="1" applyAlignment="1">
      <alignment horizontal="right" vertical="center"/>
    </xf>
    <xf numFmtId="43" fontId="7" fillId="0" borderId="0" xfId="6" applyFont="1" applyAlignment="1">
      <alignment horizontal="left" vertical="center"/>
    </xf>
    <xf numFmtId="0" fontId="8" fillId="0" borderId="0" xfId="5" applyFont="1" applyAlignment="1">
      <alignment horizontal="center" vertical="center"/>
    </xf>
    <xf numFmtId="0" fontId="7" fillId="0" borderId="0" xfId="5" applyFont="1" applyFill="1" applyAlignment="1">
      <alignment horizontal="center" vertical="center"/>
    </xf>
    <xf numFmtId="43" fontId="7" fillId="0" borderId="0" xfId="5" applyNumberFormat="1" applyFont="1" applyAlignment="1">
      <alignment vertical="center"/>
    </xf>
    <xf numFmtId="0" fontId="7" fillId="0" borderId="0" xfId="5" applyFont="1" applyAlignment="1">
      <alignment vertical="center"/>
    </xf>
    <xf numFmtId="0" fontId="8" fillId="0" borderId="0" xfId="5" applyFont="1" applyAlignment="1">
      <alignment horizontal="left" vertical="center" wrapText="1"/>
    </xf>
    <xf numFmtId="43" fontId="7" fillId="0" borderId="0" xfId="4" applyFont="1" applyAlignment="1">
      <alignment vertical="center"/>
    </xf>
    <xf numFmtId="40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43" fontId="7" fillId="0" borderId="0" xfId="0" applyNumberFormat="1" applyFont="1" applyFill="1" applyAlignment="1">
      <alignment vertical="center"/>
    </xf>
    <xf numFmtId="43" fontId="7" fillId="0" borderId="0" xfId="0" applyNumberFormat="1" applyFont="1" applyBorder="1" applyAlignment="1">
      <alignment vertical="center"/>
    </xf>
    <xf numFmtId="14" fontId="7" fillId="0" borderId="0" xfId="0" applyNumberFormat="1" applyFont="1" applyBorder="1" applyAlignment="1">
      <alignment vertical="center"/>
    </xf>
    <xf numFmtId="4" fontId="7" fillId="0" borderId="0" xfId="0" applyNumberFormat="1" applyFont="1" applyFill="1" applyBorder="1" applyAlignment="1">
      <alignment horizontal="left" vertical="center"/>
    </xf>
    <xf numFmtId="4" fontId="7" fillId="0" borderId="0" xfId="0" applyNumberFormat="1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8" xfId="0" applyNumberFormat="1" applyFont="1" applyBorder="1" applyAlignment="1">
      <alignment vertical="center"/>
    </xf>
    <xf numFmtId="0" fontId="4" fillId="0" borderId="9" xfId="0" applyNumberFormat="1" applyFont="1" applyBorder="1" applyAlignment="1">
      <alignment vertical="center"/>
    </xf>
    <xf numFmtId="0" fontId="4" fillId="0" borderId="11" xfId="0" quotePrefix="1" applyNumberFormat="1" applyFont="1" applyFill="1" applyBorder="1" applyAlignment="1">
      <alignment horizontal="right" vertical="center"/>
    </xf>
    <xf numFmtId="43" fontId="4" fillId="0" borderId="8" xfId="1" applyFont="1" applyBorder="1" applyAlignment="1">
      <alignment vertical="center"/>
    </xf>
    <xf numFmtId="4" fontId="4" fillId="0" borderId="12" xfId="0" applyNumberFormat="1" applyFont="1" applyFill="1" applyBorder="1" applyAlignment="1">
      <alignment vertical="center"/>
    </xf>
    <xf numFmtId="43" fontId="3" fillId="2" borderId="15" xfId="1" applyFont="1" applyFill="1" applyBorder="1" applyAlignment="1">
      <alignment horizontal="center" vertical="center"/>
    </xf>
    <xf numFmtId="43" fontId="3" fillId="2" borderId="15" xfId="0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</cellXfs>
  <cellStyles count="12">
    <cellStyle name="7" xfId="7"/>
    <cellStyle name="7 2" xfId="2"/>
    <cellStyle name="Comma" xfId="1" builtinId="3"/>
    <cellStyle name="Comma [0] 2" xfId="8"/>
    <cellStyle name="Comma 2" xfId="3"/>
    <cellStyle name="Comma 2 2" xfId="4"/>
    <cellStyle name="Comma_TRANSFER BY BANK 2" xfId="6"/>
    <cellStyle name="Normal" xfId="0" builtinId="0"/>
    <cellStyle name="Normal 18 2" xfId="9"/>
    <cellStyle name="Normal 2" xfId="10"/>
    <cellStyle name="Normal 3" xfId="11"/>
    <cellStyle name="Normal_TRANSFER BY BANK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180975</xdr:rowOff>
    </xdr:from>
    <xdr:to>
      <xdr:col>7</xdr:col>
      <xdr:colOff>485775</xdr:colOff>
      <xdr:row>2</xdr:row>
      <xdr:rowOff>142875</xdr:rowOff>
    </xdr:to>
    <xdr:pic>
      <xdr:nvPicPr>
        <xdr:cNvPr id="2" name="Picture 46" descr="JVCKW logo_RGB_positiv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2100" y="180975"/>
          <a:ext cx="45720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files\DEPARTMENT\ACCOUNTING\Members\TAX\TAX\TAX-ACCT4\TAX-ACCT4\ESPT-REVICED\WOORKBOOK\2006\DEC%20'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4-usd"/>
      <sheetName val="B4 -rp"/>
      <sheetName val="A1"/>
      <sheetName val="BIA"/>
      <sheetName val="RATE PAJAK"/>
      <sheetName val="ALL B4"/>
      <sheetName val="DEC 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FF66"/>
    <pageSetUpPr fitToPage="1"/>
  </sheetPr>
  <dimension ref="A1:M190"/>
  <sheetViews>
    <sheetView topLeftCell="A61" zoomScale="85" zoomScaleNormal="85" workbookViewId="0">
      <selection activeCell="H15" sqref="H15"/>
    </sheetView>
  </sheetViews>
  <sheetFormatPr defaultRowHeight="23.1" customHeight="1" x14ac:dyDescent="0.2"/>
  <cols>
    <col min="1" max="1" width="7.5703125" style="48" bestFit="1" customWidth="1"/>
    <col min="2" max="2" width="17.42578125" style="47" customWidth="1"/>
    <col min="3" max="3" width="28.5703125" style="48" bestFit="1" customWidth="1"/>
    <col min="4" max="4" width="23.5703125" style="48" customWidth="1"/>
    <col min="5" max="5" width="15.28515625" style="48" customWidth="1"/>
    <col min="6" max="7" width="24.7109375" style="49" customWidth="1"/>
    <col min="8" max="8" width="20.140625" style="49" customWidth="1"/>
    <col min="9" max="9" width="20.7109375" style="49" customWidth="1"/>
    <col min="10" max="10" width="14.5703125" style="48" customWidth="1"/>
    <col min="11" max="11" width="29.140625" style="48" customWidth="1"/>
    <col min="12" max="12" width="17.7109375" style="48" bestFit="1" customWidth="1"/>
    <col min="13" max="16384" width="9.140625" style="48"/>
  </cols>
  <sheetData>
    <row r="1" spans="2:11" ht="15" customHeight="1" x14ac:dyDescent="0.2"/>
    <row r="2" spans="2:11" ht="15" customHeight="1" x14ac:dyDescent="0.2"/>
    <row r="3" spans="2:11" ht="15" customHeight="1" x14ac:dyDescent="0.2"/>
    <row r="4" spans="2:11" ht="41.25" customHeight="1" x14ac:dyDescent="0.2">
      <c r="B4" s="118" t="s">
        <v>30</v>
      </c>
      <c r="C4" s="118"/>
      <c r="D4" s="118"/>
      <c r="E4" s="118"/>
      <c r="F4" s="118"/>
      <c r="G4" s="118"/>
      <c r="H4" s="118"/>
      <c r="I4" s="118"/>
      <c r="J4" s="118"/>
      <c r="K4" s="118"/>
    </row>
    <row r="5" spans="2:11" ht="15.95" customHeight="1" x14ac:dyDescent="0.2">
      <c r="B5" s="119" t="s">
        <v>39</v>
      </c>
      <c r="C5" s="119"/>
      <c r="D5" s="119"/>
      <c r="E5" s="119"/>
      <c r="F5" s="119"/>
      <c r="G5" s="119"/>
      <c r="H5" s="119"/>
      <c r="I5" s="119"/>
      <c r="J5" s="119"/>
      <c r="K5" s="119"/>
    </row>
    <row r="6" spans="2:11" ht="15.95" customHeight="1" x14ac:dyDescent="0.2">
      <c r="B6" s="119" t="s">
        <v>40</v>
      </c>
      <c r="C6" s="119"/>
      <c r="D6" s="119"/>
      <c r="E6" s="119"/>
      <c r="F6" s="119"/>
      <c r="G6" s="119"/>
      <c r="H6" s="119"/>
      <c r="I6" s="119"/>
      <c r="J6" s="119"/>
      <c r="K6" s="119"/>
    </row>
    <row r="7" spans="2:11" ht="15.95" customHeight="1" x14ac:dyDescent="0.2">
      <c r="B7" s="119" t="s">
        <v>41</v>
      </c>
      <c r="C7" s="119"/>
      <c r="D7" s="119"/>
      <c r="E7" s="119"/>
      <c r="F7" s="119"/>
      <c r="G7" s="119"/>
      <c r="H7" s="119"/>
      <c r="I7" s="119"/>
      <c r="J7" s="119"/>
      <c r="K7" s="119"/>
    </row>
    <row r="8" spans="2:11" ht="15.95" customHeight="1" x14ac:dyDescent="0.2">
      <c r="B8" s="47" t="s">
        <v>42</v>
      </c>
      <c r="C8" s="48" t="s">
        <v>43</v>
      </c>
      <c r="J8" s="48" t="s">
        <v>44</v>
      </c>
      <c r="K8" s="47" t="s">
        <v>45</v>
      </c>
    </row>
    <row r="9" spans="2:11" ht="15.95" customHeight="1" x14ac:dyDescent="0.2">
      <c r="B9" s="50" t="s">
        <v>46</v>
      </c>
      <c r="J9" s="47" t="s">
        <v>47</v>
      </c>
      <c r="K9" s="51" t="s">
        <v>48</v>
      </c>
    </row>
    <row r="10" spans="2:11" ht="15.95" customHeight="1" x14ac:dyDescent="0.2">
      <c r="B10" s="47" t="s">
        <v>49</v>
      </c>
      <c r="J10" s="47" t="s">
        <v>50</v>
      </c>
      <c r="K10" s="49" t="s">
        <v>51</v>
      </c>
    </row>
    <row r="11" spans="2:11" ht="15.95" customHeight="1" x14ac:dyDescent="0.2">
      <c r="B11" s="47" t="s">
        <v>52</v>
      </c>
    </row>
    <row r="12" spans="2:11" ht="15.95" customHeight="1" x14ac:dyDescent="0.2">
      <c r="B12" s="47" t="s">
        <v>53</v>
      </c>
    </row>
    <row r="13" spans="2:11" ht="15.95" customHeight="1" x14ac:dyDescent="0.2"/>
    <row r="14" spans="2:11" ht="19.5" customHeight="1" x14ac:dyDescent="0.2">
      <c r="B14" s="120" t="s">
        <v>54</v>
      </c>
      <c r="C14" s="120"/>
      <c r="D14" s="120"/>
      <c r="E14" s="120"/>
      <c r="F14" s="120"/>
      <c r="G14" s="120"/>
      <c r="H14" s="120"/>
      <c r="I14" s="120"/>
      <c r="J14" s="120"/>
      <c r="K14" s="120"/>
    </row>
    <row r="15" spans="2:11" s="49" customFormat="1" ht="15.95" customHeight="1" x14ac:dyDescent="0.2">
      <c r="B15" s="52"/>
      <c r="C15" s="53"/>
      <c r="D15" s="53"/>
      <c r="E15" s="53"/>
      <c r="F15" s="53"/>
      <c r="G15" s="53"/>
      <c r="H15" s="53"/>
      <c r="I15" s="53"/>
      <c r="J15" s="53"/>
    </row>
    <row r="16" spans="2:11" s="49" customFormat="1" ht="15.95" customHeight="1" x14ac:dyDescent="0.2">
      <c r="B16" s="54" t="s">
        <v>55</v>
      </c>
      <c r="C16" s="53"/>
      <c r="D16" s="53"/>
      <c r="E16" s="53"/>
      <c r="F16" s="53"/>
      <c r="G16" s="53"/>
      <c r="H16" s="53"/>
      <c r="I16" s="53"/>
      <c r="J16" s="53"/>
    </row>
    <row r="17" spans="1:13" s="49" customFormat="1" ht="15.95" customHeight="1" x14ac:dyDescent="0.2">
      <c r="B17" s="54"/>
      <c r="C17" s="53"/>
      <c r="D17" s="53"/>
      <c r="E17" s="53"/>
      <c r="F17" s="53"/>
      <c r="G17" s="53"/>
      <c r="H17" s="53"/>
      <c r="I17" s="53"/>
      <c r="J17" s="53"/>
    </row>
    <row r="18" spans="1:13" s="49" customFormat="1" ht="15.95" customHeight="1" x14ac:dyDescent="0.2">
      <c r="B18" s="54" t="s">
        <v>56</v>
      </c>
      <c r="C18" s="53"/>
      <c r="D18" s="53"/>
      <c r="E18" s="53"/>
      <c r="F18" s="53"/>
      <c r="G18" s="53"/>
      <c r="H18" s="53"/>
      <c r="I18" s="53"/>
      <c r="J18" s="53"/>
    </row>
    <row r="19" spans="1:13" ht="15.95" customHeight="1" x14ac:dyDescent="0.2">
      <c r="J19" s="55"/>
    </row>
    <row r="20" spans="1:13" s="56" customFormat="1" ht="15.95" customHeight="1" x14ac:dyDescent="0.2">
      <c r="B20" s="111" t="s">
        <v>57</v>
      </c>
      <c r="C20" s="113" t="s">
        <v>58</v>
      </c>
      <c r="D20" s="113" t="s">
        <v>59</v>
      </c>
      <c r="E20" s="113" t="s">
        <v>60</v>
      </c>
      <c r="F20" s="116" t="s">
        <v>61</v>
      </c>
      <c r="G20" s="116" t="s">
        <v>62</v>
      </c>
      <c r="H20" s="116" t="s">
        <v>63</v>
      </c>
      <c r="I20" s="116" t="s">
        <v>64</v>
      </c>
      <c r="J20" s="111" t="s">
        <v>19</v>
      </c>
      <c r="K20" s="113" t="s">
        <v>65</v>
      </c>
    </row>
    <row r="21" spans="1:13" s="56" customFormat="1" ht="55.5" customHeight="1" x14ac:dyDescent="0.2">
      <c r="B21" s="112"/>
      <c r="C21" s="114"/>
      <c r="D21" s="115"/>
      <c r="E21" s="115"/>
      <c r="F21" s="117"/>
      <c r="G21" s="122"/>
      <c r="H21" s="122"/>
      <c r="I21" s="122"/>
      <c r="J21" s="123"/>
      <c r="K21" s="115"/>
    </row>
    <row r="22" spans="1:13" ht="23.1" customHeight="1" x14ac:dyDescent="0.2">
      <c r="B22" s="57"/>
      <c r="C22" s="58"/>
      <c r="D22" s="59"/>
      <c r="E22" s="59"/>
      <c r="F22" s="60"/>
      <c r="G22" s="60"/>
      <c r="H22" s="60"/>
      <c r="I22" s="60"/>
      <c r="J22" s="59"/>
      <c r="K22" s="59"/>
    </row>
    <row r="23" spans="1:13" ht="22.5" customHeight="1" x14ac:dyDescent="0.2">
      <c r="B23" s="61">
        <v>43466</v>
      </c>
      <c r="C23" s="62"/>
      <c r="D23" s="63"/>
      <c r="E23" s="63"/>
      <c r="F23" s="64"/>
      <c r="G23" s="64"/>
      <c r="H23" s="64"/>
      <c r="I23" s="64"/>
      <c r="J23" s="65"/>
      <c r="K23" s="63"/>
    </row>
    <row r="24" spans="1:13" ht="22.5" customHeight="1" x14ac:dyDescent="0.2">
      <c r="B24" s="66">
        <v>43469</v>
      </c>
      <c r="C24" s="67" t="s">
        <v>66</v>
      </c>
      <c r="D24" s="68" t="s">
        <v>67</v>
      </c>
      <c r="E24" s="69">
        <v>785</v>
      </c>
      <c r="F24" s="70">
        <v>173549345</v>
      </c>
      <c r="G24" s="71">
        <f>+ROUNDDOWN((F24*0.1),0)</f>
        <v>17354934</v>
      </c>
      <c r="H24" s="72">
        <v>0</v>
      </c>
      <c r="I24" s="73">
        <f>+SUM(F24:G24,H24)</f>
        <v>190904279</v>
      </c>
      <c r="J24" s="74">
        <v>43532</v>
      </c>
      <c r="K24" s="75" t="str">
        <f t="shared" ref="K24:K87" si="0">C24</f>
        <v>1901SD17138</v>
      </c>
      <c r="L24" s="76"/>
      <c r="M24" s="77"/>
    </row>
    <row r="25" spans="1:13" ht="23.1" customHeight="1" x14ac:dyDescent="0.2">
      <c r="B25" s="66">
        <v>43469</v>
      </c>
      <c r="C25" s="67" t="s">
        <v>68</v>
      </c>
      <c r="D25" s="68" t="s">
        <v>69</v>
      </c>
      <c r="E25" s="69">
        <v>980</v>
      </c>
      <c r="F25" s="70">
        <v>220617600</v>
      </c>
      <c r="G25" s="71">
        <f t="shared" ref="G25:G88" si="1">+ROUNDDOWN((F25*0.1),0)</f>
        <v>22061760</v>
      </c>
      <c r="H25" s="72">
        <v>0</v>
      </c>
      <c r="I25" s="73">
        <f t="shared" ref="I25:I88" si="2">+SUM(F25:G25,H25)</f>
        <v>242679360</v>
      </c>
      <c r="J25" s="74">
        <v>43532</v>
      </c>
      <c r="K25" s="75" t="str">
        <f t="shared" si="0"/>
        <v>1901SD17140</v>
      </c>
      <c r="L25" s="76"/>
      <c r="M25" s="77"/>
    </row>
    <row r="26" spans="1:13" ht="23.1" customHeight="1" x14ac:dyDescent="0.2">
      <c r="B26" s="66">
        <v>43473</v>
      </c>
      <c r="C26" s="67" t="s">
        <v>70</v>
      </c>
      <c r="D26" s="68" t="s">
        <v>71</v>
      </c>
      <c r="E26" s="69">
        <v>534</v>
      </c>
      <c r="F26" s="70">
        <v>185371692</v>
      </c>
      <c r="G26" s="71">
        <f t="shared" si="1"/>
        <v>18537169</v>
      </c>
      <c r="H26" s="72">
        <v>0</v>
      </c>
      <c r="I26" s="73">
        <f t="shared" si="2"/>
        <v>203908861</v>
      </c>
      <c r="J26" s="74">
        <v>43532</v>
      </c>
      <c r="K26" s="75" t="str">
        <f t="shared" si="0"/>
        <v>1901SD17218</v>
      </c>
      <c r="L26" s="76"/>
      <c r="M26" s="77"/>
    </row>
    <row r="27" spans="1:13" ht="23.1" customHeight="1" x14ac:dyDescent="0.2">
      <c r="B27" s="66">
        <v>43476</v>
      </c>
      <c r="C27" s="67" t="s">
        <v>72</v>
      </c>
      <c r="D27" s="68" t="s">
        <v>73</v>
      </c>
      <c r="E27" s="69">
        <v>100</v>
      </c>
      <c r="F27" s="70">
        <v>23262800</v>
      </c>
      <c r="G27" s="71">
        <f t="shared" si="1"/>
        <v>2326280</v>
      </c>
      <c r="H27" s="72">
        <v>0</v>
      </c>
      <c r="I27" s="73">
        <f t="shared" si="2"/>
        <v>25589080</v>
      </c>
      <c r="J27" s="74">
        <v>43532</v>
      </c>
      <c r="K27" s="75" t="str">
        <f t="shared" si="0"/>
        <v>1901SD17226</v>
      </c>
      <c r="L27" s="76"/>
      <c r="M27" s="77"/>
    </row>
    <row r="28" spans="1:13" ht="23.1" customHeight="1" x14ac:dyDescent="0.2">
      <c r="A28" s="49"/>
      <c r="B28" s="66">
        <v>43476</v>
      </c>
      <c r="C28" s="67" t="s">
        <v>74</v>
      </c>
      <c r="D28" s="68" t="s">
        <v>75</v>
      </c>
      <c r="E28" s="69">
        <v>517</v>
      </c>
      <c r="F28" s="70">
        <v>129318923</v>
      </c>
      <c r="G28" s="71">
        <f t="shared" si="1"/>
        <v>12931892</v>
      </c>
      <c r="H28" s="72">
        <v>0</v>
      </c>
      <c r="I28" s="73">
        <f t="shared" si="2"/>
        <v>142250815</v>
      </c>
      <c r="J28" s="74">
        <v>43532</v>
      </c>
      <c r="K28" s="75" t="str">
        <f t="shared" si="0"/>
        <v>1901SD17228</v>
      </c>
      <c r="L28" s="76"/>
      <c r="M28" s="77"/>
    </row>
    <row r="29" spans="1:13" ht="23.1" customHeight="1" x14ac:dyDescent="0.2">
      <c r="A29" s="49"/>
      <c r="B29" s="66">
        <v>43474</v>
      </c>
      <c r="C29" s="67" t="s">
        <v>76</v>
      </c>
      <c r="D29" s="68" t="s">
        <v>77</v>
      </c>
      <c r="E29" s="69">
        <v>340</v>
      </c>
      <c r="F29" s="70">
        <v>95049720</v>
      </c>
      <c r="G29" s="71">
        <f t="shared" si="1"/>
        <v>9504972</v>
      </c>
      <c r="H29" s="72">
        <v>0</v>
      </c>
      <c r="I29" s="73">
        <f t="shared" si="2"/>
        <v>104554692</v>
      </c>
      <c r="J29" s="74">
        <v>43532</v>
      </c>
      <c r="K29" s="75" t="str">
        <f t="shared" si="0"/>
        <v>1901SD17259</v>
      </c>
      <c r="L29" s="76"/>
      <c r="M29" s="77"/>
    </row>
    <row r="30" spans="1:13" ht="23.1" customHeight="1" x14ac:dyDescent="0.2">
      <c r="A30" s="49"/>
      <c r="B30" s="66">
        <v>43476</v>
      </c>
      <c r="C30" s="67" t="s">
        <v>78</v>
      </c>
      <c r="D30" s="68" t="s">
        <v>79</v>
      </c>
      <c r="E30" s="69">
        <v>445</v>
      </c>
      <c r="F30" s="70">
        <v>314243369</v>
      </c>
      <c r="G30" s="71">
        <f t="shared" si="1"/>
        <v>31424336</v>
      </c>
      <c r="H30" s="72">
        <v>0</v>
      </c>
      <c r="I30" s="73">
        <f t="shared" si="2"/>
        <v>345667705</v>
      </c>
      <c r="J30" s="74">
        <v>43532</v>
      </c>
      <c r="K30" s="75" t="str">
        <f t="shared" si="0"/>
        <v>1901SD17285</v>
      </c>
      <c r="L30" s="76"/>
      <c r="M30" s="77"/>
    </row>
    <row r="31" spans="1:13" ht="23.1" customHeight="1" x14ac:dyDescent="0.2">
      <c r="B31" s="66">
        <v>43479</v>
      </c>
      <c r="C31" s="67" t="s">
        <v>80</v>
      </c>
      <c r="D31" s="68" t="s">
        <v>81</v>
      </c>
      <c r="E31" s="69">
        <v>516</v>
      </c>
      <c r="F31" s="70">
        <v>107294976</v>
      </c>
      <c r="G31" s="71">
        <f t="shared" si="1"/>
        <v>10729497</v>
      </c>
      <c r="H31" s="72">
        <v>0</v>
      </c>
      <c r="I31" s="73">
        <f t="shared" si="2"/>
        <v>118024473</v>
      </c>
      <c r="J31" s="74">
        <v>43532</v>
      </c>
      <c r="K31" s="75" t="str">
        <f t="shared" si="0"/>
        <v>1901SD17315</v>
      </c>
      <c r="L31" s="76"/>
      <c r="M31" s="77"/>
    </row>
    <row r="32" spans="1:13" ht="23.1" customHeight="1" x14ac:dyDescent="0.2">
      <c r="B32" s="66">
        <v>43481</v>
      </c>
      <c r="C32" s="67" t="s">
        <v>82</v>
      </c>
      <c r="D32" s="68" t="s">
        <v>83</v>
      </c>
      <c r="E32" s="69">
        <v>750</v>
      </c>
      <c r="F32" s="70">
        <v>260353500</v>
      </c>
      <c r="G32" s="71">
        <f t="shared" si="1"/>
        <v>26035350</v>
      </c>
      <c r="H32" s="72">
        <v>0</v>
      </c>
      <c r="I32" s="73">
        <f t="shared" si="2"/>
        <v>286388850</v>
      </c>
      <c r="J32" s="74">
        <v>43532</v>
      </c>
      <c r="K32" s="75" t="str">
        <f t="shared" si="0"/>
        <v>1901SD17349</v>
      </c>
      <c r="L32" s="76"/>
      <c r="M32" s="77"/>
    </row>
    <row r="33" spans="1:13" ht="23.1" customHeight="1" x14ac:dyDescent="0.2">
      <c r="A33" s="49"/>
      <c r="B33" s="66">
        <v>43476</v>
      </c>
      <c r="C33" s="67" t="s">
        <v>84</v>
      </c>
      <c r="D33" s="68" t="s">
        <v>85</v>
      </c>
      <c r="E33" s="69">
        <v>20</v>
      </c>
      <c r="F33" s="70">
        <v>4502400</v>
      </c>
      <c r="G33" s="71">
        <f t="shared" si="1"/>
        <v>450240</v>
      </c>
      <c r="H33" s="72">
        <v>0</v>
      </c>
      <c r="I33" s="73">
        <f t="shared" si="2"/>
        <v>4952640</v>
      </c>
      <c r="J33" s="74">
        <v>43532</v>
      </c>
      <c r="K33" s="75" t="str">
        <f t="shared" si="0"/>
        <v>1901SD17404</v>
      </c>
      <c r="L33" s="76"/>
      <c r="M33" s="77"/>
    </row>
    <row r="34" spans="1:13" ht="23.1" customHeight="1" x14ac:dyDescent="0.2">
      <c r="B34" s="66">
        <v>43476</v>
      </c>
      <c r="C34" s="67" t="s">
        <v>86</v>
      </c>
      <c r="D34" s="68" t="s">
        <v>87</v>
      </c>
      <c r="E34" s="69">
        <v>6</v>
      </c>
      <c r="F34" s="70">
        <v>2082828</v>
      </c>
      <c r="G34" s="71">
        <f t="shared" si="1"/>
        <v>208282</v>
      </c>
      <c r="H34" s="72">
        <v>0</v>
      </c>
      <c r="I34" s="73">
        <f t="shared" si="2"/>
        <v>2291110</v>
      </c>
      <c r="J34" s="74">
        <v>43532</v>
      </c>
      <c r="K34" s="75" t="str">
        <f t="shared" si="0"/>
        <v>1901SD17405</v>
      </c>
      <c r="L34" s="76"/>
      <c r="M34" s="77"/>
    </row>
    <row r="35" spans="1:13" ht="23.1" customHeight="1" x14ac:dyDescent="0.2">
      <c r="B35" s="66">
        <v>43479</v>
      </c>
      <c r="C35" s="67" t="s">
        <v>88</v>
      </c>
      <c r="D35" s="68" t="s">
        <v>89</v>
      </c>
      <c r="E35" s="69">
        <v>15</v>
      </c>
      <c r="F35" s="70">
        <v>3326255</v>
      </c>
      <c r="G35" s="71">
        <f t="shared" si="1"/>
        <v>332625</v>
      </c>
      <c r="H35" s="72">
        <v>0</v>
      </c>
      <c r="I35" s="73">
        <f t="shared" si="2"/>
        <v>3658880</v>
      </c>
      <c r="J35" s="74">
        <v>43532</v>
      </c>
      <c r="K35" s="75" t="str">
        <f t="shared" si="0"/>
        <v>1901SD17494</v>
      </c>
      <c r="L35" s="76"/>
      <c r="M35" s="77"/>
    </row>
    <row r="36" spans="1:13" ht="23.1" customHeight="1" x14ac:dyDescent="0.2">
      <c r="B36" s="66">
        <v>43479</v>
      </c>
      <c r="C36" s="67" t="s">
        <v>90</v>
      </c>
      <c r="D36" s="68" t="s">
        <v>91</v>
      </c>
      <c r="E36" s="69">
        <v>500</v>
      </c>
      <c r="F36" s="70">
        <v>112560000</v>
      </c>
      <c r="G36" s="71">
        <f t="shared" si="1"/>
        <v>11256000</v>
      </c>
      <c r="H36" s="72">
        <v>0</v>
      </c>
      <c r="I36" s="73">
        <f t="shared" si="2"/>
        <v>123816000</v>
      </c>
      <c r="J36" s="74">
        <v>43532</v>
      </c>
      <c r="K36" s="75" t="str">
        <f t="shared" si="0"/>
        <v>1901SD17496</v>
      </c>
      <c r="L36" s="76"/>
      <c r="M36" s="77"/>
    </row>
    <row r="37" spans="1:13" ht="23.1" customHeight="1" x14ac:dyDescent="0.2">
      <c r="A37" s="49"/>
      <c r="B37" s="66">
        <v>43487</v>
      </c>
      <c r="C37" s="67" t="s">
        <v>92</v>
      </c>
      <c r="D37" s="68" t="s">
        <v>93</v>
      </c>
      <c r="E37" s="69">
        <v>500</v>
      </c>
      <c r="F37" s="70">
        <v>112560000</v>
      </c>
      <c r="G37" s="71">
        <f t="shared" si="1"/>
        <v>11256000</v>
      </c>
      <c r="H37" s="72">
        <v>0</v>
      </c>
      <c r="I37" s="73">
        <f t="shared" si="2"/>
        <v>123816000</v>
      </c>
      <c r="J37" s="74">
        <v>43532</v>
      </c>
      <c r="K37" s="75" t="str">
        <f t="shared" si="0"/>
        <v>1901SD17532</v>
      </c>
      <c r="L37" s="76"/>
      <c r="M37" s="77"/>
    </row>
    <row r="38" spans="1:13" ht="23.1" customHeight="1" x14ac:dyDescent="0.2">
      <c r="B38" s="66">
        <v>43481</v>
      </c>
      <c r="C38" s="67" t="s">
        <v>94</v>
      </c>
      <c r="D38" s="68" t="s">
        <v>95</v>
      </c>
      <c r="E38" s="69">
        <v>12</v>
      </c>
      <c r="F38" s="70">
        <v>11829828</v>
      </c>
      <c r="G38" s="71">
        <f t="shared" si="1"/>
        <v>1182982</v>
      </c>
      <c r="H38" s="72">
        <v>0</v>
      </c>
      <c r="I38" s="73">
        <f t="shared" si="2"/>
        <v>13012810</v>
      </c>
      <c r="J38" s="74">
        <v>43532</v>
      </c>
      <c r="K38" s="75" t="str">
        <f t="shared" si="0"/>
        <v>1901SD17536</v>
      </c>
      <c r="L38" s="76"/>
      <c r="M38" s="77"/>
    </row>
    <row r="39" spans="1:13" s="49" customFormat="1" ht="23.1" customHeight="1" x14ac:dyDescent="0.2">
      <c r="A39" s="48"/>
      <c r="B39" s="66">
        <v>43488</v>
      </c>
      <c r="C39" s="67" t="s">
        <v>96</v>
      </c>
      <c r="D39" s="68" t="s">
        <v>97</v>
      </c>
      <c r="E39" s="69">
        <v>1489</v>
      </c>
      <c r="F39" s="70">
        <v>326336736</v>
      </c>
      <c r="G39" s="71">
        <f t="shared" si="1"/>
        <v>32633673</v>
      </c>
      <c r="H39" s="72">
        <v>0</v>
      </c>
      <c r="I39" s="73">
        <f t="shared" si="2"/>
        <v>358970409</v>
      </c>
      <c r="J39" s="74">
        <v>43532</v>
      </c>
      <c r="K39" s="75" t="str">
        <f t="shared" si="0"/>
        <v>1901SD17566</v>
      </c>
      <c r="L39" s="76"/>
      <c r="M39" s="77"/>
    </row>
    <row r="40" spans="1:13" ht="23.1" customHeight="1" x14ac:dyDescent="0.2">
      <c r="B40" s="66">
        <v>43490</v>
      </c>
      <c r="C40" s="67" t="s">
        <v>98</v>
      </c>
      <c r="D40" s="68" t="s">
        <v>99</v>
      </c>
      <c r="E40" s="69">
        <v>140</v>
      </c>
      <c r="F40" s="70">
        <v>39138120</v>
      </c>
      <c r="G40" s="71">
        <f t="shared" si="1"/>
        <v>3913812</v>
      </c>
      <c r="H40" s="72">
        <v>0</v>
      </c>
      <c r="I40" s="73">
        <f t="shared" si="2"/>
        <v>43051932</v>
      </c>
      <c r="J40" s="74">
        <v>43532</v>
      </c>
      <c r="K40" s="75" t="str">
        <f t="shared" si="0"/>
        <v>1901SD17670</v>
      </c>
      <c r="L40" s="76"/>
      <c r="M40" s="77"/>
    </row>
    <row r="41" spans="1:13" ht="23.1" customHeight="1" x14ac:dyDescent="0.2">
      <c r="A41" s="49"/>
      <c r="B41" s="66">
        <v>43493</v>
      </c>
      <c r="C41" s="67" t="s">
        <v>100</v>
      </c>
      <c r="D41" s="68" t="s">
        <v>101</v>
      </c>
      <c r="E41" s="69">
        <v>700</v>
      </c>
      <c r="F41" s="70">
        <v>158897900</v>
      </c>
      <c r="G41" s="71">
        <f t="shared" si="1"/>
        <v>15889790</v>
      </c>
      <c r="H41" s="72">
        <v>0</v>
      </c>
      <c r="I41" s="73">
        <f t="shared" si="2"/>
        <v>174787690</v>
      </c>
      <c r="J41" s="74">
        <v>43532</v>
      </c>
      <c r="K41" s="75" t="str">
        <f t="shared" si="0"/>
        <v>1901SD17717</v>
      </c>
      <c r="L41" s="76"/>
      <c r="M41" s="77"/>
    </row>
    <row r="42" spans="1:13" s="49" customFormat="1" ht="23.1" customHeight="1" x14ac:dyDescent="0.2">
      <c r="A42" s="48"/>
      <c r="B42" s="66">
        <v>43487</v>
      </c>
      <c r="C42" s="67" t="s">
        <v>102</v>
      </c>
      <c r="D42" s="68" t="s">
        <v>103</v>
      </c>
      <c r="E42" s="69">
        <v>6</v>
      </c>
      <c r="F42" s="70">
        <v>2082828</v>
      </c>
      <c r="G42" s="71">
        <f t="shared" si="1"/>
        <v>208282</v>
      </c>
      <c r="H42" s="72">
        <v>0</v>
      </c>
      <c r="I42" s="73">
        <f t="shared" si="2"/>
        <v>2291110</v>
      </c>
      <c r="J42" s="74">
        <v>43532</v>
      </c>
      <c r="K42" s="75" t="str">
        <f t="shared" si="0"/>
        <v>1901SD17747</v>
      </c>
      <c r="L42" s="76"/>
      <c r="M42" s="77"/>
    </row>
    <row r="43" spans="1:13" ht="23.1" customHeight="1" x14ac:dyDescent="0.2">
      <c r="B43" s="66">
        <v>43487</v>
      </c>
      <c r="C43" s="67" t="s">
        <v>104</v>
      </c>
      <c r="D43" s="68" t="s">
        <v>105</v>
      </c>
      <c r="E43" s="69">
        <v>10</v>
      </c>
      <c r="F43" s="70">
        <v>2795580</v>
      </c>
      <c r="G43" s="71">
        <f t="shared" si="1"/>
        <v>279558</v>
      </c>
      <c r="H43" s="72">
        <v>0</v>
      </c>
      <c r="I43" s="73">
        <f t="shared" si="2"/>
        <v>3075138</v>
      </c>
      <c r="J43" s="74">
        <v>43532</v>
      </c>
      <c r="K43" s="75" t="str">
        <f t="shared" si="0"/>
        <v>1901SD17748</v>
      </c>
      <c r="L43" s="76"/>
      <c r="M43" s="77"/>
    </row>
    <row r="44" spans="1:13" ht="23.1" customHeight="1" x14ac:dyDescent="0.2">
      <c r="A44" s="49"/>
      <c r="B44" s="66">
        <v>43487</v>
      </c>
      <c r="C44" s="67" t="s">
        <v>106</v>
      </c>
      <c r="D44" s="68" t="s">
        <v>107</v>
      </c>
      <c r="E44" s="69">
        <v>24</v>
      </c>
      <c r="F44" s="70">
        <v>4990464</v>
      </c>
      <c r="G44" s="71">
        <f t="shared" si="1"/>
        <v>499046</v>
      </c>
      <c r="H44" s="72">
        <v>0</v>
      </c>
      <c r="I44" s="73">
        <f t="shared" si="2"/>
        <v>5489510</v>
      </c>
      <c r="J44" s="74">
        <v>43532</v>
      </c>
      <c r="K44" s="75" t="str">
        <f t="shared" si="0"/>
        <v>1901SD17749</v>
      </c>
      <c r="L44" s="76"/>
      <c r="M44" s="77"/>
    </row>
    <row r="45" spans="1:13" s="49" customFormat="1" ht="23.1" customHeight="1" x14ac:dyDescent="0.2">
      <c r="B45" s="66">
        <v>43488</v>
      </c>
      <c r="C45" s="67" t="s">
        <v>108</v>
      </c>
      <c r="D45" s="68" t="s">
        <v>109</v>
      </c>
      <c r="E45" s="69">
        <v>8</v>
      </c>
      <c r="F45" s="70">
        <v>3687400</v>
      </c>
      <c r="G45" s="71">
        <f t="shared" si="1"/>
        <v>368740</v>
      </c>
      <c r="H45" s="72">
        <v>0</v>
      </c>
      <c r="I45" s="73">
        <f t="shared" si="2"/>
        <v>4056140</v>
      </c>
      <c r="J45" s="74">
        <v>43532</v>
      </c>
      <c r="K45" s="75" t="str">
        <f t="shared" si="0"/>
        <v>1901SD17759</v>
      </c>
      <c r="L45" s="76"/>
      <c r="M45" s="77"/>
    </row>
    <row r="46" spans="1:13" ht="23.1" customHeight="1" x14ac:dyDescent="0.2">
      <c r="A46" s="49"/>
      <c r="B46" s="66">
        <v>43494</v>
      </c>
      <c r="C46" s="67" t="s">
        <v>110</v>
      </c>
      <c r="D46" s="68" t="s">
        <v>111</v>
      </c>
      <c r="E46" s="69">
        <v>1524</v>
      </c>
      <c r="F46" s="70">
        <v>328331064</v>
      </c>
      <c r="G46" s="71">
        <f t="shared" si="1"/>
        <v>32833106</v>
      </c>
      <c r="H46" s="72">
        <v>0</v>
      </c>
      <c r="I46" s="73">
        <f t="shared" si="2"/>
        <v>361164170</v>
      </c>
      <c r="J46" s="74">
        <v>43532</v>
      </c>
      <c r="K46" s="75" t="str">
        <f t="shared" si="0"/>
        <v>1901SD17766</v>
      </c>
      <c r="L46" s="76"/>
      <c r="M46" s="77"/>
    </row>
    <row r="47" spans="1:13" s="49" customFormat="1" ht="23.1" customHeight="1" x14ac:dyDescent="0.2">
      <c r="A47" s="48"/>
      <c r="B47" s="66">
        <v>43495</v>
      </c>
      <c r="C47" s="67" t="s">
        <v>112</v>
      </c>
      <c r="D47" s="68" t="s">
        <v>113</v>
      </c>
      <c r="E47" s="69">
        <v>200</v>
      </c>
      <c r="F47" s="70">
        <v>42251400</v>
      </c>
      <c r="G47" s="71">
        <f t="shared" si="1"/>
        <v>4225140</v>
      </c>
      <c r="H47" s="72">
        <v>0</v>
      </c>
      <c r="I47" s="73">
        <f t="shared" si="2"/>
        <v>46476540</v>
      </c>
      <c r="J47" s="74">
        <v>43532</v>
      </c>
      <c r="K47" s="75" t="str">
        <f t="shared" si="0"/>
        <v>1901SD17767</v>
      </c>
      <c r="L47" s="76"/>
      <c r="M47" s="77"/>
    </row>
    <row r="48" spans="1:13" ht="23.1" customHeight="1" x14ac:dyDescent="0.2">
      <c r="B48" s="66">
        <v>43494</v>
      </c>
      <c r="C48" s="67" t="s">
        <v>114</v>
      </c>
      <c r="D48" s="68" t="s">
        <v>115</v>
      </c>
      <c r="E48" s="69">
        <v>1</v>
      </c>
      <c r="F48" s="70">
        <v>985819</v>
      </c>
      <c r="G48" s="71">
        <f t="shared" si="1"/>
        <v>98581</v>
      </c>
      <c r="H48" s="72">
        <v>0</v>
      </c>
      <c r="I48" s="73">
        <f t="shared" si="2"/>
        <v>1084400</v>
      </c>
      <c r="J48" s="74">
        <v>43532</v>
      </c>
      <c r="K48" s="75" t="str">
        <f t="shared" si="0"/>
        <v>1901SD17907</v>
      </c>
      <c r="L48" s="76"/>
      <c r="M48" s="77"/>
    </row>
    <row r="49" spans="1:13" ht="23.1" customHeight="1" x14ac:dyDescent="0.2">
      <c r="B49" s="66">
        <v>43494</v>
      </c>
      <c r="C49" s="67" t="s">
        <v>116</v>
      </c>
      <c r="D49" s="68" t="s">
        <v>117</v>
      </c>
      <c r="E49" s="69">
        <v>44</v>
      </c>
      <c r="F49" s="70">
        <v>9492864</v>
      </c>
      <c r="G49" s="71">
        <f t="shared" si="1"/>
        <v>949286</v>
      </c>
      <c r="H49" s="72">
        <v>0</v>
      </c>
      <c r="I49" s="73">
        <f t="shared" si="2"/>
        <v>10442150</v>
      </c>
      <c r="J49" s="74">
        <v>43532</v>
      </c>
      <c r="K49" s="75" t="str">
        <f t="shared" si="0"/>
        <v>1901SD17914</v>
      </c>
      <c r="L49" s="76"/>
      <c r="M49" s="77"/>
    </row>
    <row r="50" spans="1:13" ht="22.5" customHeight="1" x14ac:dyDescent="0.2">
      <c r="B50" s="66">
        <v>43495</v>
      </c>
      <c r="C50" s="67" t="s">
        <v>118</v>
      </c>
      <c r="D50" s="68" t="s">
        <v>119</v>
      </c>
      <c r="E50" s="69">
        <v>5</v>
      </c>
      <c r="F50" s="70">
        <v>1125600</v>
      </c>
      <c r="G50" s="71">
        <f t="shared" si="1"/>
        <v>112560</v>
      </c>
      <c r="H50" s="72">
        <v>0</v>
      </c>
      <c r="I50" s="73">
        <f t="shared" si="2"/>
        <v>1238160</v>
      </c>
      <c r="J50" s="74">
        <v>43532</v>
      </c>
      <c r="K50" s="75" t="str">
        <f t="shared" si="0"/>
        <v>1901SD17971</v>
      </c>
      <c r="L50" s="76"/>
      <c r="M50" s="77"/>
    </row>
    <row r="51" spans="1:13" ht="23.1" customHeight="1" x14ac:dyDescent="0.2">
      <c r="A51" s="49"/>
      <c r="B51" s="66">
        <v>43495</v>
      </c>
      <c r="C51" s="67" t="s">
        <v>120</v>
      </c>
      <c r="D51" s="68" t="s">
        <v>121</v>
      </c>
      <c r="E51" s="69">
        <v>10</v>
      </c>
      <c r="F51" s="70">
        <v>2795580</v>
      </c>
      <c r="G51" s="71">
        <f t="shared" si="1"/>
        <v>279558</v>
      </c>
      <c r="H51" s="72">
        <v>0</v>
      </c>
      <c r="I51" s="73">
        <f t="shared" si="2"/>
        <v>3075138</v>
      </c>
      <c r="J51" s="74">
        <v>43532</v>
      </c>
      <c r="K51" s="75" t="str">
        <f t="shared" si="0"/>
        <v>1901SD17972</v>
      </c>
      <c r="L51" s="76"/>
      <c r="M51" s="77"/>
    </row>
    <row r="52" spans="1:13" ht="23.1" customHeight="1" x14ac:dyDescent="0.2">
      <c r="B52" s="66">
        <v>43469</v>
      </c>
      <c r="C52" s="67" t="s">
        <v>122</v>
      </c>
      <c r="D52" s="68" t="s">
        <v>123</v>
      </c>
      <c r="E52" s="69">
        <v>597</v>
      </c>
      <c r="F52" s="70">
        <v>1029654258</v>
      </c>
      <c r="G52" s="71">
        <f t="shared" si="1"/>
        <v>102965425</v>
      </c>
      <c r="H52" s="72">
        <v>0</v>
      </c>
      <c r="I52" s="73">
        <f t="shared" si="2"/>
        <v>1132619683</v>
      </c>
      <c r="J52" s="74">
        <v>43532</v>
      </c>
      <c r="K52" s="75" t="str">
        <f t="shared" si="0"/>
        <v>XRF31571</v>
      </c>
      <c r="L52" s="76"/>
      <c r="M52" s="77"/>
    </row>
    <row r="53" spans="1:13" ht="23.1" customHeight="1" x14ac:dyDescent="0.2">
      <c r="A53" s="49"/>
      <c r="B53" s="66">
        <v>43469</v>
      </c>
      <c r="C53" s="67" t="s">
        <v>124</v>
      </c>
      <c r="D53" s="68" t="s">
        <v>125</v>
      </c>
      <c r="E53" s="69">
        <v>594</v>
      </c>
      <c r="F53" s="70">
        <v>891187704</v>
      </c>
      <c r="G53" s="71">
        <f t="shared" si="1"/>
        <v>89118770</v>
      </c>
      <c r="H53" s="72">
        <v>0</v>
      </c>
      <c r="I53" s="73">
        <f t="shared" si="2"/>
        <v>980306474</v>
      </c>
      <c r="J53" s="74">
        <v>43532</v>
      </c>
      <c r="K53" s="75" t="str">
        <f t="shared" si="0"/>
        <v>XRF31572</v>
      </c>
      <c r="L53" s="76"/>
      <c r="M53" s="77"/>
    </row>
    <row r="54" spans="1:13" ht="23.1" customHeight="1" x14ac:dyDescent="0.2">
      <c r="A54" s="49"/>
      <c r="B54" s="66">
        <v>43470</v>
      </c>
      <c r="C54" s="67" t="s">
        <v>126</v>
      </c>
      <c r="D54" s="68" t="s">
        <v>127</v>
      </c>
      <c r="E54" s="69">
        <v>888</v>
      </c>
      <c r="F54" s="70">
        <v>443538240</v>
      </c>
      <c r="G54" s="71">
        <f t="shared" si="1"/>
        <v>44353824</v>
      </c>
      <c r="H54" s="72">
        <v>0</v>
      </c>
      <c r="I54" s="73">
        <f t="shared" si="2"/>
        <v>487892064</v>
      </c>
      <c r="J54" s="74">
        <v>43532</v>
      </c>
      <c r="K54" s="75" t="str">
        <f t="shared" si="0"/>
        <v>XRF31573</v>
      </c>
      <c r="L54" s="76"/>
      <c r="M54" s="77"/>
    </row>
    <row r="55" spans="1:13" s="49" customFormat="1" ht="23.1" customHeight="1" x14ac:dyDescent="0.2">
      <c r="A55" s="48"/>
      <c r="B55" s="66">
        <v>43470</v>
      </c>
      <c r="C55" s="67" t="s">
        <v>128</v>
      </c>
      <c r="D55" s="68" t="s">
        <v>129</v>
      </c>
      <c r="E55" s="69">
        <v>600</v>
      </c>
      <c r="F55" s="70">
        <v>1082220000</v>
      </c>
      <c r="G55" s="71">
        <f t="shared" si="1"/>
        <v>108222000</v>
      </c>
      <c r="H55" s="72">
        <v>0</v>
      </c>
      <c r="I55" s="73">
        <f t="shared" si="2"/>
        <v>1190442000</v>
      </c>
      <c r="J55" s="74">
        <v>43532</v>
      </c>
      <c r="K55" s="75" t="str">
        <f t="shared" si="0"/>
        <v>XRF31574</v>
      </c>
      <c r="L55" s="76"/>
      <c r="M55" s="77"/>
    </row>
    <row r="56" spans="1:13" ht="23.1" customHeight="1" x14ac:dyDescent="0.2">
      <c r="A56" s="49"/>
      <c r="B56" s="66">
        <v>43474</v>
      </c>
      <c r="C56" s="67" t="s">
        <v>130</v>
      </c>
      <c r="D56" s="68" t="s">
        <v>131</v>
      </c>
      <c r="E56" s="69">
        <v>141</v>
      </c>
      <c r="F56" s="70">
        <v>315402900</v>
      </c>
      <c r="G56" s="71">
        <f t="shared" si="1"/>
        <v>31540290</v>
      </c>
      <c r="H56" s="72">
        <v>0</v>
      </c>
      <c r="I56" s="73">
        <f t="shared" si="2"/>
        <v>346943190</v>
      </c>
      <c r="J56" s="74">
        <v>43532</v>
      </c>
      <c r="K56" s="75" t="str">
        <f t="shared" si="0"/>
        <v>XRF31575</v>
      </c>
      <c r="L56" s="76"/>
      <c r="M56" s="77"/>
    </row>
    <row r="57" spans="1:13" ht="23.1" customHeight="1" x14ac:dyDescent="0.2">
      <c r="B57" s="66">
        <v>43469</v>
      </c>
      <c r="C57" s="67" t="s">
        <v>132</v>
      </c>
      <c r="D57" s="68" t="s">
        <v>133</v>
      </c>
      <c r="E57" s="69">
        <v>576</v>
      </c>
      <c r="F57" s="70">
        <v>1313074368</v>
      </c>
      <c r="G57" s="71">
        <f t="shared" si="1"/>
        <v>131307436</v>
      </c>
      <c r="H57" s="72">
        <v>0</v>
      </c>
      <c r="I57" s="73">
        <f t="shared" si="2"/>
        <v>1444381804</v>
      </c>
      <c r="J57" s="74">
        <v>43532</v>
      </c>
      <c r="K57" s="75" t="str">
        <f t="shared" si="0"/>
        <v>XRF31576</v>
      </c>
      <c r="L57" s="76"/>
      <c r="M57" s="77"/>
    </row>
    <row r="58" spans="1:13" s="49" customFormat="1" ht="23.1" customHeight="1" x14ac:dyDescent="0.2">
      <c r="A58" s="48"/>
      <c r="B58" s="66">
        <v>43470</v>
      </c>
      <c r="C58" s="67" t="s">
        <v>134</v>
      </c>
      <c r="D58" s="68" t="s">
        <v>135</v>
      </c>
      <c r="E58" s="69">
        <v>281</v>
      </c>
      <c r="F58" s="70">
        <v>629137082</v>
      </c>
      <c r="G58" s="71">
        <f t="shared" si="1"/>
        <v>62913708</v>
      </c>
      <c r="H58" s="72">
        <v>0</v>
      </c>
      <c r="I58" s="73">
        <f t="shared" si="2"/>
        <v>692050790</v>
      </c>
      <c r="J58" s="74">
        <v>43532</v>
      </c>
      <c r="K58" s="75" t="str">
        <f t="shared" si="0"/>
        <v>XRF31577</v>
      </c>
      <c r="L58" s="76"/>
      <c r="M58" s="77"/>
    </row>
    <row r="59" spans="1:13" ht="23.1" customHeight="1" x14ac:dyDescent="0.2">
      <c r="B59" s="66">
        <v>43470</v>
      </c>
      <c r="C59" s="67" t="s">
        <v>136</v>
      </c>
      <c r="D59" s="68" t="s">
        <v>137</v>
      </c>
      <c r="E59" s="69">
        <v>748</v>
      </c>
      <c r="F59" s="70">
        <v>384117584</v>
      </c>
      <c r="G59" s="71">
        <f t="shared" si="1"/>
        <v>38411758</v>
      </c>
      <c r="H59" s="72">
        <v>0</v>
      </c>
      <c r="I59" s="73">
        <f t="shared" si="2"/>
        <v>422529342</v>
      </c>
      <c r="J59" s="74">
        <v>43532</v>
      </c>
      <c r="K59" s="75" t="str">
        <f t="shared" si="0"/>
        <v>XRF31578</v>
      </c>
      <c r="L59" s="76"/>
      <c r="M59" s="77"/>
    </row>
    <row r="60" spans="1:13" ht="23.1" customHeight="1" x14ac:dyDescent="0.2">
      <c r="B60" s="66">
        <v>43472</v>
      </c>
      <c r="C60" s="67" t="s">
        <v>138</v>
      </c>
      <c r="D60" s="68" t="s">
        <v>139</v>
      </c>
      <c r="E60" s="69">
        <v>24</v>
      </c>
      <c r="F60" s="70">
        <v>25950408</v>
      </c>
      <c r="G60" s="71">
        <f t="shared" si="1"/>
        <v>2595040</v>
      </c>
      <c r="H60" s="72">
        <v>0</v>
      </c>
      <c r="I60" s="73">
        <f t="shared" si="2"/>
        <v>28545448</v>
      </c>
      <c r="J60" s="74">
        <v>43532</v>
      </c>
      <c r="K60" s="75" t="str">
        <f t="shared" si="0"/>
        <v>XRF31583</v>
      </c>
      <c r="L60" s="76"/>
      <c r="M60" s="77"/>
    </row>
    <row r="61" spans="1:13" s="49" customFormat="1" ht="23.1" customHeight="1" x14ac:dyDescent="0.2">
      <c r="A61" s="48"/>
      <c r="B61" s="66">
        <v>43472</v>
      </c>
      <c r="C61" s="67" t="s">
        <v>140</v>
      </c>
      <c r="D61" s="68" t="s">
        <v>141</v>
      </c>
      <c r="E61" s="69">
        <v>555</v>
      </c>
      <c r="F61" s="70">
        <v>601786500</v>
      </c>
      <c r="G61" s="71">
        <f t="shared" si="1"/>
        <v>60178650</v>
      </c>
      <c r="H61" s="72">
        <v>0</v>
      </c>
      <c r="I61" s="73">
        <f t="shared" si="2"/>
        <v>661965150</v>
      </c>
      <c r="J61" s="74">
        <v>43532</v>
      </c>
      <c r="K61" s="75" t="str">
        <f t="shared" si="0"/>
        <v>XRF31584</v>
      </c>
      <c r="L61" s="76"/>
      <c r="M61" s="77"/>
    </row>
    <row r="62" spans="1:13" ht="23.1" customHeight="1" x14ac:dyDescent="0.2">
      <c r="B62" s="66">
        <v>43473</v>
      </c>
      <c r="C62" s="67" t="s">
        <v>142</v>
      </c>
      <c r="D62" s="68" t="s">
        <v>143</v>
      </c>
      <c r="E62" s="69">
        <v>419</v>
      </c>
      <c r="F62" s="70">
        <v>755750300</v>
      </c>
      <c r="G62" s="71">
        <f t="shared" si="1"/>
        <v>75575030</v>
      </c>
      <c r="H62" s="72">
        <v>0</v>
      </c>
      <c r="I62" s="73">
        <f t="shared" si="2"/>
        <v>831325330</v>
      </c>
      <c r="J62" s="74">
        <v>43532</v>
      </c>
      <c r="K62" s="75" t="str">
        <f t="shared" si="0"/>
        <v>XRF31585</v>
      </c>
      <c r="L62" s="76"/>
      <c r="M62" s="77"/>
    </row>
    <row r="63" spans="1:13" s="49" customFormat="1" ht="23.1" customHeight="1" x14ac:dyDescent="0.2">
      <c r="B63" s="66">
        <v>43472</v>
      </c>
      <c r="C63" s="67" t="s">
        <v>144</v>
      </c>
      <c r="D63" s="68" t="s">
        <v>145</v>
      </c>
      <c r="E63" s="69">
        <v>708</v>
      </c>
      <c r="F63" s="70">
        <v>1613987244</v>
      </c>
      <c r="G63" s="71">
        <f t="shared" si="1"/>
        <v>161398724</v>
      </c>
      <c r="H63" s="72">
        <v>0</v>
      </c>
      <c r="I63" s="73">
        <f t="shared" si="2"/>
        <v>1775385968</v>
      </c>
      <c r="J63" s="74">
        <v>43532</v>
      </c>
      <c r="K63" s="75" t="str">
        <f t="shared" si="0"/>
        <v>XRF31586</v>
      </c>
      <c r="L63" s="76"/>
      <c r="M63" s="77"/>
    </row>
    <row r="64" spans="1:13" ht="23.1" customHeight="1" x14ac:dyDescent="0.2">
      <c r="A64" s="49"/>
      <c r="B64" s="66">
        <v>43472</v>
      </c>
      <c r="C64" s="67" t="s">
        <v>146</v>
      </c>
      <c r="D64" s="68" t="s">
        <v>147</v>
      </c>
      <c r="E64" s="69">
        <v>260</v>
      </c>
      <c r="F64" s="70">
        <v>156483340</v>
      </c>
      <c r="G64" s="71">
        <f t="shared" si="1"/>
        <v>15648334</v>
      </c>
      <c r="H64" s="72">
        <v>0</v>
      </c>
      <c r="I64" s="73">
        <f t="shared" si="2"/>
        <v>172131674</v>
      </c>
      <c r="J64" s="74">
        <v>43532</v>
      </c>
      <c r="K64" s="75" t="str">
        <f t="shared" si="0"/>
        <v>XRF31587</v>
      </c>
      <c r="L64" s="76"/>
      <c r="M64" s="77"/>
    </row>
    <row r="65" spans="1:13" ht="23.1" customHeight="1" x14ac:dyDescent="0.2">
      <c r="B65" s="66">
        <v>43473</v>
      </c>
      <c r="C65" s="67" t="s">
        <v>148</v>
      </c>
      <c r="D65" s="68" t="s">
        <v>149</v>
      </c>
      <c r="E65" s="69">
        <v>153</v>
      </c>
      <c r="F65" s="70">
        <v>358882002</v>
      </c>
      <c r="G65" s="71">
        <f t="shared" si="1"/>
        <v>35888200</v>
      </c>
      <c r="H65" s="72">
        <v>0</v>
      </c>
      <c r="I65" s="73">
        <f t="shared" si="2"/>
        <v>394770202</v>
      </c>
      <c r="J65" s="74">
        <v>43532</v>
      </c>
      <c r="K65" s="75" t="str">
        <f t="shared" si="0"/>
        <v>XRF31588</v>
      </c>
      <c r="L65" s="76"/>
      <c r="M65" s="77"/>
    </row>
    <row r="66" spans="1:13" ht="23.1" customHeight="1" x14ac:dyDescent="0.2">
      <c r="A66" s="78"/>
      <c r="B66" s="66">
        <v>43473</v>
      </c>
      <c r="C66" s="67" t="s">
        <v>150</v>
      </c>
      <c r="D66" s="68" t="s">
        <v>151</v>
      </c>
      <c r="E66" s="69">
        <v>27</v>
      </c>
      <c r="F66" s="70">
        <v>59811480</v>
      </c>
      <c r="G66" s="71">
        <f t="shared" si="1"/>
        <v>5981148</v>
      </c>
      <c r="H66" s="72">
        <v>0</v>
      </c>
      <c r="I66" s="73">
        <f t="shared" si="2"/>
        <v>65792628</v>
      </c>
      <c r="J66" s="74">
        <v>43532</v>
      </c>
      <c r="K66" s="75" t="str">
        <f t="shared" si="0"/>
        <v>XRF31589</v>
      </c>
      <c r="L66" s="76"/>
      <c r="M66" s="77"/>
    </row>
    <row r="67" spans="1:13" s="49" customFormat="1" ht="23.1" customHeight="1" x14ac:dyDescent="0.2">
      <c r="B67" s="66">
        <v>43473</v>
      </c>
      <c r="C67" s="67" t="s">
        <v>152</v>
      </c>
      <c r="D67" s="68" t="s">
        <v>153</v>
      </c>
      <c r="E67" s="69">
        <v>290</v>
      </c>
      <c r="F67" s="70">
        <v>649538520</v>
      </c>
      <c r="G67" s="71">
        <f t="shared" si="1"/>
        <v>64953852</v>
      </c>
      <c r="H67" s="72">
        <v>0</v>
      </c>
      <c r="I67" s="73">
        <f t="shared" si="2"/>
        <v>714492372</v>
      </c>
      <c r="J67" s="74">
        <v>43532</v>
      </c>
      <c r="K67" s="75" t="str">
        <f t="shared" si="0"/>
        <v>XRF31590</v>
      </c>
      <c r="L67" s="76"/>
      <c r="M67" s="77"/>
    </row>
    <row r="68" spans="1:13" ht="23.1" customHeight="1" x14ac:dyDescent="0.2">
      <c r="B68" s="66">
        <v>43474</v>
      </c>
      <c r="C68" s="67" t="s">
        <v>154</v>
      </c>
      <c r="D68" s="68" t="s">
        <v>155</v>
      </c>
      <c r="E68" s="69">
        <v>445</v>
      </c>
      <c r="F68" s="70">
        <v>802646500</v>
      </c>
      <c r="G68" s="71">
        <f t="shared" si="1"/>
        <v>80264650</v>
      </c>
      <c r="H68" s="72">
        <v>0</v>
      </c>
      <c r="I68" s="73">
        <f t="shared" si="2"/>
        <v>882911150</v>
      </c>
      <c r="J68" s="74">
        <v>43532</v>
      </c>
      <c r="K68" s="75" t="str">
        <f t="shared" si="0"/>
        <v>XRF31591</v>
      </c>
      <c r="L68" s="76"/>
      <c r="M68" s="77"/>
    </row>
    <row r="69" spans="1:13" ht="23.1" customHeight="1" x14ac:dyDescent="0.2">
      <c r="B69" s="66">
        <v>43475</v>
      </c>
      <c r="C69" s="67" t="s">
        <v>156</v>
      </c>
      <c r="D69" s="68" t="s">
        <v>157</v>
      </c>
      <c r="E69" s="69">
        <v>377</v>
      </c>
      <c r="F69" s="70">
        <v>843311300</v>
      </c>
      <c r="G69" s="71">
        <f t="shared" si="1"/>
        <v>84331130</v>
      </c>
      <c r="H69" s="72">
        <v>0</v>
      </c>
      <c r="I69" s="73">
        <f t="shared" si="2"/>
        <v>927642430</v>
      </c>
      <c r="J69" s="74">
        <v>43532</v>
      </c>
      <c r="K69" s="75" t="str">
        <f t="shared" si="0"/>
        <v>XRF31592</v>
      </c>
      <c r="L69" s="76"/>
      <c r="M69" s="77"/>
    </row>
    <row r="70" spans="1:13" ht="22.5" customHeight="1" x14ac:dyDescent="0.2">
      <c r="B70" s="66">
        <v>43470</v>
      </c>
      <c r="C70" s="67" t="s">
        <v>158</v>
      </c>
      <c r="D70" s="68" t="s">
        <v>159</v>
      </c>
      <c r="E70" s="69">
        <v>24</v>
      </c>
      <c r="F70" s="70">
        <v>54711432</v>
      </c>
      <c r="G70" s="71">
        <f t="shared" si="1"/>
        <v>5471143</v>
      </c>
      <c r="H70" s="72">
        <v>0</v>
      </c>
      <c r="I70" s="73">
        <f t="shared" si="2"/>
        <v>60182575</v>
      </c>
      <c r="J70" s="74">
        <v>43532</v>
      </c>
      <c r="K70" s="75" t="str">
        <f t="shared" si="0"/>
        <v>XRF31593</v>
      </c>
      <c r="L70" s="76"/>
      <c r="M70" s="77"/>
    </row>
    <row r="71" spans="1:13" ht="23.1" customHeight="1" x14ac:dyDescent="0.2">
      <c r="A71" s="78"/>
      <c r="B71" s="66">
        <v>43479</v>
      </c>
      <c r="C71" s="67" t="s">
        <v>160</v>
      </c>
      <c r="D71" s="68" t="s">
        <v>161</v>
      </c>
      <c r="E71" s="69">
        <v>714</v>
      </c>
      <c r="F71" s="70">
        <v>790170948</v>
      </c>
      <c r="G71" s="71">
        <f t="shared" si="1"/>
        <v>79017094</v>
      </c>
      <c r="H71" s="72">
        <v>0</v>
      </c>
      <c r="I71" s="73">
        <f t="shared" si="2"/>
        <v>869188042</v>
      </c>
      <c r="J71" s="74">
        <v>43532</v>
      </c>
      <c r="K71" s="75" t="str">
        <f t="shared" si="0"/>
        <v>XRF31594</v>
      </c>
      <c r="L71" s="76"/>
      <c r="M71" s="77"/>
    </row>
    <row r="72" spans="1:13" ht="23.1" customHeight="1" x14ac:dyDescent="0.2">
      <c r="A72" s="49"/>
      <c r="B72" s="66">
        <v>43476</v>
      </c>
      <c r="C72" s="67" t="s">
        <v>162</v>
      </c>
      <c r="D72" s="68" t="s">
        <v>163</v>
      </c>
      <c r="E72" s="69">
        <v>250</v>
      </c>
      <c r="F72" s="70">
        <v>83355000</v>
      </c>
      <c r="G72" s="71">
        <f t="shared" si="1"/>
        <v>8335500</v>
      </c>
      <c r="H72" s="72">
        <v>0</v>
      </c>
      <c r="I72" s="73">
        <f t="shared" si="2"/>
        <v>91690500</v>
      </c>
      <c r="J72" s="74">
        <v>43532</v>
      </c>
      <c r="K72" s="75" t="str">
        <f t="shared" si="0"/>
        <v>XRF31595</v>
      </c>
      <c r="L72" s="76"/>
      <c r="M72" s="77"/>
    </row>
    <row r="73" spans="1:13" ht="23.1" customHeight="1" x14ac:dyDescent="0.2">
      <c r="B73" s="66">
        <v>43481</v>
      </c>
      <c r="C73" s="67" t="s">
        <v>164</v>
      </c>
      <c r="D73" s="68" t="s">
        <v>165</v>
      </c>
      <c r="E73" s="69">
        <v>108</v>
      </c>
      <c r="F73" s="70">
        <v>194799600</v>
      </c>
      <c r="G73" s="71">
        <f t="shared" si="1"/>
        <v>19479960</v>
      </c>
      <c r="H73" s="72">
        <v>0</v>
      </c>
      <c r="I73" s="73">
        <f t="shared" si="2"/>
        <v>214279560</v>
      </c>
      <c r="J73" s="74">
        <v>43532</v>
      </c>
      <c r="K73" s="75" t="str">
        <f t="shared" si="0"/>
        <v>XRF31596</v>
      </c>
      <c r="L73" s="76"/>
      <c r="M73" s="77"/>
    </row>
    <row r="74" spans="1:13" ht="23.1" customHeight="1" x14ac:dyDescent="0.2">
      <c r="B74" s="66">
        <v>43476</v>
      </c>
      <c r="C74" s="67" t="s">
        <v>166</v>
      </c>
      <c r="D74" s="68" t="s">
        <v>167</v>
      </c>
      <c r="E74" s="69">
        <v>513</v>
      </c>
      <c r="F74" s="70">
        <v>1169456859</v>
      </c>
      <c r="G74" s="71">
        <f t="shared" si="1"/>
        <v>116945685</v>
      </c>
      <c r="H74" s="72">
        <v>0</v>
      </c>
      <c r="I74" s="73">
        <f t="shared" si="2"/>
        <v>1286402544</v>
      </c>
      <c r="J74" s="74">
        <v>43532</v>
      </c>
      <c r="K74" s="75" t="str">
        <f t="shared" si="0"/>
        <v>XRF31597</v>
      </c>
      <c r="L74" s="76"/>
      <c r="M74" s="77"/>
    </row>
    <row r="75" spans="1:13" ht="23.1" customHeight="1" x14ac:dyDescent="0.2">
      <c r="A75" s="49"/>
      <c r="B75" s="66">
        <v>43476</v>
      </c>
      <c r="C75" s="67" t="s">
        <v>168</v>
      </c>
      <c r="D75" s="68" t="s">
        <v>169</v>
      </c>
      <c r="E75" s="69">
        <v>400</v>
      </c>
      <c r="F75" s="70">
        <v>315774000</v>
      </c>
      <c r="G75" s="71">
        <f t="shared" si="1"/>
        <v>31577400</v>
      </c>
      <c r="H75" s="72">
        <v>0</v>
      </c>
      <c r="I75" s="73">
        <f t="shared" si="2"/>
        <v>347351400</v>
      </c>
      <c r="J75" s="74">
        <v>43532</v>
      </c>
      <c r="K75" s="75" t="str">
        <f t="shared" si="0"/>
        <v>XRF31598</v>
      </c>
      <c r="L75" s="76"/>
      <c r="M75" s="77"/>
    </row>
    <row r="76" spans="1:13" s="49" customFormat="1" ht="23.1" customHeight="1" x14ac:dyDescent="0.2">
      <c r="A76" s="48"/>
      <c r="B76" s="66">
        <v>43476</v>
      </c>
      <c r="C76" s="67" t="s">
        <v>170</v>
      </c>
      <c r="D76" s="68" t="s">
        <v>171</v>
      </c>
      <c r="E76" s="69">
        <v>520</v>
      </c>
      <c r="F76" s="70">
        <v>410506200</v>
      </c>
      <c r="G76" s="71">
        <f t="shared" si="1"/>
        <v>41050620</v>
      </c>
      <c r="H76" s="72">
        <v>0</v>
      </c>
      <c r="I76" s="73">
        <f t="shared" si="2"/>
        <v>451556820</v>
      </c>
      <c r="J76" s="74">
        <v>43532</v>
      </c>
      <c r="K76" s="75" t="str">
        <f t="shared" si="0"/>
        <v>XRF31599</v>
      </c>
      <c r="L76" s="76"/>
      <c r="M76" s="77"/>
    </row>
    <row r="77" spans="1:13" ht="23.1" customHeight="1" x14ac:dyDescent="0.2">
      <c r="A77" s="49"/>
      <c r="B77" s="66">
        <v>43476</v>
      </c>
      <c r="C77" s="67" t="s">
        <v>172</v>
      </c>
      <c r="D77" s="68" t="s">
        <v>173</v>
      </c>
      <c r="E77" s="69">
        <v>140</v>
      </c>
      <c r="F77" s="70">
        <v>46132940</v>
      </c>
      <c r="G77" s="71">
        <f t="shared" si="1"/>
        <v>4613294</v>
      </c>
      <c r="H77" s="72">
        <v>0</v>
      </c>
      <c r="I77" s="73">
        <f t="shared" si="2"/>
        <v>50746234</v>
      </c>
      <c r="J77" s="74">
        <v>43532</v>
      </c>
      <c r="K77" s="75" t="str">
        <f t="shared" si="0"/>
        <v>XRF31600</v>
      </c>
      <c r="L77" s="76"/>
      <c r="M77" s="77"/>
    </row>
    <row r="78" spans="1:13" ht="23.1" customHeight="1" x14ac:dyDescent="0.2">
      <c r="B78" s="66">
        <v>43479</v>
      </c>
      <c r="C78" s="67" t="s">
        <v>174</v>
      </c>
      <c r="D78" s="68" t="s">
        <v>175</v>
      </c>
      <c r="E78" s="69">
        <v>500</v>
      </c>
      <c r="F78" s="70">
        <v>1118450000</v>
      </c>
      <c r="G78" s="71">
        <f t="shared" si="1"/>
        <v>111845000</v>
      </c>
      <c r="H78" s="72">
        <v>0</v>
      </c>
      <c r="I78" s="73">
        <f t="shared" si="2"/>
        <v>1230295000</v>
      </c>
      <c r="J78" s="74">
        <v>43532</v>
      </c>
      <c r="K78" s="75" t="str">
        <f t="shared" si="0"/>
        <v>XRF31601</v>
      </c>
      <c r="L78" s="76"/>
      <c r="M78" s="77"/>
    </row>
    <row r="79" spans="1:13" s="49" customFormat="1" ht="23.1" customHeight="1" x14ac:dyDescent="0.2">
      <c r="A79" s="48"/>
      <c r="B79" s="66">
        <v>43479</v>
      </c>
      <c r="C79" s="67" t="s">
        <v>176</v>
      </c>
      <c r="D79" s="68" t="s">
        <v>177</v>
      </c>
      <c r="E79" s="69">
        <v>300</v>
      </c>
      <c r="F79" s="70">
        <v>167258400</v>
      </c>
      <c r="G79" s="71">
        <f t="shared" si="1"/>
        <v>16725840</v>
      </c>
      <c r="H79" s="72">
        <v>0</v>
      </c>
      <c r="I79" s="73">
        <f t="shared" si="2"/>
        <v>183984240</v>
      </c>
      <c r="J79" s="74">
        <v>43532</v>
      </c>
      <c r="K79" s="75" t="str">
        <f t="shared" si="0"/>
        <v>XRF31602</v>
      </c>
      <c r="L79" s="76"/>
      <c r="M79" s="77"/>
    </row>
    <row r="80" spans="1:13" ht="23.1" customHeight="1" x14ac:dyDescent="0.2">
      <c r="A80" s="49"/>
      <c r="B80" s="66">
        <v>43479</v>
      </c>
      <c r="C80" s="67" t="s">
        <v>178</v>
      </c>
      <c r="D80" s="68" t="s">
        <v>179</v>
      </c>
      <c r="E80" s="69">
        <v>276</v>
      </c>
      <c r="F80" s="70">
        <v>217884060</v>
      </c>
      <c r="G80" s="71">
        <f t="shared" si="1"/>
        <v>21788406</v>
      </c>
      <c r="H80" s="72">
        <v>0</v>
      </c>
      <c r="I80" s="73">
        <f t="shared" si="2"/>
        <v>239672466</v>
      </c>
      <c r="J80" s="74">
        <v>43532</v>
      </c>
      <c r="K80" s="75" t="str">
        <f t="shared" si="0"/>
        <v>XRF31603</v>
      </c>
      <c r="L80" s="76"/>
      <c r="M80" s="77"/>
    </row>
    <row r="81" spans="1:13" ht="23.1" customHeight="1" x14ac:dyDescent="0.2">
      <c r="A81" s="49"/>
      <c r="B81" s="66">
        <v>43480</v>
      </c>
      <c r="C81" s="67" t="s">
        <v>180</v>
      </c>
      <c r="D81" s="68" t="s">
        <v>181</v>
      </c>
      <c r="E81" s="69">
        <v>500</v>
      </c>
      <c r="F81" s="70">
        <v>1118450000</v>
      </c>
      <c r="G81" s="71">
        <f t="shared" si="1"/>
        <v>111845000</v>
      </c>
      <c r="H81" s="72">
        <v>0</v>
      </c>
      <c r="I81" s="73">
        <f t="shared" si="2"/>
        <v>1230295000</v>
      </c>
      <c r="J81" s="74">
        <v>43532</v>
      </c>
      <c r="K81" s="75" t="str">
        <f t="shared" si="0"/>
        <v>XRF31604</v>
      </c>
      <c r="L81" s="76"/>
      <c r="M81" s="77"/>
    </row>
    <row r="82" spans="1:13" s="49" customFormat="1" ht="23.1" customHeight="1" x14ac:dyDescent="0.2">
      <c r="A82" s="48"/>
      <c r="B82" s="66">
        <v>43481</v>
      </c>
      <c r="C82" s="67" t="s">
        <v>182</v>
      </c>
      <c r="D82" s="68" t="s">
        <v>183</v>
      </c>
      <c r="E82" s="69">
        <v>540</v>
      </c>
      <c r="F82" s="70">
        <v>1207926000</v>
      </c>
      <c r="G82" s="71">
        <f t="shared" si="1"/>
        <v>120792600</v>
      </c>
      <c r="H82" s="72">
        <v>0</v>
      </c>
      <c r="I82" s="73">
        <f t="shared" si="2"/>
        <v>1328718600</v>
      </c>
      <c r="J82" s="74">
        <v>43532</v>
      </c>
      <c r="K82" s="75" t="str">
        <f t="shared" si="0"/>
        <v>XRF31605</v>
      </c>
      <c r="L82" s="76"/>
      <c r="M82" s="77"/>
    </row>
    <row r="83" spans="1:13" ht="23.1" customHeight="1" x14ac:dyDescent="0.2">
      <c r="B83" s="66">
        <v>43481</v>
      </c>
      <c r="C83" s="67" t="s">
        <v>184</v>
      </c>
      <c r="D83" s="68" t="s">
        <v>185</v>
      </c>
      <c r="E83" s="69">
        <v>500</v>
      </c>
      <c r="F83" s="70">
        <v>1118450000</v>
      </c>
      <c r="G83" s="71">
        <f t="shared" si="1"/>
        <v>111845000</v>
      </c>
      <c r="H83" s="72">
        <v>0</v>
      </c>
      <c r="I83" s="73">
        <f t="shared" si="2"/>
        <v>1230295000</v>
      </c>
      <c r="J83" s="74">
        <v>43532</v>
      </c>
      <c r="K83" s="75" t="str">
        <f t="shared" si="0"/>
        <v>XRF31606</v>
      </c>
      <c r="L83" s="76"/>
      <c r="M83" s="77"/>
    </row>
    <row r="84" spans="1:13" s="49" customFormat="1" ht="23.1" customHeight="1" x14ac:dyDescent="0.2">
      <c r="A84" s="48"/>
      <c r="B84" s="66">
        <v>43473</v>
      </c>
      <c r="C84" s="67" t="s">
        <v>186</v>
      </c>
      <c r="D84" s="68" t="s">
        <v>187</v>
      </c>
      <c r="E84" s="69">
        <v>6</v>
      </c>
      <c r="F84" s="70">
        <v>6487602</v>
      </c>
      <c r="G84" s="71">
        <f t="shared" si="1"/>
        <v>648760</v>
      </c>
      <c r="H84" s="72">
        <v>0</v>
      </c>
      <c r="I84" s="73">
        <f t="shared" si="2"/>
        <v>7136362</v>
      </c>
      <c r="J84" s="74">
        <v>43532</v>
      </c>
      <c r="K84" s="75" t="str">
        <f t="shared" si="0"/>
        <v>XRF31607</v>
      </c>
      <c r="L84" s="76"/>
      <c r="M84" s="77"/>
    </row>
    <row r="85" spans="1:13" ht="23.1" customHeight="1" x14ac:dyDescent="0.2">
      <c r="A85" s="49"/>
      <c r="B85" s="66">
        <v>43473</v>
      </c>
      <c r="C85" s="67" t="s">
        <v>188</v>
      </c>
      <c r="D85" s="68" t="s">
        <v>189</v>
      </c>
      <c r="E85" s="69">
        <v>23</v>
      </c>
      <c r="F85" s="70">
        <v>52431789</v>
      </c>
      <c r="G85" s="71">
        <f t="shared" si="1"/>
        <v>5243178</v>
      </c>
      <c r="H85" s="72">
        <v>0</v>
      </c>
      <c r="I85" s="73">
        <f t="shared" si="2"/>
        <v>57674967</v>
      </c>
      <c r="J85" s="74">
        <v>43532</v>
      </c>
      <c r="K85" s="75" t="str">
        <f t="shared" si="0"/>
        <v>XRF31608</v>
      </c>
      <c r="L85" s="76"/>
      <c r="M85" s="77"/>
    </row>
    <row r="86" spans="1:13" ht="23.1" customHeight="1" x14ac:dyDescent="0.2">
      <c r="A86" s="49"/>
      <c r="B86" s="66">
        <v>43473</v>
      </c>
      <c r="C86" s="67" t="s">
        <v>190</v>
      </c>
      <c r="D86" s="68" t="s">
        <v>191</v>
      </c>
      <c r="E86" s="69">
        <v>24</v>
      </c>
      <c r="F86" s="70">
        <v>12438048</v>
      </c>
      <c r="G86" s="71">
        <f t="shared" si="1"/>
        <v>1243804</v>
      </c>
      <c r="H86" s="72">
        <v>0</v>
      </c>
      <c r="I86" s="73">
        <f t="shared" si="2"/>
        <v>13681852</v>
      </c>
      <c r="J86" s="74">
        <v>43532</v>
      </c>
      <c r="K86" s="75" t="str">
        <f t="shared" si="0"/>
        <v>XRF31609</v>
      </c>
      <c r="L86" s="76"/>
      <c r="M86" s="77"/>
    </row>
    <row r="87" spans="1:13" ht="22.5" customHeight="1" x14ac:dyDescent="0.2">
      <c r="A87" s="49"/>
      <c r="B87" s="66">
        <v>43473</v>
      </c>
      <c r="C87" s="67" t="s">
        <v>192</v>
      </c>
      <c r="D87" s="68" t="s">
        <v>193</v>
      </c>
      <c r="E87" s="69">
        <v>15</v>
      </c>
      <c r="F87" s="70">
        <v>33583830</v>
      </c>
      <c r="G87" s="71">
        <f t="shared" si="1"/>
        <v>3358383</v>
      </c>
      <c r="H87" s="72">
        <v>0</v>
      </c>
      <c r="I87" s="73">
        <f t="shared" si="2"/>
        <v>36942213</v>
      </c>
      <c r="J87" s="74">
        <v>43532</v>
      </c>
      <c r="K87" s="75" t="str">
        <f t="shared" si="0"/>
        <v>XRF31610</v>
      </c>
      <c r="L87" s="76"/>
      <c r="M87" s="77"/>
    </row>
    <row r="88" spans="1:13" ht="23.1" customHeight="1" x14ac:dyDescent="0.2">
      <c r="A88" s="49"/>
      <c r="B88" s="66">
        <v>43474</v>
      </c>
      <c r="C88" s="67" t="s">
        <v>194</v>
      </c>
      <c r="D88" s="68" t="s">
        <v>195</v>
      </c>
      <c r="E88" s="69">
        <v>65</v>
      </c>
      <c r="F88" s="70">
        <v>148176795</v>
      </c>
      <c r="G88" s="71">
        <f t="shared" si="1"/>
        <v>14817679</v>
      </c>
      <c r="H88" s="72">
        <v>0</v>
      </c>
      <c r="I88" s="73">
        <f t="shared" si="2"/>
        <v>162994474</v>
      </c>
      <c r="J88" s="74">
        <v>43532</v>
      </c>
      <c r="K88" s="75" t="str">
        <f t="shared" ref="K88:K151" si="3">C88</f>
        <v>XRF31611</v>
      </c>
      <c r="L88" s="76"/>
      <c r="M88" s="77"/>
    </row>
    <row r="89" spans="1:13" s="49" customFormat="1" ht="23.1" customHeight="1" x14ac:dyDescent="0.2">
      <c r="B89" s="66">
        <v>43475</v>
      </c>
      <c r="C89" s="67" t="s">
        <v>196</v>
      </c>
      <c r="D89" s="68" t="s">
        <v>197</v>
      </c>
      <c r="E89" s="79">
        <v>529</v>
      </c>
      <c r="F89" s="70">
        <v>1183320100</v>
      </c>
      <c r="G89" s="71">
        <f t="shared" ref="G89:G152" si="4">+ROUNDDOWN((F89*0.1),0)</f>
        <v>118332010</v>
      </c>
      <c r="H89" s="72">
        <v>0</v>
      </c>
      <c r="I89" s="73">
        <f t="shared" ref="I89:I129" si="5">+SUM(F89:G89,H89)</f>
        <v>1301652110</v>
      </c>
      <c r="J89" s="74">
        <v>43532</v>
      </c>
      <c r="K89" s="75" t="str">
        <f t="shared" si="3"/>
        <v>XRF31612</v>
      </c>
      <c r="L89" s="76"/>
      <c r="M89" s="77"/>
    </row>
    <row r="90" spans="1:13" ht="23.1" customHeight="1" x14ac:dyDescent="0.2">
      <c r="B90" s="66">
        <v>43476</v>
      </c>
      <c r="C90" s="67" t="s">
        <v>198</v>
      </c>
      <c r="D90" s="68" t="s">
        <v>199</v>
      </c>
      <c r="E90" s="69">
        <v>4</v>
      </c>
      <c r="F90" s="70">
        <v>1876624</v>
      </c>
      <c r="G90" s="71">
        <f t="shared" si="4"/>
        <v>187662</v>
      </c>
      <c r="H90" s="72">
        <v>0</v>
      </c>
      <c r="I90" s="73">
        <f t="shared" si="5"/>
        <v>2064286</v>
      </c>
      <c r="J90" s="74">
        <v>43532</v>
      </c>
      <c r="K90" s="75" t="str">
        <f t="shared" si="3"/>
        <v>XRF31613</v>
      </c>
      <c r="L90" s="76"/>
      <c r="M90" s="77"/>
    </row>
    <row r="91" spans="1:13" ht="23.1" customHeight="1" x14ac:dyDescent="0.2">
      <c r="B91" s="66">
        <v>43476</v>
      </c>
      <c r="C91" s="67" t="s">
        <v>200</v>
      </c>
      <c r="D91" s="68" t="s">
        <v>201</v>
      </c>
      <c r="E91" s="69">
        <v>33</v>
      </c>
      <c r="F91" s="70">
        <v>35781900</v>
      </c>
      <c r="G91" s="71">
        <f t="shared" si="4"/>
        <v>3578190</v>
      </c>
      <c r="H91" s="72">
        <v>0</v>
      </c>
      <c r="I91" s="73">
        <f t="shared" si="5"/>
        <v>39360090</v>
      </c>
      <c r="J91" s="74">
        <v>43532</v>
      </c>
      <c r="K91" s="75" t="str">
        <f t="shared" si="3"/>
        <v>XRF31614</v>
      </c>
      <c r="L91" s="76"/>
      <c r="M91" s="77"/>
    </row>
    <row r="92" spans="1:13" s="49" customFormat="1" ht="23.1" customHeight="1" x14ac:dyDescent="0.2">
      <c r="B92" s="66">
        <v>43483</v>
      </c>
      <c r="C92" s="67" t="s">
        <v>202</v>
      </c>
      <c r="D92" s="68" t="s">
        <v>203</v>
      </c>
      <c r="E92" s="69">
        <v>264</v>
      </c>
      <c r="F92" s="70">
        <v>286140624</v>
      </c>
      <c r="G92" s="71">
        <f t="shared" si="4"/>
        <v>28614062</v>
      </c>
      <c r="H92" s="72">
        <v>0</v>
      </c>
      <c r="I92" s="73">
        <f t="shared" si="5"/>
        <v>314754686</v>
      </c>
      <c r="J92" s="74">
        <v>43532</v>
      </c>
      <c r="K92" s="75" t="str">
        <f t="shared" si="3"/>
        <v>XRF31615</v>
      </c>
      <c r="L92" s="76"/>
      <c r="M92" s="77"/>
    </row>
    <row r="93" spans="1:13" ht="23.1" customHeight="1" x14ac:dyDescent="0.2">
      <c r="A93" s="49"/>
      <c r="B93" s="66">
        <v>43483</v>
      </c>
      <c r="C93" s="67" t="s">
        <v>204</v>
      </c>
      <c r="D93" s="68" t="s">
        <v>205</v>
      </c>
      <c r="E93" s="69">
        <v>48</v>
      </c>
      <c r="F93" s="70">
        <v>78974112</v>
      </c>
      <c r="G93" s="71">
        <f t="shared" si="4"/>
        <v>7897411</v>
      </c>
      <c r="H93" s="72">
        <v>0</v>
      </c>
      <c r="I93" s="73">
        <f t="shared" si="5"/>
        <v>86871523</v>
      </c>
      <c r="J93" s="74">
        <v>43532</v>
      </c>
      <c r="K93" s="75" t="str">
        <f t="shared" si="3"/>
        <v>XRF31616</v>
      </c>
      <c r="L93" s="76"/>
      <c r="M93" s="77"/>
    </row>
    <row r="94" spans="1:13" ht="23.1" customHeight="1" x14ac:dyDescent="0.2">
      <c r="A94" s="49"/>
      <c r="B94" s="66">
        <v>43483</v>
      </c>
      <c r="C94" s="67" t="s">
        <v>206</v>
      </c>
      <c r="D94" s="68" t="s">
        <v>207</v>
      </c>
      <c r="E94" s="69">
        <v>306</v>
      </c>
      <c r="F94" s="70">
        <v>697570758</v>
      </c>
      <c r="G94" s="71">
        <f t="shared" si="4"/>
        <v>69757075</v>
      </c>
      <c r="H94" s="72">
        <v>0</v>
      </c>
      <c r="I94" s="73">
        <f t="shared" si="5"/>
        <v>767327833</v>
      </c>
      <c r="J94" s="74">
        <v>43532</v>
      </c>
      <c r="K94" s="75" t="str">
        <f t="shared" si="3"/>
        <v>XRF31617</v>
      </c>
      <c r="L94" s="76"/>
      <c r="M94" s="77"/>
    </row>
    <row r="95" spans="1:13" s="49" customFormat="1" ht="23.1" customHeight="1" x14ac:dyDescent="0.2">
      <c r="A95" s="48"/>
      <c r="B95" s="66">
        <v>43479</v>
      </c>
      <c r="C95" s="67" t="s">
        <v>208</v>
      </c>
      <c r="D95" s="68" t="s">
        <v>209</v>
      </c>
      <c r="E95" s="69">
        <v>3</v>
      </c>
      <c r="F95" s="70">
        <v>5174142</v>
      </c>
      <c r="G95" s="71">
        <f t="shared" si="4"/>
        <v>517414</v>
      </c>
      <c r="H95" s="72">
        <v>0</v>
      </c>
      <c r="I95" s="73">
        <f t="shared" si="5"/>
        <v>5691556</v>
      </c>
      <c r="J95" s="74">
        <v>43532</v>
      </c>
      <c r="K95" s="75" t="str">
        <f t="shared" si="3"/>
        <v>XRF31618</v>
      </c>
      <c r="L95" s="76"/>
      <c r="M95" s="77"/>
    </row>
    <row r="96" spans="1:13" ht="23.1" customHeight="1" x14ac:dyDescent="0.2">
      <c r="B96" s="66">
        <v>43479</v>
      </c>
      <c r="C96" s="67" t="s">
        <v>210</v>
      </c>
      <c r="D96" s="68" t="s">
        <v>211</v>
      </c>
      <c r="E96" s="69">
        <v>6</v>
      </c>
      <c r="F96" s="70">
        <v>9001896</v>
      </c>
      <c r="G96" s="71">
        <f t="shared" si="4"/>
        <v>900189</v>
      </c>
      <c r="H96" s="72">
        <v>0</v>
      </c>
      <c r="I96" s="73">
        <f t="shared" si="5"/>
        <v>9902085</v>
      </c>
      <c r="J96" s="74">
        <v>43532</v>
      </c>
      <c r="K96" s="75" t="str">
        <f t="shared" si="3"/>
        <v>XRF31619</v>
      </c>
      <c r="L96" s="76"/>
      <c r="M96" s="77"/>
    </row>
    <row r="97" spans="1:13" ht="23.1" customHeight="1" x14ac:dyDescent="0.2">
      <c r="B97" s="66">
        <v>43479</v>
      </c>
      <c r="C97" s="67" t="s">
        <v>212</v>
      </c>
      <c r="D97" s="68" t="s">
        <v>213</v>
      </c>
      <c r="E97" s="69">
        <v>6</v>
      </c>
      <c r="F97" s="70">
        <v>14073804</v>
      </c>
      <c r="G97" s="71">
        <f t="shared" si="4"/>
        <v>1407380</v>
      </c>
      <c r="H97" s="72">
        <v>0</v>
      </c>
      <c r="I97" s="73">
        <f t="shared" si="5"/>
        <v>15481184</v>
      </c>
      <c r="J97" s="74">
        <v>43532</v>
      </c>
      <c r="K97" s="75" t="str">
        <f t="shared" si="3"/>
        <v>XRF31620</v>
      </c>
      <c r="L97" s="76"/>
      <c r="M97" s="77"/>
    </row>
    <row r="98" spans="1:13" s="49" customFormat="1" ht="23.1" customHeight="1" x14ac:dyDescent="0.2">
      <c r="A98" s="48"/>
      <c r="B98" s="66">
        <v>43479</v>
      </c>
      <c r="C98" s="67" t="s">
        <v>214</v>
      </c>
      <c r="D98" s="68" t="s">
        <v>215</v>
      </c>
      <c r="E98" s="69">
        <v>3</v>
      </c>
      <c r="F98" s="70">
        <v>6645720</v>
      </c>
      <c r="G98" s="71">
        <f t="shared" si="4"/>
        <v>664572</v>
      </c>
      <c r="H98" s="72">
        <v>0</v>
      </c>
      <c r="I98" s="73">
        <f t="shared" si="5"/>
        <v>7310292</v>
      </c>
      <c r="J98" s="74">
        <v>43532</v>
      </c>
      <c r="K98" s="75" t="str">
        <f t="shared" si="3"/>
        <v>XRF31621</v>
      </c>
      <c r="L98" s="76"/>
      <c r="M98" s="77"/>
    </row>
    <row r="99" spans="1:13" ht="23.1" customHeight="1" x14ac:dyDescent="0.2">
      <c r="B99" s="66">
        <v>43479</v>
      </c>
      <c r="C99" s="67" t="s">
        <v>216</v>
      </c>
      <c r="D99" s="68" t="s">
        <v>217</v>
      </c>
      <c r="E99" s="69">
        <v>16</v>
      </c>
      <c r="F99" s="70">
        <v>9629744</v>
      </c>
      <c r="G99" s="71">
        <f t="shared" si="4"/>
        <v>962974</v>
      </c>
      <c r="H99" s="72">
        <v>0</v>
      </c>
      <c r="I99" s="73">
        <f t="shared" si="5"/>
        <v>10592718</v>
      </c>
      <c r="J99" s="74">
        <v>43532</v>
      </c>
      <c r="K99" s="75" t="str">
        <f t="shared" si="3"/>
        <v>XRF31622</v>
      </c>
      <c r="L99" s="76"/>
      <c r="M99" s="77"/>
    </row>
    <row r="100" spans="1:13" s="49" customFormat="1" ht="23.1" customHeight="1" x14ac:dyDescent="0.2">
      <c r="A100" s="48"/>
      <c r="B100" s="66">
        <v>43479</v>
      </c>
      <c r="C100" s="67" t="s">
        <v>218</v>
      </c>
      <c r="D100" s="68" t="s">
        <v>219</v>
      </c>
      <c r="E100" s="69">
        <v>10</v>
      </c>
      <c r="F100" s="70">
        <v>3295210</v>
      </c>
      <c r="G100" s="71">
        <f t="shared" si="4"/>
        <v>329521</v>
      </c>
      <c r="H100" s="72">
        <v>0</v>
      </c>
      <c r="I100" s="73">
        <f t="shared" si="5"/>
        <v>3624731</v>
      </c>
      <c r="J100" s="74">
        <v>43532</v>
      </c>
      <c r="K100" s="75" t="str">
        <f t="shared" si="3"/>
        <v>XRF31623</v>
      </c>
      <c r="L100" s="76"/>
      <c r="M100" s="77"/>
    </row>
    <row r="101" spans="1:13" ht="23.1" customHeight="1" x14ac:dyDescent="0.2">
      <c r="A101" s="49"/>
      <c r="B101" s="66">
        <v>43480</v>
      </c>
      <c r="C101" s="67" t="s">
        <v>220</v>
      </c>
      <c r="D101" s="68" t="s">
        <v>221</v>
      </c>
      <c r="E101" s="69">
        <v>83</v>
      </c>
      <c r="F101" s="70">
        <v>189210369</v>
      </c>
      <c r="G101" s="71">
        <f t="shared" si="4"/>
        <v>18921036</v>
      </c>
      <c r="H101" s="72">
        <v>0</v>
      </c>
      <c r="I101" s="73">
        <f t="shared" si="5"/>
        <v>208131405</v>
      </c>
      <c r="J101" s="74">
        <v>43532</v>
      </c>
      <c r="K101" s="75" t="str">
        <f t="shared" si="3"/>
        <v>XRF31624</v>
      </c>
      <c r="L101" s="76"/>
      <c r="M101" s="77"/>
    </row>
    <row r="102" spans="1:13" ht="23.1" customHeight="1" x14ac:dyDescent="0.2">
      <c r="A102" s="49"/>
      <c r="B102" s="66">
        <v>43486</v>
      </c>
      <c r="C102" s="67" t="s">
        <v>222</v>
      </c>
      <c r="D102" s="68" t="s">
        <v>223</v>
      </c>
      <c r="E102" s="69">
        <v>450</v>
      </c>
      <c r="F102" s="70">
        <v>811665000</v>
      </c>
      <c r="G102" s="71">
        <f t="shared" si="4"/>
        <v>81166500</v>
      </c>
      <c r="H102" s="72">
        <v>0</v>
      </c>
      <c r="I102" s="73">
        <f t="shared" si="5"/>
        <v>892831500</v>
      </c>
      <c r="J102" s="74">
        <v>43532</v>
      </c>
      <c r="K102" s="75" t="str">
        <f t="shared" si="3"/>
        <v>XRF31625</v>
      </c>
      <c r="L102" s="76"/>
      <c r="M102" s="77"/>
    </row>
    <row r="103" spans="1:13" ht="23.1" customHeight="1" x14ac:dyDescent="0.2">
      <c r="A103" s="49"/>
      <c r="B103" s="66">
        <v>43486</v>
      </c>
      <c r="C103" s="67" t="s">
        <v>224</v>
      </c>
      <c r="D103" s="68" t="s">
        <v>225</v>
      </c>
      <c r="E103" s="69">
        <v>500</v>
      </c>
      <c r="F103" s="70">
        <v>1118450000</v>
      </c>
      <c r="G103" s="71">
        <f t="shared" si="4"/>
        <v>111845000</v>
      </c>
      <c r="H103" s="72">
        <v>0</v>
      </c>
      <c r="I103" s="73">
        <f t="shared" si="5"/>
        <v>1230295000</v>
      </c>
      <c r="J103" s="74">
        <v>43532</v>
      </c>
      <c r="K103" s="75" t="str">
        <f t="shared" si="3"/>
        <v>XRF31626</v>
      </c>
      <c r="L103" s="76"/>
      <c r="M103" s="77"/>
    </row>
    <row r="104" spans="1:13" s="49" customFormat="1" ht="23.1" customHeight="1" x14ac:dyDescent="0.2">
      <c r="A104" s="48"/>
      <c r="B104" s="66">
        <v>43487</v>
      </c>
      <c r="C104" s="67" t="s">
        <v>226</v>
      </c>
      <c r="D104" s="68" t="s">
        <v>227</v>
      </c>
      <c r="E104" s="69">
        <v>291</v>
      </c>
      <c r="F104" s="70">
        <v>651526302</v>
      </c>
      <c r="G104" s="71">
        <f t="shared" si="4"/>
        <v>65152630</v>
      </c>
      <c r="H104" s="72">
        <v>0</v>
      </c>
      <c r="I104" s="73">
        <f t="shared" si="5"/>
        <v>716678932</v>
      </c>
      <c r="J104" s="74">
        <v>43532</v>
      </c>
      <c r="K104" s="75" t="str">
        <f t="shared" si="3"/>
        <v>XRF31627</v>
      </c>
      <c r="L104" s="76"/>
      <c r="M104" s="77"/>
    </row>
    <row r="105" spans="1:13" s="49" customFormat="1" ht="23.1" customHeight="1" x14ac:dyDescent="0.2">
      <c r="A105" s="48"/>
      <c r="B105" s="66">
        <v>43486</v>
      </c>
      <c r="C105" s="67" t="s">
        <v>228</v>
      </c>
      <c r="D105" s="68" t="s">
        <v>229</v>
      </c>
      <c r="E105" s="69">
        <v>72</v>
      </c>
      <c r="F105" s="70">
        <v>162325224</v>
      </c>
      <c r="G105" s="71">
        <f t="shared" si="4"/>
        <v>16232522</v>
      </c>
      <c r="H105" s="72">
        <v>0</v>
      </c>
      <c r="I105" s="73">
        <f t="shared" si="5"/>
        <v>178557746</v>
      </c>
      <c r="J105" s="74">
        <v>43532</v>
      </c>
      <c r="K105" s="75" t="str">
        <f t="shared" si="3"/>
        <v>XRF31628</v>
      </c>
      <c r="L105" s="76"/>
      <c r="M105" s="77"/>
    </row>
    <row r="106" spans="1:13" ht="23.1" customHeight="1" x14ac:dyDescent="0.2">
      <c r="B106" s="66">
        <v>43486</v>
      </c>
      <c r="C106" s="67" t="s">
        <v>230</v>
      </c>
      <c r="D106" s="68" t="s">
        <v>231</v>
      </c>
      <c r="E106" s="69">
        <v>700</v>
      </c>
      <c r="F106" s="70">
        <v>362776400</v>
      </c>
      <c r="G106" s="71">
        <f t="shared" si="4"/>
        <v>36277640</v>
      </c>
      <c r="H106" s="72">
        <v>0</v>
      </c>
      <c r="I106" s="73">
        <f t="shared" si="5"/>
        <v>399054040</v>
      </c>
      <c r="J106" s="74">
        <v>43532</v>
      </c>
      <c r="K106" s="75" t="str">
        <f t="shared" si="3"/>
        <v>XRF31629</v>
      </c>
      <c r="L106" s="76"/>
      <c r="M106" s="77"/>
    </row>
    <row r="107" spans="1:13" ht="22.5" customHeight="1" x14ac:dyDescent="0.2">
      <c r="B107" s="66">
        <v>43486</v>
      </c>
      <c r="C107" s="67" t="s">
        <v>232</v>
      </c>
      <c r="D107" s="68" t="s">
        <v>233</v>
      </c>
      <c r="E107" s="69">
        <v>69</v>
      </c>
      <c r="F107" s="70">
        <v>103521804</v>
      </c>
      <c r="G107" s="71">
        <f t="shared" si="4"/>
        <v>10352180</v>
      </c>
      <c r="H107" s="72">
        <v>0</v>
      </c>
      <c r="I107" s="73">
        <f t="shared" si="5"/>
        <v>113873984</v>
      </c>
      <c r="J107" s="74">
        <v>43532</v>
      </c>
      <c r="K107" s="75" t="str">
        <f t="shared" si="3"/>
        <v>XRF31630</v>
      </c>
      <c r="L107" s="76"/>
      <c r="M107" s="77"/>
    </row>
    <row r="108" spans="1:13" ht="23.1" customHeight="1" x14ac:dyDescent="0.2">
      <c r="A108" s="49"/>
      <c r="B108" s="66">
        <v>43487</v>
      </c>
      <c r="C108" s="67" t="s">
        <v>234</v>
      </c>
      <c r="D108" s="68" t="s">
        <v>235</v>
      </c>
      <c r="E108" s="69">
        <v>450</v>
      </c>
      <c r="F108" s="70">
        <v>811665000</v>
      </c>
      <c r="G108" s="71">
        <f t="shared" si="4"/>
        <v>81166500</v>
      </c>
      <c r="H108" s="72">
        <v>0</v>
      </c>
      <c r="I108" s="73">
        <f t="shared" si="5"/>
        <v>892831500</v>
      </c>
      <c r="J108" s="74">
        <v>43532</v>
      </c>
      <c r="K108" s="75" t="str">
        <f t="shared" si="3"/>
        <v>XRF31631</v>
      </c>
      <c r="L108" s="76"/>
      <c r="M108" s="77"/>
    </row>
    <row r="109" spans="1:13" ht="23.1" customHeight="1" x14ac:dyDescent="0.2">
      <c r="A109" s="49"/>
      <c r="B109" s="66">
        <v>43487</v>
      </c>
      <c r="C109" s="67" t="s">
        <v>236</v>
      </c>
      <c r="D109" s="68" t="s">
        <v>237</v>
      </c>
      <c r="E109" s="69">
        <v>267</v>
      </c>
      <c r="F109" s="70">
        <v>597252300</v>
      </c>
      <c r="G109" s="71">
        <f t="shared" si="4"/>
        <v>59725230</v>
      </c>
      <c r="H109" s="72">
        <v>0</v>
      </c>
      <c r="I109" s="73">
        <f t="shared" si="5"/>
        <v>656977530</v>
      </c>
      <c r="J109" s="74">
        <v>43532</v>
      </c>
      <c r="K109" s="75" t="str">
        <f t="shared" si="3"/>
        <v>XRF31632</v>
      </c>
      <c r="L109" s="76"/>
      <c r="M109" s="77"/>
    </row>
    <row r="110" spans="1:13" ht="22.5" customHeight="1" x14ac:dyDescent="0.2">
      <c r="B110" s="66">
        <v>43481</v>
      </c>
      <c r="C110" s="67" t="s">
        <v>238</v>
      </c>
      <c r="D110" s="68" t="s">
        <v>239</v>
      </c>
      <c r="E110" s="69">
        <v>56</v>
      </c>
      <c r="F110" s="70">
        <v>44208360</v>
      </c>
      <c r="G110" s="71">
        <f t="shared" si="4"/>
        <v>4420836</v>
      </c>
      <c r="H110" s="72">
        <v>0</v>
      </c>
      <c r="I110" s="73">
        <f t="shared" si="5"/>
        <v>48629196</v>
      </c>
      <c r="J110" s="74">
        <v>43532</v>
      </c>
      <c r="K110" s="75" t="str">
        <f t="shared" si="3"/>
        <v>XRF31633</v>
      </c>
      <c r="L110" s="76"/>
      <c r="M110" s="77"/>
    </row>
    <row r="111" spans="1:13" ht="23.1" customHeight="1" x14ac:dyDescent="0.2">
      <c r="B111" s="66">
        <v>43481</v>
      </c>
      <c r="C111" s="67" t="s">
        <v>240</v>
      </c>
      <c r="D111" s="68" t="s">
        <v>241</v>
      </c>
      <c r="E111" s="69">
        <v>4</v>
      </c>
      <c r="F111" s="70">
        <v>8955688</v>
      </c>
      <c r="G111" s="71">
        <f t="shared" si="4"/>
        <v>895568</v>
      </c>
      <c r="H111" s="72">
        <v>0</v>
      </c>
      <c r="I111" s="73">
        <f t="shared" si="5"/>
        <v>9851256</v>
      </c>
      <c r="J111" s="74">
        <v>43532</v>
      </c>
      <c r="K111" s="75" t="str">
        <f t="shared" si="3"/>
        <v>XRF31634</v>
      </c>
      <c r="L111" s="76"/>
      <c r="M111" s="77"/>
    </row>
    <row r="112" spans="1:13" ht="23.1" customHeight="1" x14ac:dyDescent="0.2">
      <c r="A112" s="49"/>
      <c r="B112" s="66">
        <v>43488</v>
      </c>
      <c r="C112" s="67" t="s">
        <v>242</v>
      </c>
      <c r="D112" s="68" t="s">
        <v>243</v>
      </c>
      <c r="E112" s="69">
        <v>591</v>
      </c>
      <c r="F112" s="70">
        <v>640821300</v>
      </c>
      <c r="G112" s="71">
        <f t="shared" si="4"/>
        <v>64082130</v>
      </c>
      <c r="H112" s="72">
        <v>0</v>
      </c>
      <c r="I112" s="73">
        <f t="shared" si="5"/>
        <v>704903430</v>
      </c>
      <c r="J112" s="74">
        <v>43532</v>
      </c>
      <c r="K112" s="75" t="str">
        <f t="shared" si="3"/>
        <v>XRF31635</v>
      </c>
      <c r="L112" s="76"/>
      <c r="M112" s="77"/>
    </row>
    <row r="113" spans="1:13" ht="23.1" customHeight="1" x14ac:dyDescent="0.2">
      <c r="A113" s="49"/>
      <c r="B113" s="66">
        <v>43488</v>
      </c>
      <c r="C113" s="67" t="s">
        <v>244</v>
      </c>
      <c r="D113" s="68" t="s">
        <v>245</v>
      </c>
      <c r="E113" s="69">
        <v>519</v>
      </c>
      <c r="F113" s="70">
        <v>1160951100</v>
      </c>
      <c r="G113" s="71">
        <f t="shared" si="4"/>
        <v>116095110</v>
      </c>
      <c r="H113" s="72">
        <v>0</v>
      </c>
      <c r="I113" s="73">
        <f t="shared" si="5"/>
        <v>1277046210</v>
      </c>
      <c r="J113" s="74">
        <v>43532</v>
      </c>
      <c r="K113" s="75" t="str">
        <f t="shared" si="3"/>
        <v>XRF31636</v>
      </c>
      <c r="L113" s="76"/>
      <c r="M113" s="77"/>
    </row>
    <row r="114" spans="1:13" ht="23.1" customHeight="1" x14ac:dyDescent="0.2">
      <c r="A114" s="49"/>
      <c r="B114" s="66">
        <v>43490</v>
      </c>
      <c r="C114" s="67" t="s">
        <v>246</v>
      </c>
      <c r="D114" s="68" t="s">
        <v>247</v>
      </c>
      <c r="E114" s="69">
        <v>396</v>
      </c>
      <c r="F114" s="70">
        <v>594125136</v>
      </c>
      <c r="G114" s="71">
        <f t="shared" si="4"/>
        <v>59412513</v>
      </c>
      <c r="H114" s="72">
        <v>0</v>
      </c>
      <c r="I114" s="73">
        <f t="shared" si="5"/>
        <v>653537649</v>
      </c>
      <c r="J114" s="74">
        <v>43532</v>
      </c>
      <c r="K114" s="75" t="str">
        <f t="shared" si="3"/>
        <v>XRF31637</v>
      </c>
      <c r="L114" s="76"/>
      <c r="M114" s="77"/>
    </row>
    <row r="115" spans="1:13" ht="23.1" customHeight="1" x14ac:dyDescent="0.2">
      <c r="A115" s="49"/>
      <c r="B115" s="66">
        <v>43490</v>
      </c>
      <c r="C115" s="67" t="s">
        <v>248</v>
      </c>
      <c r="D115" s="68" t="s">
        <v>249</v>
      </c>
      <c r="E115" s="69">
        <v>900</v>
      </c>
      <c r="F115" s="70">
        <v>1623330000</v>
      </c>
      <c r="G115" s="71">
        <f t="shared" si="4"/>
        <v>162333000</v>
      </c>
      <c r="H115" s="72">
        <v>0</v>
      </c>
      <c r="I115" s="73">
        <f t="shared" si="5"/>
        <v>1785663000</v>
      </c>
      <c r="J115" s="74">
        <v>43532</v>
      </c>
      <c r="K115" s="75" t="str">
        <f t="shared" si="3"/>
        <v>XRF31639</v>
      </c>
      <c r="L115" s="76"/>
      <c r="M115" s="77"/>
    </row>
    <row r="116" spans="1:13" s="49" customFormat="1" ht="23.1" customHeight="1" x14ac:dyDescent="0.2">
      <c r="B116" s="66">
        <v>43490</v>
      </c>
      <c r="C116" s="67" t="s">
        <v>250</v>
      </c>
      <c r="D116" s="68" t="s">
        <v>251</v>
      </c>
      <c r="E116" s="69">
        <v>300</v>
      </c>
      <c r="F116" s="70">
        <v>671070000</v>
      </c>
      <c r="G116" s="71">
        <f t="shared" si="4"/>
        <v>67107000</v>
      </c>
      <c r="H116" s="72">
        <v>0</v>
      </c>
      <c r="I116" s="73">
        <f t="shared" si="5"/>
        <v>738177000</v>
      </c>
      <c r="J116" s="74">
        <v>43532</v>
      </c>
      <c r="K116" s="75" t="str">
        <f t="shared" si="3"/>
        <v>XRF31640</v>
      </c>
      <c r="L116" s="76"/>
      <c r="M116" s="77"/>
    </row>
    <row r="117" spans="1:13" ht="23.1" customHeight="1" x14ac:dyDescent="0.2">
      <c r="B117" s="66">
        <v>43490</v>
      </c>
      <c r="C117" s="67" t="s">
        <v>252</v>
      </c>
      <c r="D117" s="68" t="s">
        <v>253</v>
      </c>
      <c r="E117" s="69">
        <v>560</v>
      </c>
      <c r="F117" s="70">
        <v>302632336</v>
      </c>
      <c r="G117" s="71">
        <f t="shared" si="4"/>
        <v>30263233</v>
      </c>
      <c r="H117" s="72">
        <v>0</v>
      </c>
      <c r="I117" s="73">
        <f t="shared" si="5"/>
        <v>332895569</v>
      </c>
      <c r="J117" s="74">
        <v>43532</v>
      </c>
      <c r="K117" s="75" t="str">
        <f t="shared" si="3"/>
        <v>XRF31641</v>
      </c>
      <c r="L117" s="76"/>
      <c r="M117" s="77"/>
    </row>
    <row r="118" spans="1:13" ht="23.1" customHeight="1" x14ac:dyDescent="0.2">
      <c r="B118" s="66">
        <v>43490</v>
      </c>
      <c r="C118" s="67" t="s">
        <v>254</v>
      </c>
      <c r="D118" s="68" t="s">
        <v>255</v>
      </c>
      <c r="E118" s="69">
        <v>768</v>
      </c>
      <c r="F118" s="70">
        <v>33824256</v>
      </c>
      <c r="G118" s="71">
        <f t="shared" si="4"/>
        <v>3382425</v>
      </c>
      <c r="H118" s="72">
        <v>0</v>
      </c>
      <c r="I118" s="73">
        <f t="shared" si="5"/>
        <v>37206681</v>
      </c>
      <c r="J118" s="74">
        <v>43532</v>
      </c>
      <c r="K118" s="75" t="str">
        <f t="shared" si="3"/>
        <v>XRF31642</v>
      </c>
      <c r="L118" s="76"/>
      <c r="M118" s="77"/>
    </row>
    <row r="119" spans="1:13" s="49" customFormat="1" ht="23.1" customHeight="1" x14ac:dyDescent="0.2">
      <c r="B119" s="66">
        <v>43483</v>
      </c>
      <c r="C119" s="67" t="s">
        <v>256</v>
      </c>
      <c r="D119" s="68" t="s">
        <v>257</v>
      </c>
      <c r="E119" s="69">
        <v>6</v>
      </c>
      <c r="F119" s="70">
        <v>6505800</v>
      </c>
      <c r="G119" s="71">
        <f t="shared" si="4"/>
        <v>650580</v>
      </c>
      <c r="H119" s="72">
        <v>0</v>
      </c>
      <c r="I119" s="73">
        <f t="shared" si="5"/>
        <v>7156380</v>
      </c>
      <c r="J119" s="74">
        <v>43532</v>
      </c>
      <c r="K119" s="75" t="str">
        <f t="shared" si="3"/>
        <v>XRF31643</v>
      </c>
      <c r="L119" s="76"/>
      <c r="M119" s="77"/>
    </row>
    <row r="120" spans="1:13" ht="23.1" customHeight="1" x14ac:dyDescent="0.2">
      <c r="B120" s="66">
        <v>43483</v>
      </c>
      <c r="C120" s="67" t="s">
        <v>258</v>
      </c>
      <c r="D120" s="68" t="s">
        <v>259</v>
      </c>
      <c r="E120" s="69">
        <v>3</v>
      </c>
      <c r="F120" s="70">
        <v>3320046</v>
      </c>
      <c r="G120" s="71">
        <f t="shared" si="4"/>
        <v>332004</v>
      </c>
      <c r="H120" s="72">
        <v>0</v>
      </c>
      <c r="I120" s="73">
        <f t="shared" si="5"/>
        <v>3652050</v>
      </c>
      <c r="J120" s="74">
        <v>43532</v>
      </c>
      <c r="K120" s="75" t="str">
        <f t="shared" si="3"/>
        <v>XRF31644</v>
      </c>
      <c r="L120" s="76"/>
      <c r="M120" s="77"/>
    </row>
    <row r="121" spans="1:13" ht="23.1" customHeight="1" x14ac:dyDescent="0.2">
      <c r="B121" s="66">
        <v>43483</v>
      </c>
      <c r="C121" s="67" t="s">
        <v>260</v>
      </c>
      <c r="D121" s="68" t="s">
        <v>261</v>
      </c>
      <c r="E121" s="69">
        <v>8</v>
      </c>
      <c r="F121" s="70">
        <v>3995840</v>
      </c>
      <c r="G121" s="71">
        <f t="shared" si="4"/>
        <v>399584</v>
      </c>
      <c r="H121" s="72">
        <v>0</v>
      </c>
      <c r="I121" s="73">
        <f t="shared" si="5"/>
        <v>4395424</v>
      </c>
      <c r="J121" s="74">
        <v>43532</v>
      </c>
      <c r="K121" s="75" t="str">
        <f t="shared" si="3"/>
        <v>XRF31645</v>
      </c>
      <c r="L121" s="76"/>
      <c r="M121" s="77"/>
    </row>
    <row r="122" spans="1:13" s="49" customFormat="1" ht="23.1" customHeight="1" x14ac:dyDescent="0.2">
      <c r="A122" s="48"/>
      <c r="B122" s="66">
        <v>43483</v>
      </c>
      <c r="C122" s="67" t="s">
        <v>262</v>
      </c>
      <c r="D122" s="68" t="s">
        <v>263</v>
      </c>
      <c r="E122" s="69">
        <v>342</v>
      </c>
      <c r="F122" s="70">
        <v>616865400</v>
      </c>
      <c r="G122" s="71">
        <f t="shared" si="4"/>
        <v>61686540</v>
      </c>
      <c r="H122" s="72">
        <v>0</v>
      </c>
      <c r="I122" s="73">
        <f t="shared" si="5"/>
        <v>678551940</v>
      </c>
      <c r="J122" s="74">
        <v>43532</v>
      </c>
      <c r="K122" s="75" t="str">
        <f t="shared" si="3"/>
        <v>XRF31646</v>
      </c>
      <c r="L122" s="76"/>
      <c r="M122" s="77"/>
    </row>
    <row r="123" spans="1:13" ht="23.1" customHeight="1" x14ac:dyDescent="0.2">
      <c r="A123" s="49"/>
      <c r="B123" s="66">
        <v>43483</v>
      </c>
      <c r="C123" s="67" t="s">
        <v>264</v>
      </c>
      <c r="D123" s="68" t="s">
        <v>265</v>
      </c>
      <c r="E123" s="69">
        <v>52</v>
      </c>
      <c r="F123" s="70">
        <v>28991456</v>
      </c>
      <c r="G123" s="71">
        <f t="shared" si="4"/>
        <v>2899145</v>
      </c>
      <c r="H123" s="72">
        <v>0</v>
      </c>
      <c r="I123" s="73">
        <f t="shared" si="5"/>
        <v>31890601</v>
      </c>
      <c r="J123" s="74">
        <v>43532</v>
      </c>
      <c r="K123" s="75" t="str">
        <f t="shared" si="3"/>
        <v>XRF31647</v>
      </c>
      <c r="L123" s="76"/>
      <c r="M123" s="77"/>
    </row>
    <row r="124" spans="1:13" s="49" customFormat="1" ht="23.1" customHeight="1" x14ac:dyDescent="0.2">
      <c r="A124" s="48"/>
      <c r="B124" s="66">
        <v>43486</v>
      </c>
      <c r="C124" s="67" t="s">
        <v>266</v>
      </c>
      <c r="D124" s="68" t="s">
        <v>267</v>
      </c>
      <c r="E124" s="69">
        <v>60</v>
      </c>
      <c r="F124" s="70">
        <v>134214000</v>
      </c>
      <c r="G124" s="71">
        <f t="shared" si="4"/>
        <v>13421400</v>
      </c>
      <c r="H124" s="72">
        <v>0</v>
      </c>
      <c r="I124" s="73">
        <f t="shared" si="5"/>
        <v>147635400</v>
      </c>
      <c r="J124" s="74">
        <v>43532</v>
      </c>
      <c r="K124" s="75" t="str">
        <f t="shared" si="3"/>
        <v>XRF31648</v>
      </c>
      <c r="L124" s="76"/>
      <c r="M124" s="77"/>
    </row>
    <row r="125" spans="1:13" ht="23.1" customHeight="1" x14ac:dyDescent="0.2">
      <c r="B125" s="66">
        <v>43493</v>
      </c>
      <c r="C125" s="67" t="s">
        <v>268</v>
      </c>
      <c r="D125" s="68" t="s">
        <v>269</v>
      </c>
      <c r="E125" s="69">
        <v>270</v>
      </c>
      <c r="F125" s="70">
        <v>292643820</v>
      </c>
      <c r="G125" s="71">
        <f t="shared" si="4"/>
        <v>29264382</v>
      </c>
      <c r="H125" s="72">
        <v>0</v>
      </c>
      <c r="I125" s="73">
        <f t="shared" si="5"/>
        <v>321908202</v>
      </c>
      <c r="J125" s="74">
        <v>43532</v>
      </c>
      <c r="K125" s="75" t="str">
        <f t="shared" si="3"/>
        <v>XRF31649</v>
      </c>
      <c r="L125" s="76"/>
      <c r="M125" s="77"/>
    </row>
    <row r="126" spans="1:13" ht="23.1" customHeight="1" x14ac:dyDescent="0.2">
      <c r="B126" s="66">
        <v>43493</v>
      </c>
      <c r="C126" s="67" t="s">
        <v>270</v>
      </c>
      <c r="D126" s="68" t="s">
        <v>271</v>
      </c>
      <c r="E126" s="69">
        <v>300</v>
      </c>
      <c r="F126" s="70">
        <v>332004600</v>
      </c>
      <c r="G126" s="71">
        <f t="shared" si="4"/>
        <v>33200460</v>
      </c>
      <c r="H126" s="72">
        <v>0</v>
      </c>
      <c r="I126" s="73">
        <f t="shared" si="5"/>
        <v>365205060</v>
      </c>
      <c r="J126" s="74">
        <v>43532</v>
      </c>
      <c r="K126" s="75" t="str">
        <f t="shared" si="3"/>
        <v>XRF31650</v>
      </c>
      <c r="L126" s="76"/>
      <c r="M126" s="77"/>
    </row>
    <row r="127" spans="1:13" ht="23.1" customHeight="1" x14ac:dyDescent="0.2">
      <c r="B127" s="66">
        <v>43493</v>
      </c>
      <c r="C127" s="67" t="s">
        <v>272</v>
      </c>
      <c r="D127" s="68" t="s">
        <v>273</v>
      </c>
      <c r="E127" s="69">
        <v>27</v>
      </c>
      <c r="F127" s="70">
        <v>75250728</v>
      </c>
      <c r="G127" s="71">
        <f t="shared" si="4"/>
        <v>7525072</v>
      </c>
      <c r="H127" s="72">
        <v>0</v>
      </c>
      <c r="I127" s="73">
        <f t="shared" si="5"/>
        <v>82775800</v>
      </c>
      <c r="J127" s="74">
        <v>43532</v>
      </c>
      <c r="K127" s="75" t="str">
        <f t="shared" si="3"/>
        <v>XRF31651</v>
      </c>
      <c r="L127" s="76"/>
      <c r="M127" s="77"/>
    </row>
    <row r="128" spans="1:13" s="49" customFormat="1" ht="23.1" customHeight="1" x14ac:dyDescent="0.2">
      <c r="A128" s="48"/>
      <c r="B128" s="66">
        <v>43493</v>
      </c>
      <c r="C128" s="67" t="s">
        <v>274</v>
      </c>
      <c r="D128" s="68" t="s">
        <v>275</v>
      </c>
      <c r="E128" s="69">
        <v>753</v>
      </c>
      <c r="F128" s="70">
        <v>1358186100</v>
      </c>
      <c r="G128" s="71">
        <f t="shared" si="4"/>
        <v>135818610</v>
      </c>
      <c r="H128" s="72">
        <v>0</v>
      </c>
      <c r="I128" s="73">
        <f t="shared" si="5"/>
        <v>1494004710</v>
      </c>
      <c r="J128" s="74">
        <v>43532</v>
      </c>
      <c r="K128" s="75" t="str">
        <f t="shared" si="3"/>
        <v>XRF31652</v>
      </c>
      <c r="L128" s="76"/>
      <c r="M128" s="77"/>
    </row>
    <row r="129" spans="1:13" s="49" customFormat="1" ht="23.1" customHeight="1" x14ac:dyDescent="0.2">
      <c r="B129" s="66">
        <v>43494</v>
      </c>
      <c r="C129" s="67" t="s">
        <v>276</v>
      </c>
      <c r="D129" s="68" t="s">
        <v>277</v>
      </c>
      <c r="E129" s="69">
        <v>69</v>
      </c>
      <c r="F129" s="70">
        <v>157295367</v>
      </c>
      <c r="G129" s="71">
        <f t="shared" si="4"/>
        <v>15729536</v>
      </c>
      <c r="H129" s="72">
        <v>0</v>
      </c>
      <c r="I129" s="73">
        <f t="shared" si="5"/>
        <v>173024903</v>
      </c>
      <c r="J129" s="74">
        <v>43532</v>
      </c>
      <c r="K129" s="75" t="str">
        <f t="shared" si="3"/>
        <v>XRF31653</v>
      </c>
      <c r="L129" s="76"/>
      <c r="M129" s="77"/>
    </row>
    <row r="130" spans="1:13" ht="22.5" customHeight="1" x14ac:dyDescent="0.2">
      <c r="B130" s="66">
        <v>43487</v>
      </c>
      <c r="C130" s="67" t="s">
        <v>278</v>
      </c>
      <c r="D130" s="68" t="s">
        <v>279</v>
      </c>
      <c r="E130" s="69">
        <v>6</v>
      </c>
      <c r="F130" s="70">
        <v>6505800</v>
      </c>
      <c r="G130" s="71">
        <f t="shared" si="4"/>
        <v>650580</v>
      </c>
      <c r="H130" s="72">
        <v>0</v>
      </c>
      <c r="I130" s="73">
        <f>+SUM(F130:G130,H130)</f>
        <v>7156380</v>
      </c>
      <c r="J130" s="74">
        <v>43532</v>
      </c>
      <c r="K130" s="75" t="str">
        <f t="shared" si="3"/>
        <v>XRF31654</v>
      </c>
      <c r="L130" s="76"/>
      <c r="M130" s="77"/>
    </row>
    <row r="131" spans="1:13" ht="23.1" customHeight="1" x14ac:dyDescent="0.2">
      <c r="B131" s="66">
        <v>43487</v>
      </c>
      <c r="C131" s="67" t="s">
        <v>280</v>
      </c>
      <c r="D131" s="68" t="s">
        <v>281</v>
      </c>
      <c r="E131" s="69">
        <v>129</v>
      </c>
      <c r="F131" s="70">
        <v>193540764</v>
      </c>
      <c r="G131" s="71">
        <f t="shared" si="4"/>
        <v>19354076</v>
      </c>
      <c r="H131" s="72">
        <v>0</v>
      </c>
      <c r="I131" s="73">
        <f t="shared" ref="I131:I157" si="6">+SUM(F131:G131,H131)</f>
        <v>212894840</v>
      </c>
      <c r="J131" s="74">
        <v>43532</v>
      </c>
      <c r="K131" s="75" t="str">
        <f t="shared" si="3"/>
        <v>XRF31655</v>
      </c>
      <c r="L131" s="76"/>
      <c r="M131" s="77"/>
    </row>
    <row r="132" spans="1:13" ht="23.1" customHeight="1" x14ac:dyDescent="0.2">
      <c r="B132" s="66">
        <v>43487</v>
      </c>
      <c r="C132" s="67" t="s">
        <v>282</v>
      </c>
      <c r="D132" s="68" t="s">
        <v>283</v>
      </c>
      <c r="E132" s="69">
        <v>222</v>
      </c>
      <c r="F132" s="70">
        <v>496591800</v>
      </c>
      <c r="G132" s="71">
        <f t="shared" si="4"/>
        <v>49659180</v>
      </c>
      <c r="H132" s="72">
        <v>0</v>
      </c>
      <c r="I132" s="73">
        <f t="shared" si="6"/>
        <v>546250980</v>
      </c>
      <c r="J132" s="74">
        <v>43532</v>
      </c>
      <c r="K132" s="75" t="str">
        <f t="shared" si="3"/>
        <v>XRF31656</v>
      </c>
      <c r="L132" s="76"/>
      <c r="M132" s="77"/>
    </row>
    <row r="133" spans="1:13" ht="23.1" customHeight="1" x14ac:dyDescent="0.2">
      <c r="B133" s="66">
        <v>43488</v>
      </c>
      <c r="C133" s="67" t="s">
        <v>284</v>
      </c>
      <c r="D133" s="68" t="s">
        <v>285</v>
      </c>
      <c r="E133" s="69">
        <v>3</v>
      </c>
      <c r="F133" s="70">
        <v>3320046</v>
      </c>
      <c r="G133" s="71">
        <f t="shared" si="4"/>
        <v>332004</v>
      </c>
      <c r="H133" s="72">
        <v>0</v>
      </c>
      <c r="I133" s="73">
        <f t="shared" si="6"/>
        <v>3652050</v>
      </c>
      <c r="J133" s="74">
        <v>43532</v>
      </c>
      <c r="K133" s="75" t="str">
        <f t="shared" si="3"/>
        <v>XRF31657</v>
      </c>
      <c r="L133" s="76"/>
      <c r="M133" s="77"/>
    </row>
    <row r="134" spans="1:13" ht="23.1" customHeight="1" x14ac:dyDescent="0.2">
      <c r="A134" s="49"/>
      <c r="B134" s="66">
        <v>43488</v>
      </c>
      <c r="C134" s="67" t="s">
        <v>286</v>
      </c>
      <c r="D134" s="68" t="s">
        <v>287</v>
      </c>
      <c r="E134" s="69">
        <v>133</v>
      </c>
      <c r="F134" s="70">
        <v>297507700</v>
      </c>
      <c r="G134" s="71">
        <f t="shared" si="4"/>
        <v>29750770</v>
      </c>
      <c r="H134" s="72">
        <v>0</v>
      </c>
      <c r="I134" s="73">
        <f t="shared" si="6"/>
        <v>327258470</v>
      </c>
      <c r="J134" s="74">
        <v>43532</v>
      </c>
      <c r="K134" s="75" t="str">
        <f t="shared" si="3"/>
        <v>XRF31658</v>
      </c>
      <c r="L134" s="76"/>
      <c r="M134" s="77"/>
    </row>
    <row r="135" spans="1:13" ht="23.1" customHeight="1" x14ac:dyDescent="0.2">
      <c r="A135" s="49"/>
      <c r="B135" s="66">
        <v>43494</v>
      </c>
      <c r="C135" s="67" t="s">
        <v>288</v>
      </c>
      <c r="D135" s="68" t="s">
        <v>289</v>
      </c>
      <c r="E135" s="69">
        <v>297</v>
      </c>
      <c r="F135" s="70">
        <v>408462318</v>
      </c>
      <c r="G135" s="71">
        <f t="shared" si="4"/>
        <v>40846231</v>
      </c>
      <c r="H135" s="72">
        <v>0</v>
      </c>
      <c r="I135" s="73">
        <f t="shared" si="6"/>
        <v>449308549</v>
      </c>
      <c r="J135" s="74">
        <v>43532</v>
      </c>
      <c r="K135" s="75" t="str">
        <f t="shared" si="3"/>
        <v>XRF31659</v>
      </c>
      <c r="L135" s="76"/>
      <c r="M135" s="77"/>
    </row>
    <row r="136" spans="1:13" ht="23.1" customHeight="1" x14ac:dyDescent="0.2">
      <c r="A136" s="49"/>
      <c r="B136" s="66">
        <v>43494</v>
      </c>
      <c r="C136" s="67" t="s">
        <v>290</v>
      </c>
      <c r="D136" s="68" t="s">
        <v>291</v>
      </c>
      <c r="E136" s="69">
        <v>624</v>
      </c>
      <c r="F136" s="70">
        <v>323389248</v>
      </c>
      <c r="G136" s="71">
        <f t="shared" si="4"/>
        <v>32338924</v>
      </c>
      <c r="H136" s="72">
        <v>0</v>
      </c>
      <c r="I136" s="73">
        <f t="shared" si="6"/>
        <v>355728172</v>
      </c>
      <c r="J136" s="74">
        <v>43532</v>
      </c>
      <c r="K136" s="75" t="str">
        <f t="shared" si="3"/>
        <v>XRF31660</v>
      </c>
      <c r="L136" s="76"/>
      <c r="M136" s="77"/>
    </row>
    <row r="137" spans="1:13" ht="23.1" customHeight="1" x14ac:dyDescent="0.2">
      <c r="B137" s="66">
        <v>43496</v>
      </c>
      <c r="C137" s="67" t="s">
        <v>292</v>
      </c>
      <c r="D137" s="68" t="s">
        <v>293</v>
      </c>
      <c r="E137" s="69">
        <v>300</v>
      </c>
      <c r="F137" s="70">
        <v>522959100</v>
      </c>
      <c r="G137" s="71">
        <f t="shared" si="4"/>
        <v>52295910</v>
      </c>
      <c r="H137" s="72">
        <v>0</v>
      </c>
      <c r="I137" s="73">
        <f t="shared" si="6"/>
        <v>575255010</v>
      </c>
      <c r="J137" s="74">
        <v>43532</v>
      </c>
      <c r="K137" s="75" t="str">
        <f t="shared" si="3"/>
        <v>XRF31661</v>
      </c>
      <c r="L137" s="76"/>
      <c r="M137" s="77"/>
    </row>
    <row r="138" spans="1:13" ht="23.1" customHeight="1" x14ac:dyDescent="0.2">
      <c r="B138" s="66">
        <v>43490</v>
      </c>
      <c r="C138" s="67" t="s">
        <v>294</v>
      </c>
      <c r="D138" s="68" t="s">
        <v>295</v>
      </c>
      <c r="E138" s="69">
        <v>3</v>
      </c>
      <c r="F138" s="70">
        <v>4500948</v>
      </c>
      <c r="G138" s="71">
        <f t="shared" si="4"/>
        <v>450094</v>
      </c>
      <c r="H138" s="72">
        <v>0</v>
      </c>
      <c r="I138" s="73">
        <f t="shared" si="6"/>
        <v>4951042</v>
      </c>
      <c r="J138" s="74">
        <v>43532</v>
      </c>
      <c r="K138" s="75" t="str">
        <f t="shared" si="3"/>
        <v>XRF31662</v>
      </c>
      <c r="L138" s="76"/>
      <c r="M138" s="77"/>
    </row>
    <row r="139" spans="1:13" ht="23.1" customHeight="1" x14ac:dyDescent="0.2">
      <c r="A139" s="49"/>
      <c r="B139" s="66">
        <v>43490</v>
      </c>
      <c r="C139" s="67" t="s">
        <v>296</v>
      </c>
      <c r="D139" s="68" t="s">
        <v>297</v>
      </c>
      <c r="E139" s="69">
        <v>6</v>
      </c>
      <c r="F139" s="70">
        <v>6503196</v>
      </c>
      <c r="G139" s="71">
        <f t="shared" si="4"/>
        <v>650319</v>
      </c>
      <c r="H139" s="72">
        <v>0</v>
      </c>
      <c r="I139" s="73">
        <f t="shared" si="6"/>
        <v>7153515</v>
      </c>
      <c r="J139" s="74">
        <v>43532</v>
      </c>
      <c r="K139" s="75" t="str">
        <f t="shared" si="3"/>
        <v>XRF31663</v>
      </c>
      <c r="L139" s="76"/>
      <c r="M139" s="77"/>
    </row>
    <row r="140" spans="1:13" ht="23.1" customHeight="1" x14ac:dyDescent="0.2">
      <c r="B140" s="66">
        <v>43490</v>
      </c>
      <c r="C140" s="67" t="s">
        <v>298</v>
      </c>
      <c r="D140" s="68" t="s">
        <v>299</v>
      </c>
      <c r="E140" s="69">
        <v>4</v>
      </c>
      <c r="F140" s="70">
        <v>1997920</v>
      </c>
      <c r="G140" s="71">
        <f t="shared" si="4"/>
        <v>199792</v>
      </c>
      <c r="H140" s="72">
        <v>0</v>
      </c>
      <c r="I140" s="73">
        <f t="shared" si="6"/>
        <v>2197712</v>
      </c>
      <c r="J140" s="74">
        <v>43532</v>
      </c>
      <c r="K140" s="75" t="str">
        <f t="shared" si="3"/>
        <v>XRF31664</v>
      </c>
      <c r="L140" s="76"/>
      <c r="M140" s="77"/>
    </row>
    <row r="141" spans="1:13" ht="23.1" customHeight="1" x14ac:dyDescent="0.2">
      <c r="B141" s="66">
        <v>43490</v>
      </c>
      <c r="C141" s="67" t="s">
        <v>300</v>
      </c>
      <c r="D141" s="68" t="s">
        <v>301</v>
      </c>
      <c r="E141" s="69">
        <v>8</v>
      </c>
      <c r="F141" s="70">
        <v>4460224</v>
      </c>
      <c r="G141" s="71">
        <f t="shared" si="4"/>
        <v>446022</v>
      </c>
      <c r="H141" s="72">
        <v>0</v>
      </c>
      <c r="I141" s="73">
        <f t="shared" si="6"/>
        <v>4906246</v>
      </c>
      <c r="J141" s="74">
        <v>43532</v>
      </c>
      <c r="K141" s="75" t="str">
        <f t="shared" si="3"/>
        <v>XRF31665</v>
      </c>
      <c r="L141" s="76"/>
      <c r="M141" s="77"/>
    </row>
    <row r="142" spans="1:13" ht="23.1" customHeight="1" x14ac:dyDescent="0.2">
      <c r="B142" s="66">
        <v>43491</v>
      </c>
      <c r="C142" s="67" t="s">
        <v>302</v>
      </c>
      <c r="D142" s="68" t="s">
        <v>303</v>
      </c>
      <c r="E142" s="69">
        <v>12</v>
      </c>
      <c r="F142" s="70">
        <v>19743528</v>
      </c>
      <c r="G142" s="71">
        <f t="shared" si="4"/>
        <v>1974352</v>
      </c>
      <c r="H142" s="72">
        <v>0</v>
      </c>
      <c r="I142" s="73">
        <f t="shared" si="6"/>
        <v>21717880</v>
      </c>
      <c r="J142" s="74">
        <v>43532</v>
      </c>
      <c r="K142" s="75" t="str">
        <f t="shared" si="3"/>
        <v>XRF31666</v>
      </c>
      <c r="L142" s="76"/>
      <c r="M142" s="77"/>
    </row>
    <row r="143" spans="1:13" ht="23.1" customHeight="1" x14ac:dyDescent="0.2">
      <c r="A143" s="49"/>
      <c r="B143" s="66">
        <v>43491</v>
      </c>
      <c r="C143" s="67" t="s">
        <v>304</v>
      </c>
      <c r="D143" s="68" t="s">
        <v>305</v>
      </c>
      <c r="E143" s="69">
        <v>9</v>
      </c>
      <c r="F143" s="70">
        <v>9758700</v>
      </c>
      <c r="G143" s="71">
        <f t="shared" si="4"/>
        <v>975870</v>
      </c>
      <c r="H143" s="72">
        <v>0</v>
      </c>
      <c r="I143" s="73">
        <f t="shared" si="6"/>
        <v>10734570</v>
      </c>
      <c r="J143" s="74">
        <v>43532</v>
      </c>
      <c r="K143" s="75" t="str">
        <f t="shared" si="3"/>
        <v>XRF31667</v>
      </c>
      <c r="L143" s="76"/>
      <c r="M143" s="77"/>
    </row>
    <row r="144" spans="1:13" ht="23.1" customHeight="1" x14ac:dyDescent="0.2">
      <c r="B144" s="66">
        <v>43491</v>
      </c>
      <c r="C144" s="67" t="s">
        <v>306</v>
      </c>
      <c r="D144" s="68" t="s">
        <v>307</v>
      </c>
      <c r="E144" s="69">
        <v>261</v>
      </c>
      <c r="F144" s="70">
        <v>583830900</v>
      </c>
      <c r="G144" s="71">
        <f t="shared" si="4"/>
        <v>58383090</v>
      </c>
      <c r="H144" s="72">
        <v>0</v>
      </c>
      <c r="I144" s="73">
        <f t="shared" si="6"/>
        <v>642213990</v>
      </c>
      <c r="J144" s="74">
        <v>43532</v>
      </c>
      <c r="K144" s="75" t="str">
        <f t="shared" si="3"/>
        <v>XRF31668</v>
      </c>
      <c r="L144" s="76"/>
      <c r="M144" s="77"/>
    </row>
    <row r="145" spans="1:13" s="49" customFormat="1" ht="23.1" customHeight="1" x14ac:dyDescent="0.2">
      <c r="A145" s="48"/>
      <c r="B145" s="66">
        <v>43491</v>
      </c>
      <c r="C145" s="67" t="s">
        <v>308</v>
      </c>
      <c r="D145" s="68" t="s">
        <v>309</v>
      </c>
      <c r="E145" s="69">
        <v>456</v>
      </c>
      <c r="F145" s="70">
        <v>236322912</v>
      </c>
      <c r="G145" s="71">
        <f t="shared" si="4"/>
        <v>23632291</v>
      </c>
      <c r="H145" s="72">
        <v>0</v>
      </c>
      <c r="I145" s="73">
        <f t="shared" si="6"/>
        <v>259955203</v>
      </c>
      <c r="J145" s="74">
        <v>43532</v>
      </c>
      <c r="K145" s="75" t="str">
        <f t="shared" si="3"/>
        <v>XRF31669</v>
      </c>
      <c r="L145" s="76"/>
      <c r="M145" s="77"/>
    </row>
    <row r="146" spans="1:13" ht="23.1" customHeight="1" x14ac:dyDescent="0.2">
      <c r="B146" s="66">
        <v>43496</v>
      </c>
      <c r="C146" s="67" t="s">
        <v>310</v>
      </c>
      <c r="D146" s="68" t="s">
        <v>311</v>
      </c>
      <c r="E146" s="69">
        <v>3</v>
      </c>
      <c r="F146" s="70">
        <v>8361192</v>
      </c>
      <c r="G146" s="71">
        <f t="shared" si="4"/>
        <v>836119</v>
      </c>
      <c r="H146" s="72">
        <v>0</v>
      </c>
      <c r="I146" s="73">
        <f t="shared" si="6"/>
        <v>9197311</v>
      </c>
      <c r="J146" s="74">
        <v>43532</v>
      </c>
      <c r="K146" s="75" t="str">
        <f t="shared" si="3"/>
        <v>XRF31682</v>
      </c>
      <c r="L146" s="76"/>
      <c r="M146" s="77"/>
    </row>
    <row r="147" spans="1:13" ht="23.1" customHeight="1" x14ac:dyDescent="0.2">
      <c r="A147" s="49"/>
      <c r="B147" s="66">
        <v>43496</v>
      </c>
      <c r="C147" s="67" t="s">
        <v>312</v>
      </c>
      <c r="D147" s="68" t="s">
        <v>313</v>
      </c>
      <c r="E147" s="69">
        <v>3</v>
      </c>
      <c r="F147" s="70">
        <v>4125882</v>
      </c>
      <c r="G147" s="71">
        <f t="shared" si="4"/>
        <v>412588</v>
      </c>
      <c r="H147" s="72">
        <v>0</v>
      </c>
      <c r="I147" s="73">
        <f t="shared" si="6"/>
        <v>4538470</v>
      </c>
      <c r="J147" s="74">
        <v>43532</v>
      </c>
      <c r="K147" s="75" t="str">
        <f t="shared" si="3"/>
        <v>XRF31683</v>
      </c>
      <c r="L147" s="76"/>
      <c r="M147" s="77"/>
    </row>
    <row r="148" spans="1:13" s="49" customFormat="1" ht="23.1" customHeight="1" x14ac:dyDescent="0.2">
      <c r="A148" s="48"/>
      <c r="B148" s="66">
        <v>43496</v>
      </c>
      <c r="C148" s="67" t="s">
        <v>314</v>
      </c>
      <c r="D148" s="68" t="s">
        <v>315</v>
      </c>
      <c r="E148" s="69">
        <v>6</v>
      </c>
      <c r="F148" s="70">
        <v>9001896</v>
      </c>
      <c r="G148" s="71">
        <f t="shared" si="4"/>
        <v>900189</v>
      </c>
      <c r="H148" s="72">
        <v>0</v>
      </c>
      <c r="I148" s="73">
        <f t="shared" si="6"/>
        <v>9902085</v>
      </c>
      <c r="J148" s="74">
        <v>43532</v>
      </c>
      <c r="K148" s="75" t="str">
        <f t="shared" si="3"/>
        <v>XRF31684</v>
      </c>
      <c r="L148" s="76"/>
      <c r="M148" s="77"/>
    </row>
    <row r="149" spans="1:13" ht="23.1" customHeight="1" x14ac:dyDescent="0.2">
      <c r="B149" s="66">
        <v>43496</v>
      </c>
      <c r="C149" s="67" t="s">
        <v>316</v>
      </c>
      <c r="D149" s="68" t="s">
        <v>317</v>
      </c>
      <c r="E149" s="69">
        <v>151</v>
      </c>
      <c r="F149" s="70">
        <v>344226093</v>
      </c>
      <c r="G149" s="71">
        <f t="shared" si="4"/>
        <v>34422609</v>
      </c>
      <c r="H149" s="72">
        <v>0</v>
      </c>
      <c r="I149" s="73">
        <f t="shared" si="6"/>
        <v>378648702</v>
      </c>
      <c r="J149" s="74">
        <v>43532</v>
      </c>
      <c r="K149" s="75" t="str">
        <f t="shared" si="3"/>
        <v>XRF31685</v>
      </c>
      <c r="L149" s="76"/>
      <c r="M149" s="77"/>
    </row>
    <row r="150" spans="1:13" ht="23.1" customHeight="1" x14ac:dyDescent="0.2">
      <c r="A150" s="49"/>
      <c r="B150" s="66">
        <v>43496</v>
      </c>
      <c r="C150" s="67" t="s">
        <v>318</v>
      </c>
      <c r="D150" s="68" t="s">
        <v>319</v>
      </c>
      <c r="E150" s="69">
        <v>9</v>
      </c>
      <c r="F150" s="70">
        <v>20150298</v>
      </c>
      <c r="G150" s="71">
        <f t="shared" si="4"/>
        <v>2015029</v>
      </c>
      <c r="H150" s="72">
        <v>0</v>
      </c>
      <c r="I150" s="73">
        <f t="shared" si="6"/>
        <v>22165327</v>
      </c>
      <c r="J150" s="74">
        <v>43532</v>
      </c>
      <c r="K150" s="75" t="str">
        <f t="shared" si="3"/>
        <v>XRF31686</v>
      </c>
      <c r="L150" s="76"/>
      <c r="M150" s="77"/>
    </row>
    <row r="151" spans="1:13" s="49" customFormat="1" ht="23.1" customHeight="1" x14ac:dyDescent="0.2">
      <c r="B151" s="66">
        <v>43496</v>
      </c>
      <c r="C151" s="67" t="s">
        <v>320</v>
      </c>
      <c r="D151" s="68" t="s">
        <v>321</v>
      </c>
      <c r="E151" s="69">
        <v>10</v>
      </c>
      <c r="F151" s="70">
        <v>22397880</v>
      </c>
      <c r="G151" s="71">
        <f t="shared" si="4"/>
        <v>2239788</v>
      </c>
      <c r="H151" s="72">
        <v>0</v>
      </c>
      <c r="I151" s="73">
        <f t="shared" si="6"/>
        <v>24637668</v>
      </c>
      <c r="J151" s="74">
        <v>43532</v>
      </c>
      <c r="K151" s="75" t="str">
        <f t="shared" si="3"/>
        <v>XRF31687</v>
      </c>
      <c r="L151" s="76"/>
      <c r="M151" s="77"/>
    </row>
    <row r="152" spans="1:13" ht="23.1" customHeight="1" x14ac:dyDescent="0.2">
      <c r="A152" s="49"/>
      <c r="B152" s="66">
        <v>43496</v>
      </c>
      <c r="C152" s="67" t="s">
        <v>322</v>
      </c>
      <c r="D152" s="68" t="s">
        <v>323</v>
      </c>
      <c r="E152" s="69">
        <v>44</v>
      </c>
      <c r="F152" s="70">
        <v>24531232</v>
      </c>
      <c r="G152" s="71">
        <f t="shared" si="4"/>
        <v>2453123</v>
      </c>
      <c r="H152" s="72">
        <v>0</v>
      </c>
      <c r="I152" s="73">
        <f t="shared" si="6"/>
        <v>26984355</v>
      </c>
      <c r="J152" s="74">
        <v>43532</v>
      </c>
      <c r="K152" s="75" t="str">
        <f t="shared" ref="K152:K157" si="7">C152</f>
        <v>XRF31688</v>
      </c>
      <c r="L152" s="76"/>
      <c r="M152" s="77"/>
    </row>
    <row r="153" spans="1:13" s="49" customFormat="1" ht="23.1" customHeight="1" x14ac:dyDescent="0.2">
      <c r="A153" s="48"/>
      <c r="B153" s="66">
        <v>43496</v>
      </c>
      <c r="C153" s="67" t="s">
        <v>324</v>
      </c>
      <c r="D153" s="68" t="s">
        <v>325</v>
      </c>
      <c r="E153" s="69">
        <v>76</v>
      </c>
      <c r="F153" s="70">
        <v>39387152</v>
      </c>
      <c r="G153" s="71">
        <f>+ROUNDDOWN((F153*0.1),0)</f>
        <v>3938715</v>
      </c>
      <c r="H153" s="72">
        <v>0</v>
      </c>
      <c r="I153" s="73">
        <f t="shared" si="6"/>
        <v>43325867</v>
      </c>
      <c r="J153" s="74">
        <v>43532</v>
      </c>
      <c r="K153" s="75" t="str">
        <f t="shared" si="7"/>
        <v>XRF31689</v>
      </c>
      <c r="L153" s="76"/>
      <c r="M153" s="77"/>
    </row>
    <row r="154" spans="1:13" ht="23.1" customHeight="1" x14ac:dyDescent="0.2">
      <c r="B154" s="66">
        <v>43496</v>
      </c>
      <c r="C154" s="67" t="s">
        <v>326</v>
      </c>
      <c r="D154" s="68" t="s">
        <v>327</v>
      </c>
      <c r="E154" s="69">
        <v>60</v>
      </c>
      <c r="F154" s="70">
        <v>47366100</v>
      </c>
      <c r="G154" s="71">
        <f>+ROUNDDOWN((F154*0.1),0)</f>
        <v>4736610</v>
      </c>
      <c r="H154" s="72">
        <v>0</v>
      </c>
      <c r="I154" s="73">
        <f t="shared" si="6"/>
        <v>52102710</v>
      </c>
      <c r="J154" s="74">
        <v>43532</v>
      </c>
      <c r="K154" s="75" t="str">
        <f t="shared" si="7"/>
        <v>XRF31690</v>
      </c>
      <c r="L154" s="76"/>
      <c r="M154" s="77"/>
    </row>
    <row r="155" spans="1:13" ht="23.1" customHeight="1" x14ac:dyDescent="0.2">
      <c r="B155" s="66">
        <v>43496</v>
      </c>
      <c r="C155" s="67" t="s">
        <v>328</v>
      </c>
      <c r="D155" s="68" t="s">
        <v>329</v>
      </c>
      <c r="E155" s="69">
        <v>20</v>
      </c>
      <c r="F155" s="70">
        <v>15788700</v>
      </c>
      <c r="G155" s="71">
        <f>+ROUNDDOWN((F155*0.1),0)</f>
        <v>1578870</v>
      </c>
      <c r="H155" s="72">
        <v>0</v>
      </c>
      <c r="I155" s="73">
        <f t="shared" si="6"/>
        <v>17367570</v>
      </c>
      <c r="J155" s="74">
        <v>43532</v>
      </c>
      <c r="K155" s="75" t="str">
        <f t="shared" si="7"/>
        <v>XRF31691</v>
      </c>
      <c r="L155" s="76"/>
      <c r="M155" s="77"/>
    </row>
    <row r="156" spans="1:13" ht="22.5" customHeight="1" x14ac:dyDescent="0.2">
      <c r="B156" s="66">
        <v>43494</v>
      </c>
      <c r="C156" s="67" t="s">
        <v>330</v>
      </c>
      <c r="D156" s="68" t="s">
        <v>331</v>
      </c>
      <c r="E156" s="69">
        <v>84</v>
      </c>
      <c r="F156" s="70">
        <v>191490012</v>
      </c>
      <c r="G156" s="71">
        <f>+ROUNDDOWN((F156*0.1),0)</f>
        <v>19149001</v>
      </c>
      <c r="H156" s="72">
        <v>0</v>
      </c>
      <c r="I156" s="73">
        <f t="shared" si="6"/>
        <v>210639013</v>
      </c>
      <c r="J156" s="74">
        <v>43532</v>
      </c>
      <c r="K156" s="75" t="str">
        <f t="shared" si="7"/>
        <v>XRF31692</v>
      </c>
      <c r="L156" s="76"/>
      <c r="M156" s="77"/>
    </row>
    <row r="157" spans="1:13" ht="23.1" customHeight="1" x14ac:dyDescent="0.2">
      <c r="A157" s="49"/>
      <c r="B157" s="66">
        <v>43494</v>
      </c>
      <c r="C157" s="67" t="s">
        <v>332</v>
      </c>
      <c r="D157" s="68" t="s">
        <v>333</v>
      </c>
      <c r="E157" s="69">
        <v>147</v>
      </c>
      <c r="F157" s="70">
        <v>265143900</v>
      </c>
      <c r="G157" s="71">
        <f>+ROUNDDOWN((F157*0.1),0)</f>
        <v>26514390</v>
      </c>
      <c r="H157" s="72">
        <v>0</v>
      </c>
      <c r="I157" s="73">
        <f t="shared" si="6"/>
        <v>291658290</v>
      </c>
      <c r="J157" s="74">
        <v>43532</v>
      </c>
      <c r="K157" s="75" t="str">
        <f t="shared" si="7"/>
        <v>XRF31693</v>
      </c>
      <c r="L157" s="76"/>
      <c r="M157" s="77"/>
    </row>
    <row r="158" spans="1:13" s="49" customFormat="1" ht="23.1" customHeight="1" x14ac:dyDescent="0.2">
      <c r="A158" s="48"/>
      <c r="B158" s="66"/>
      <c r="C158" s="67"/>
      <c r="D158" s="75"/>
      <c r="E158" s="80"/>
      <c r="F158" s="70"/>
      <c r="G158" s="71"/>
      <c r="H158" s="72"/>
      <c r="I158" s="73"/>
      <c r="J158" s="74"/>
      <c r="K158" s="75"/>
      <c r="L158" s="76"/>
      <c r="M158" s="77"/>
    </row>
    <row r="159" spans="1:13" s="81" customFormat="1" ht="23.1" customHeight="1" thickBot="1" x14ac:dyDescent="0.25">
      <c r="B159" s="82" t="s">
        <v>334</v>
      </c>
      <c r="C159" s="83"/>
      <c r="D159" s="83"/>
      <c r="E159" s="84">
        <f>SUM(E24:E158)</f>
        <v>36462</v>
      </c>
      <c r="F159" s="85">
        <f>SUM(F24:F158)</f>
        <v>42242191631</v>
      </c>
      <c r="G159" s="85">
        <f>SUM(G24:G158)</f>
        <v>4224219128</v>
      </c>
      <c r="H159" s="85">
        <f>SUM(H24:H158)</f>
        <v>0</v>
      </c>
      <c r="I159" s="85">
        <f>SUM(I24:I158)</f>
        <v>46466410759</v>
      </c>
      <c r="J159" s="83"/>
      <c r="K159" s="83"/>
      <c r="M159" s="77"/>
    </row>
    <row r="160" spans="1:13" ht="23.1" customHeight="1" thickTop="1" x14ac:dyDescent="0.2">
      <c r="E160" s="77"/>
      <c r="F160" s="86"/>
      <c r="G160" s="86"/>
      <c r="H160" s="86"/>
      <c r="I160" s="86"/>
    </row>
    <row r="161" spans="2:12" ht="23.1" customHeight="1" x14ac:dyDescent="0.2">
      <c r="B161" s="47" t="s">
        <v>335</v>
      </c>
      <c r="E161" s="87"/>
      <c r="F161" s="87"/>
      <c r="G161" s="87"/>
      <c r="H161" s="88"/>
      <c r="I161" s="88"/>
      <c r="K161" s="89"/>
      <c r="L161" s="77"/>
    </row>
    <row r="162" spans="2:12" s="96" customFormat="1" ht="23.1" customHeight="1" x14ac:dyDescent="0.2">
      <c r="B162" s="90" t="s">
        <v>336</v>
      </c>
      <c r="C162" s="91">
        <f>F159</f>
        <v>42242191631</v>
      </c>
      <c r="D162" s="92" t="s">
        <v>337</v>
      </c>
      <c r="E162" s="93"/>
      <c r="F162" s="94"/>
      <c r="G162" s="94"/>
      <c r="H162" s="94"/>
      <c r="I162" s="94"/>
      <c r="J162" s="95"/>
      <c r="K162" s="95"/>
      <c r="L162" s="95"/>
    </row>
    <row r="163" spans="2:12" s="96" customFormat="1" ht="29.25" customHeight="1" x14ac:dyDescent="0.2">
      <c r="B163" s="97" t="s">
        <v>338</v>
      </c>
      <c r="C163" s="91">
        <f>+G159</f>
        <v>4224219128</v>
      </c>
      <c r="D163" s="92" t="s">
        <v>337</v>
      </c>
      <c r="E163" s="93"/>
      <c r="F163" s="94"/>
      <c r="G163" s="94"/>
      <c r="H163" s="94"/>
      <c r="I163" s="94"/>
      <c r="J163" s="95"/>
      <c r="K163" s="95"/>
      <c r="L163" s="95"/>
    </row>
    <row r="164" spans="2:12" ht="23.1" customHeight="1" x14ac:dyDescent="0.2">
      <c r="B164" s="47" t="s">
        <v>29</v>
      </c>
      <c r="E164" s="77"/>
      <c r="F164" s="86"/>
      <c r="G164" s="86"/>
      <c r="H164" s="86"/>
      <c r="I164" s="86"/>
      <c r="K164" s="98"/>
    </row>
    <row r="165" spans="2:12" ht="23.1" customHeight="1" x14ac:dyDescent="0.2">
      <c r="E165" s="77"/>
      <c r="F165" s="77"/>
      <c r="G165" s="77"/>
      <c r="H165" s="77"/>
      <c r="I165" s="77"/>
      <c r="K165" s="77"/>
    </row>
    <row r="166" spans="2:12" ht="23.1" customHeight="1" x14ac:dyDescent="0.2">
      <c r="H166" s="119" t="s">
        <v>30</v>
      </c>
      <c r="I166" s="119"/>
      <c r="J166" s="119"/>
      <c r="K166" s="119"/>
    </row>
    <row r="167" spans="2:12" ht="23.1" customHeight="1" x14ac:dyDescent="0.2">
      <c r="C167" s="99"/>
      <c r="E167" s="100"/>
      <c r="H167" s="48"/>
      <c r="I167" s="48"/>
    </row>
    <row r="168" spans="2:12" ht="23.1" customHeight="1" x14ac:dyDescent="0.2">
      <c r="H168" s="48"/>
      <c r="I168" s="48"/>
    </row>
    <row r="169" spans="2:12" ht="23.1" customHeight="1" x14ac:dyDescent="0.2">
      <c r="B169" s="101"/>
      <c r="C169" s="102"/>
      <c r="D169" s="102"/>
      <c r="F169" s="103"/>
      <c r="G169" s="103"/>
      <c r="H169" s="48"/>
      <c r="I169" s="48"/>
    </row>
    <row r="170" spans="2:12" ht="23.1" customHeight="1" x14ac:dyDescent="0.2">
      <c r="B170" s="101"/>
      <c r="C170" s="104"/>
      <c r="D170" s="102"/>
      <c r="E170" s="89"/>
      <c r="H170" s="48"/>
      <c r="I170" s="48"/>
    </row>
    <row r="171" spans="2:12" ht="23.1" customHeight="1" x14ac:dyDescent="0.2">
      <c r="B171" s="101"/>
      <c r="C171" s="105"/>
      <c r="D171" s="102"/>
      <c r="H171" s="121" t="s">
        <v>339</v>
      </c>
      <c r="I171" s="121"/>
      <c r="J171" s="121"/>
      <c r="K171" s="121"/>
    </row>
    <row r="172" spans="2:12" ht="23.1" customHeight="1" x14ac:dyDescent="0.2">
      <c r="B172" s="101"/>
      <c r="C172" s="105"/>
      <c r="D172" s="102"/>
      <c r="H172" s="121"/>
      <c r="I172" s="121"/>
      <c r="J172" s="121"/>
      <c r="K172" s="121"/>
    </row>
    <row r="173" spans="2:12" ht="23.1" customHeight="1" x14ac:dyDescent="0.2">
      <c r="B173" s="101"/>
      <c r="C173" s="105"/>
      <c r="D173" s="102"/>
      <c r="H173" s="119" t="s">
        <v>32</v>
      </c>
      <c r="I173" s="119"/>
      <c r="J173" s="119"/>
      <c r="K173" s="119"/>
    </row>
    <row r="174" spans="2:12" ht="23.1" customHeight="1" x14ac:dyDescent="0.2">
      <c r="B174" s="101"/>
      <c r="C174" s="105"/>
      <c r="D174" s="102"/>
      <c r="H174" s="119" t="s">
        <v>340</v>
      </c>
      <c r="I174" s="119"/>
      <c r="J174" s="119"/>
      <c r="K174" s="119"/>
    </row>
    <row r="175" spans="2:12" ht="23.1" customHeight="1" x14ac:dyDescent="0.2">
      <c r="B175" s="101"/>
      <c r="C175" s="105"/>
      <c r="D175" s="102"/>
      <c r="H175" s="56"/>
      <c r="I175" s="56"/>
      <c r="J175" s="56"/>
      <c r="K175" s="56"/>
    </row>
    <row r="176" spans="2:12" ht="23.1" customHeight="1" x14ac:dyDescent="0.2">
      <c r="B176" s="50"/>
      <c r="C176" s="105"/>
      <c r="D176" s="102"/>
    </row>
    <row r="177" spans="2:9" ht="23.1" customHeight="1" x14ac:dyDescent="0.2">
      <c r="B177" s="106"/>
      <c r="C177" s="107"/>
      <c r="D177" s="102"/>
    </row>
    <row r="178" spans="2:9" ht="23.1" customHeight="1" x14ac:dyDescent="0.2">
      <c r="B178" s="106"/>
      <c r="C178" s="107"/>
      <c r="D178" s="102"/>
    </row>
    <row r="179" spans="2:9" ht="23.1" customHeight="1" x14ac:dyDescent="0.2">
      <c r="B179" s="106"/>
      <c r="C179" s="107"/>
    </row>
    <row r="180" spans="2:9" ht="23.1" customHeight="1" x14ac:dyDescent="0.2">
      <c r="B180" s="106"/>
      <c r="C180" s="107"/>
    </row>
    <row r="181" spans="2:9" ht="23.1" customHeight="1" x14ac:dyDescent="0.2">
      <c r="B181" s="106"/>
      <c r="C181" s="107"/>
    </row>
    <row r="182" spans="2:9" ht="23.1" customHeight="1" x14ac:dyDescent="0.2">
      <c r="B182" s="106"/>
      <c r="C182" s="107"/>
    </row>
    <row r="183" spans="2:9" ht="23.1" customHeight="1" x14ac:dyDescent="0.2">
      <c r="B183" s="106"/>
      <c r="C183" s="107"/>
    </row>
    <row r="184" spans="2:9" ht="23.1" customHeight="1" x14ac:dyDescent="0.2">
      <c r="B184" s="106"/>
      <c r="C184" s="107"/>
    </row>
    <row r="185" spans="2:9" ht="23.1" customHeight="1" x14ac:dyDescent="0.2">
      <c r="B185" s="106"/>
      <c r="C185" s="107"/>
    </row>
    <row r="186" spans="2:9" ht="23.1" customHeight="1" x14ac:dyDescent="0.2">
      <c r="B186" s="106"/>
      <c r="C186" s="107"/>
    </row>
    <row r="187" spans="2:9" ht="23.1" customHeight="1" x14ac:dyDescent="0.2">
      <c r="B187" s="106"/>
      <c r="C187" s="107"/>
    </row>
    <row r="188" spans="2:9" ht="23.1" customHeight="1" x14ac:dyDescent="0.2">
      <c r="C188" s="89"/>
    </row>
    <row r="190" spans="2:9" ht="23.1" customHeight="1" x14ac:dyDescent="0.2">
      <c r="B190" s="48"/>
      <c r="C190" s="77"/>
      <c r="F190" s="48"/>
      <c r="G190" s="48"/>
      <c r="H190" s="48"/>
      <c r="I190" s="48"/>
    </row>
  </sheetData>
  <mergeCells count="19">
    <mergeCell ref="H171:K172"/>
    <mergeCell ref="H173:K173"/>
    <mergeCell ref="H174:K174"/>
    <mergeCell ref="G20:G21"/>
    <mergeCell ref="H20:H21"/>
    <mergeCell ref="I20:I21"/>
    <mergeCell ref="J20:J21"/>
    <mergeCell ref="K20:K21"/>
    <mergeCell ref="H166:K166"/>
    <mergeCell ref="B4:K4"/>
    <mergeCell ref="B5:K5"/>
    <mergeCell ref="B6:K6"/>
    <mergeCell ref="B7:K7"/>
    <mergeCell ref="B14:K14"/>
    <mergeCell ref="B20:B21"/>
    <mergeCell ref="C20:C21"/>
    <mergeCell ref="D20:D21"/>
    <mergeCell ref="E20:E21"/>
    <mergeCell ref="F20:F21"/>
  </mergeCells>
  <pageMargins left="0.3" right="0.32" top="0.25" bottom="1" header="0.42" footer="0"/>
  <pageSetup paperSize="9" scale="45" fitToHeight="4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abSelected="1" zoomScale="85" zoomScaleNormal="85" workbookViewId="0">
      <selection activeCell="I13" sqref="I13"/>
    </sheetView>
  </sheetViews>
  <sheetFormatPr defaultColWidth="8.85546875" defaultRowHeight="17.100000000000001" customHeight="1" x14ac:dyDescent="0.2"/>
  <cols>
    <col min="1" max="1" width="13.85546875" style="9" customWidth="1"/>
    <col min="2" max="2" width="26.28515625" style="9" customWidth="1"/>
    <col min="3" max="3" width="21.140625" style="9" customWidth="1"/>
    <col min="4" max="4" width="19.28515625" style="9" customWidth="1"/>
    <col min="5" max="5" width="20.28515625" style="9" customWidth="1"/>
    <col min="6" max="6" width="16.7109375" style="9" customWidth="1"/>
    <col min="7" max="7" width="10" style="9" customWidth="1"/>
    <col min="8" max="8" width="19.85546875" style="10" customWidth="1"/>
    <col min="9" max="9" width="14.140625" style="10" bestFit="1" customWidth="1"/>
    <col min="10" max="10" width="15.42578125" style="10" bestFit="1" customWidth="1"/>
    <col min="11" max="11" width="8.85546875" style="10"/>
    <col min="12" max="16384" width="8.85546875" style="9"/>
  </cols>
  <sheetData>
    <row r="1" spans="1:11" s="3" customFormat="1" ht="17.100000000000001" customHeight="1" x14ac:dyDescent="0.2">
      <c r="A1" s="1" t="s">
        <v>0</v>
      </c>
      <c r="B1" s="108"/>
      <c r="C1" s="108"/>
      <c r="H1" s="43"/>
      <c r="I1" s="4"/>
      <c r="J1" s="4"/>
      <c r="K1" s="4"/>
    </row>
    <row r="2" spans="1:11" s="3" customFormat="1" ht="17.100000000000001" customHeight="1" x14ac:dyDescent="0.2">
      <c r="A2" s="108" t="s">
        <v>341</v>
      </c>
      <c r="B2" s="108"/>
      <c r="C2" s="108"/>
      <c r="E2" s="108" t="s">
        <v>342</v>
      </c>
      <c r="H2" s="43"/>
      <c r="I2" s="4"/>
      <c r="J2" s="4"/>
      <c r="K2" s="4"/>
    </row>
    <row r="3" spans="1:11" s="3" customFormat="1" ht="17.100000000000001" customHeight="1" x14ac:dyDescent="0.2">
      <c r="A3" s="108" t="s">
        <v>34</v>
      </c>
      <c r="B3" s="108"/>
      <c r="C3" s="108"/>
      <c r="E3" s="5" t="s">
        <v>343</v>
      </c>
      <c r="H3" s="43"/>
      <c r="I3" s="4"/>
      <c r="J3" s="4"/>
      <c r="K3" s="4"/>
    </row>
    <row r="4" spans="1:11" s="3" customFormat="1" ht="17.100000000000001" customHeight="1" x14ac:dyDescent="0.2">
      <c r="A4" s="108" t="s">
        <v>35</v>
      </c>
      <c r="B4" s="108"/>
      <c r="C4" s="108"/>
      <c r="E4" s="5" t="s">
        <v>344</v>
      </c>
      <c r="H4" s="43"/>
      <c r="I4" s="4"/>
      <c r="J4" s="4"/>
      <c r="K4" s="4"/>
    </row>
    <row r="5" spans="1:11" s="3" customFormat="1" ht="17.100000000000001" customHeight="1" x14ac:dyDescent="0.2">
      <c r="A5" s="108" t="s">
        <v>36</v>
      </c>
      <c r="B5" s="108"/>
      <c r="C5" s="108"/>
      <c r="D5" s="108"/>
      <c r="E5" s="108"/>
      <c r="F5" s="108"/>
      <c r="G5" s="6"/>
      <c r="H5" s="43"/>
      <c r="I5" s="4"/>
      <c r="J5" s="4"/>
      <c r="K5" s="4"/>
    </row>
    <row r="6" spans="1:11" s="3" customFormat="1" ht="17.100000000000001" customHeight="1" x14ac:dyDescent="0.2">
      <c r="A6" s="108" t="s">
        <v>37</v>
      </c>
      <c r="B6" s="108"/>
      <c r="C6" s="108"/>
      <c r="D6" s="108"/>
      <c r="E6" s="108"/>
      <c r="F6" s="108"/>
      <c r="G6" s="2"/>
      <c r="H6" s="43"/>
      <c r="I6" s="4"/>
      <c r="J6" s="4"/>
      <c r="K6" s="4"/>
    </row>
    <row r="7" spans="1:11" s="3" customFormat="1" ht="17.100000000000001" customHeight="1" x14ac:dyDescent="0.2">
      <c r="A7" s="108"/>
      <c r="B7" s="108"/>
      <c r="C7" s="108"/>
      <c r="D7" s="108"/>
      <c r="E7" s="108"/>
      <c r="F7" s="108"/>
      <c r="G7" s="2"/>
      <c r="H7" s="43"/>
      <c r="I7" s="4"/>
      <c r="J7" s="4"/>
      <c r="K7" s="4"/>
    </row>
    <row r="8" spans="1:11" s="3" customFormat="1" ht="17.100000000000001" customHeight="1" x14ac:dyDescent="0.2">
      <c r="A8" s="127" t="s">
        <v>345</v>
      </c>
      <c r="B8" s="127"/>
      <c r="C8" s="127"/>
      <c r="D8" s="127"/>
      <c r="E8" s="127"/>
      <c r="F8" s="127"/>
      <c r="G8" s="7"/>
      <c r="H8" s="44"/>
      <c r="I8" s="4"/>
      <c r="J8" s="4"/>
      <c r="K8" s="4"/>
    </row>
    <row r="9" spans="1:11" ht="17.100000000000001" customHeight="1" x14ac:dyDescent="0.2">
      <c r="A9" s="5"/>
      <c r="B9" s="108"/>
      <c r="C9" s="8"/>
      <c r="D9" s="8"/>
      <c r="E9" s="8"/>
      <c r="F9" s="8"/>
      <c r="G9" s="8"/>
      <c r="H9" s="45"/>
    </row>
    <row r="10" spans="1:11" ht="17.100000000000001" customHeight="1" x14ac:dyDescent="0.2">
      <c r="A10" s="11" t="s">
        <v>38</v>
      </c>
      <c r="B10" s="108"/>
      <c r="C10" s="8"/>
      <c r="D10" s="8"/>
      <c r="E10" s="8"/>
      <c r="F10" s="8"/>
      <c r="G10" s="8"/>
      <c r="H10" s="45"/>
    </row>
    <row r="11" spans="1:11" ht="17.100000000000001" customHeight="1" x14ac:dyDescent="0.2">
      <c r="A11" s="11" t="s">
        <v>346</v>
      </c>
      <c r="B11" s="108"/>
      <c r="C11" s="8"/>
      <c r="D11" s="8"/>
      <c r="E11" s="8"/>
      <c r="F11" s="8"/>
      <c r="G11" s="8"/>
      <c r="H11" s="45"/>
    </row>
    <row r="12" spans="1:11" s="3" customFormat="1" ht="17.100000000000001" customHeight="1" thickBot="1" x14ac:dyDescent="0.25">
      <c r="A12" s="108"/>
      <c r="B12" s="108"/>
      <c r="C12" s="108"/>
      <c r="D12" s="108"/>
      <c r="F12" s="12" t="s">
        <v>13</v>
      </c>
      <c r="G12" s="2"/>
      <c r="H12" s="43"/>
      <c r="I12" s="4"/>
      <c r="J12" s="4"/>
      <c r="K12" s="4"/>
    </row>
    <row r="13" spans="1:11" s="17" customFormat="1" ht="32.25" customHeight="1" thickTop="1" x14ac:dyDescent="0.2">
      <c r="A13" s="13" t="s">
        <v>14</v>
      </c>
      <c r="B13" s="14" t="s">
        <v>15</v>
      </c>
      <c r="C13" s="14" t="s">
        <v>16</v>
      </c>
      <c r="D13" s="15" t="s">
        <v>17</v>
      </c>
      <c r="E13" s="14" t="s">
        <v>18</v>
      </c>
      <c r="F13" s="16" t="s">
        <v>19</v>
      </c>
      <c r="H13" s="18"/>
      <c r="I13" s="18"/>
      <c r="J13" s="18"/>
      <c r="K13" s="18"/>
    </row>
    <row r="14" spans="1:11" ht="17.100000000000001" customHeight="1" x14ac:dyDescent="0.2">
      <c r="A14" s="19">
        <v>44743</v>
      </c>
      <c r="B14" s="20"/>
      <c r="C14" s="26"/>
      <c r="D14" s="129"/>
      <c r="E14" s="130"/>
      <c r="F14" s="24"/>
    </row>
    <row r="15" spans="1:11" ht="17.100000000000001" customHeight="1" x14ac:dyDescent="0.2">
      <c r="A15" s="131"/>
      <c r="B15" s="132"/>
      <c r="C15" s="46"/>
      <c r="D15" s="132"/>
      <c r="E15" s="28"/>
      <c r="F15" s="29">
        <v>44832</v>
      </c>
    </row>
    <row r="16" spans="1:11" ht="17.100000000000001" customHeight="1" x14ac:dyDescent="0.2">
      <c r="A16" s="131"/>
      <c r="B16" s="26"/>
      <c r="C16" s="46"/>
      <c r="D16" s="132"/>
      <c r="E16" s="133"/>
      <c r="F16" s="29">
        <v>44832</v>
      </c>
    </row>
    <row r="17" spans="1:11" ht="17.100000000000001" customHeight="1" x14ac:dyDescent="0.2">
      <c r="A17" s="25"/>
      <c r="B17" s="26"/>
      <c r="C17" s="26"/>
      <c r="D17" s="27"/>
      <c r="E17" s="28"/>
      <c r="F17" s="32"/>
      <c r="G17" s="8"/>
      <c r="H17" s="45"/>
    </row>
    <row r="18" spans="1:11" ht="17.100000000000001" customHeight="1" thickBot="1" x14ac:dyDescent="0.25">
      <c r="A18" s="33" t="s">
        <v>26</v>
      </c>
      <c r="B18" s="34"/>
      <c r="C18" s="34"/>
      <c r="D18" s="134">
        <f>SUM(D15:D17)</f>
        <v>0</v>
      </c>
      <c r="E18" s="135">
        <f>SUM(E15:E17)</f>
        <v>0</v>
      </c>
      <c r="F18" s="37"/>
      <c r="G18" s="8"/>
      <c r="H18" s="45"/>
    </row>
    <row r="19" spans="1:11" s="3" customFormat="1" ht="17.100000000000001" customHeight="1" thickTop="1" x14ac:dyDescent="0.2">
      <c r="A19" s="8"/>
      <c r="B19" s="8"/>
      <c r="C19" s="8"/>
      <c r="D19" s="45"/>
      <c r="E19" s="45"/>
      <c r="F19" s="38"/>
      <c r="H19" s="4"/>
      <c r="I19" s="4"/>
      <c r="J19" s="4"/>
      <c r="K19" s="4"/>
    </row>
    <row r="20" spans="1:11" s="3" customFormat="1" ht="17.100000000000001" customHeight="1" x14ac:dyDescent="0.2">
      <c r="A20" s="128" t="s">
        <v>347</v>
      </c>
      <c r="B20" s="128"/>
      <c r="C20" s="128"/>
      <c r="D20" s="128"/>
      <c r="E20" s="128"/>
      <c r="F20" s="128"/>
      <c r="H20" s="4"/>
      <c r="I20" s="4"/>
      <c r="J20" s="4"/>
      <c r="K20" s="4"/>
    </row>
    <row r="21" spans="1:11" s="3" customFormat="1" ht="17.100000000000001" customHeight="1" x14ac:dyDescent="0.2">
      <c r="A21" s="8" t="s">
        <v>28</v>
      </c>
      <c r="B21" s="110"/>
      <c r="C21" s="110"/>
      <c r="D21" s="110"/>
      <c r="E21" s="110"/>
      <c r="F21" s="110"/>
      <c r="H21" s="4"/>
      <c r="I21" s="4"/>
      <c r="J21" s="4"/>
      <c r="K21" s="4"/>
    </row>
    <row r="22" spans="1:11" s="3" customFormat="1" ht="17.100000000000001" customHeight="1" x14ac:dyDescent="0.2">
      <c r="A22" s="8" t="s">
        <v>29</v>
      </c>
      <c r="B22" s="8"/>
      <c r="C22" s="8"/>
      <c r="D22" s="38"/>
      <c r="E22" s="38"/>
      <c r="F22" s="38"/>
      <c r="H22" s="4"/>
      <c r="I22" s="4"/>
      <c r="J22" s="4"/>
      <c r="K22" s="4"/>
    </row>
    <row r="23" spans="1:11" s="3" customFormat="1" ht="17.100000000000001" customHeight="1" x14ac:dyDescent="0.2">
      <c r="A23" s="8"/>
      <c r="B23" s="8"/>
      <c r="C23" s="8"/>
      <c r="D23" s="38"/>
      <c r="E23" s="38"/>
      <c r="F23" s="38"/>
      <c r="H23" s="4"/>
      <c r="I23" s="4"/>
      <c r="J23" s="4"/>
      <c r="K23" s="4"/>
    </row>
    <row r="24" spans="1:11" s="3" customFormat="1" ht="17.100000000000001" customHeight="1" x14ac:dyDescent="0.2">
      <c r="A24" s="8"/>
      <c r="B24" s="8"/>
      <c r="C24" s="8"/>
      <c r="D24" s="8"/>
      <c r="E24" s="38"/>
      <c r="F24" s="38"/>
      <c r="H24" s="4"/>
      <c r="I24" s="4"/>
      <c r="J24" s="4"/>
      <c r="K24" s="4"/>
    </row>
    <row r="25" spans="1:11" s="3" customFormat="1" ht="17.100000000000001" customHeight="1" x14ac:dyDescent="0.2">
      <c r="A25" s="108"/>
      <c r="B25" s="41"/>
      <c r="D25" s="136" t="s">
        <v>348</v>
      </c>
      <c r="E25" s="136"/>
      <c r="F25" s="136"/>
      <c r="H25" s="4"/>
      <c r="I25" s="4"/>
      <c r="J25" s="4"/>
      <c r="K25" s="4"/>
    </row>
    <row r="26" spans="1:11" s="3" customFormat="1" ht="17.100000000000001" customHeight="1" x14ac:dyDescent="0.2">
      <c r="A26" s="108"/>
      <c r="B26" s="108"/>
      <c r="C26" s="124"/>
      <c r="D26" s="124"/>
      <c r="E26" s="124"/>
      <c r="F26" s="124"/>
      <c r="H26" s="4"/>
      <c r="I26" s="4"/>
      <c r="J26" s="4"/>
      <c r="K26" s="4"/>
    </row>
    <row r="27" spans="1:11" s="3" customFormat="1" ht="17.100000000000001" customHeight="1" x14ac:dyDescent="0.2">
      <c r="A27" s="108"/>
      <c r="B27" s="108"/>
      <c r="C27" s="124"/>
      <c r="D27" s="124"/>
      <c r="E27" s="124"/>
      <c r="F27" s="124"/>
      <c r="H27" s="4"/>
      <c r="I27" s="4"/>
      <c r="J27" s="4"/>
      <c r="K27" s="4"/>
    </row>
    <row r="28" spans="1:11" s="3" customFormat="1" ht="17.100000000000001" customHeight="1" x14ac:dyDescent="0.2">
      <c r="A28" s="108"/>
      <c r="C28" s="108"/>
      <c r="D28" s="108"/>
      <c r="E28" s="108"/>
      <c r="F28" s="108"/>
      <c r="H28" s="4"/>
      <c r="I28" s="4"/>
      <c r="J28" s="4"/>
      <c r="K28" s="4"/>
    </row>
    <row r="29" spans="1:11" ht="17.100000000000001" customHeight="1" x14ac:dyDescent="0.2">
      <c r="A29" s="108"/>
      <c r="B29" s="108"/>
      <c r="C29" s="124"/>
      <c r="D29" s="124"/>
      <c r="E29" s="124"/>
      <c r="F29" s="124"/>
    </row>
    <row r="30" spans="1:11" ht="17.100000000000001" customHeight="1" x14ac:dyDescent="0.2">
      <c r="A30" s="108"/>
      <c r="B30" s="108"/>
      <c r="C30" s="124"/>
      <c r="D30" s="124"/>
      <c r="E30" s="124"/>
      <c r="F30" s="124"/>
    </row>
    <row r="31" spans="1:11" ht="17.100000000000001" customHeight="1" x14ac:dyDescent="0.2">
      <c r="A31" s="108"/>
      <c r="B31" s="108"/>
      <c r="C31" s="3"/>
      <c r="D31" s="125" t="s">
        <v>31</v>
      </c>
      <c r="E31" s="125"/>
      <c r="F31" s="125"/>
    </row>
    <row r="32" spans="1:11" ht="17.100000000000001" customHeight="1" x14ac:dyDescent="0.2">
      <c r="A32" s="108"/>
      <c r="B32" s="108"/>
      <c r="C32" s="3"/>
      <c r="D32" s="126" t="s">
        <v>32</v>
      </c>
      <c r="E32" s="126"/>
      <c r="F32" s="126"/>
    </row>
    <row r="33" spans="1:6" ht="17.100000000000001" customHeight="1" x14ac:dyDescent="0.2">
      <c r="A33" s="108"/>
      <c r="B33" s="108"/>
      <c r="C33" s="3"/>
      <c r="D33" s="3"/>
      <c r="E33" s="109" t="s">
        <v>33</v>
      </c>
      <c r="F33" s="108"/>
    </row>
    <row r="34" spans="1:6" ht="17.100000000000001" customHeight="1" x14ac:dyDescent="0.2">
      <c r="B34" s="8"/>
    </row>
    <row r="35" spans="1:6" ht="17.100000000000001" customHeight="1" x14ac:dyDescent="0.2">
      <c r="B35" s="8"/>
    </row>
    <row r="36" spans="1:6" ht="17.100000000000001" customHeight="1" x14ac:dyDescent="0.2">
      <c r="B36" s="8"/>
    </row>
  </sheetData>
  <mergeCells count="9">
    <mergeCell ref="C27:F27"/>
    <mergeCell ref="C29:F29"/>
    <mergeCell ref="C30:F30"/>
    <mergeCell ref="D31:F31"/>
    <mergeCell ref="D32:F32"/>
    <mergeCell ref="D25:F25"/>
    <mergeCell ref="A8:F8"/>
    <mergeCell ref="A20:F20"/>
    <mergeCell ref="C26:F26"/>
  </mergeCells>
  <printOptions horizontalCentered="1"/>
  <pageMargins left="1" right="0.5" top="1.5" bottom="1" header="0.5" footer="0.5"/>
  <pageSetup paperSize="9" scale="6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44"/>
  <sheetViews>
    <sheetView zoomScaleNormal="100" workbookViewId="0">
      <selection activeCell="H15" sqref="H15"/>
    </sheetView>
  </sheetViews>
  <sheetFormatPr defaultColWidth="8.85546875" defaultRowHeight="14.1" customHeight="1" x14ac:dyDescent="0.2"/>
  <cols>
    <col min="1" max="1" width="13.85546875" style="9" customWidth="1"/>
    <col min="2" max="2" width="26.28515625" style="9" customWidth="1"/>
    <col min="3" max="3" width="21.140625" style="9" customWidth="1"/>
    <col min="4" max="5" width="16.7109375" style="9" customWidth="1"/>
    <col min="6" max="6" width="16.42578125" style="9" customWidth="1"/>
    <col min="7" max="7" width="3.7109375" style="9" customWidth="1"/>
    <col min="8" max="8" width="8.85546875" style="9"/>
    <col min="9" max="9" width="15.140625" style="10" bestFit="1" customWidth="1"/>
    <col min="10" max="10" width="14.85546875" style="10" customWidth="1"/>
    <col min="11" max="16384" width="8.85546875" style="9"/>
  </cols>
  <sheetData>
    <row r="1" spans="1:10" s="3" customFormat="1" ht="14.1" customHeight="1" x14ac:dyDescent="0.2">
      <c r="A1" s="1" t="s">
        <v>0</v>
      </c>
      <c r="B1" s="2"/>
      <c r="C1" s="2"/>
      <c r="I1" s="4"/>
      <c r="J1" s="4"/>
    </row>
    <row r="2" spans="1:10" s="3" customFormat="1" ht="14.1" customHeight="1" x14ac:dyDescent="0.2">
      <c r="A2" s="2" t="s">
        <v>1</v>
      </c>
      <c r="B2" s="2"/>
      <c r="C2" s="2"/>
      <c r="E2" s="2" t="s">
        <v>2</v>
      </c>
      <c r="I2" s="4"/>
      <c r="J2" s="4"/>
    </row>
    <row r="3" spans="1:10" s="3" customFormat="1" ht="14.1" customHeight="1" x14ac:dyDescent="0.2">
      <c r="A3" s="2" t="s">
        <v>3</v>
      </c>
      <c r="B3" s="2"/>
      <c r="C3" s="2"/>
      <c r="E3" s="5" t="s">
        <v>4</v>
      </c>
      <c r="I3" s="4"/>
      <c r="J3" s="4"/>
    </row>
    <row r="4" spans="1:10" s="3" customFormat="1" ht="14.1" customHeight="1" x14ac:dyDescent="0.2">
      <c r="A4" s="2" t="s">
        <v>5</v>
      </c>
      <c r="B4" s="2"/>
      <c r="C4" s="2"/>
      <c r="E4" s="5" t="s">
        <v>6</v>
      </c>
      <c r="I4" s="4"/>
      <c r="J4" s="4"/>
    </row>
    <row r="5" spans="1:10" s="3" customFormat="1" ht="14.1" customHeight="1" x14ac:dyDescent="0.2">
      <c r="A5" s="2" t="s">
        <v>7</v>
      </c>
      <c r="B5" s="2"/>
      <c r="C5" s="2"/>
      <c r="D5" s="2"/>
      <c r="E5" s="2"/>
      <c r="F5" s="2"/>
      <c r="G5" s="6"/>
      <c r="I5" s="4"/>
      <c r="J5" s="4"/>
    </row>
    <row r="6" spans="1:10" s="3" customFormat="1" ht="14.1" customHeight="1" x14ac:dyDescent="0.2">
      <c r="A6" s="2" t="s">
        <v>8</v>
      </c>
      <c r="B6" s="2"/>
      <c r="C6" s="2"/>
      <c r="D6" s="2"/>
      <c r="E6" s="2"/>
      <c r="F6" s="2"/>
      <c r="G6" s="2"/>
      <c r="I6" s="4"/>
      <c r="J6" s="4"/>
    </row>
    <row r="7" spans="1:10" s="3" customFormat="1" ht="14.1" customHeight="1" x14ac:dyDescent="0.2">
      <c r="A7" s="2"/>
      <c r="B7" s="2"/>
      <c r="C7" s="2"/>
      <c r="D7" s="2"/>
      <c r="E7" s="2"/>
      <c r="F7" s="2"/>
      <c r="G7" s="2"/>
      <c r="I7" s="4"/>
      <c r="J7" s="4"/>
    </row>
    <row r="8" spans="1:10" s="3" customFormat="1" ht="14.1" customHeight="1" x14ac:dyDescent="0.2">
      <c r="A8" s="127" t="s">
        <v>9</v>
      </c>
      <c r="B8" s="127"/>
      <c r="C8" s="127"/>
      <c r="D8" s="127"/>
      <c r="E8" s="127"/>
      <c r="F8" s="127"/>
      <c r="G8" s="7"/>
      <c r="I8" s="4"/>
      <c r="J8" s="4"/>
    </row>
    <row r="9" spans="1:10" ht="14.1" customHeight="1" x14ac:dyDescent="0.2">
      <c r="A9" s="5"/>
      <c r="B9" s="2"/>
      <c r="C9" s="8"/>
      <c r="D9" s="8"/>
      <c r="E9" s="8"/>
      <c r="F9" s="8"/>
      <c r="G9" s="8"/>
    </row>
    <row r="10" spans="1:10" ht="14.1" customHeight="1" x14ac:dyDescent="0.2">
      <c r="A10" s="11" t="s">
        <v>10</v>
      </c>
      <c r="B10" s="2"/>
      <c r="C10" s="8"/>
      <c r="D10" s="8"/>
      <c r="E10" s="8"/>
      <c r="F10" s="8"/>
      <c r="G10" s="8"/>
    </row>
    <row r="11" spans="1:10" ht="14.1" customHeight="1" x14ac:dyDescent="0.2">
      <c r="A11" s="11" t="s">
        <v>11</v>
      </c>
      <c r="B11" s="2"/>
      <c r="C11" s="8"/>
      <c r="D11" s="8"/>
      <c r="E11" s="8"/>
      <c r="F11" s="8"/>
      <c r="G11" s="8"/>
      <c r="I11" s="10" t="s">
        <v>12</v>
      </c>
    </row>
    <row r="12" spans="1:10" s="3" customFormat="1" ht="14.1" customHeight="1" thickBot="1" x14ac:dyDescent="0.25">
      <c r="A12" s="2"/>
      <c r="B12" s="2"/>
      <c r="C12" s="2"/>
      <c r="D12" s="2"/>
      <c r="F12" s="12" t="s">
        <v>13</v>
      </c>
      <c r="G12" s="2"/>
      <c r="I12" s="4"/>
      <c r="J12" s="4"/>
    </row>
    <row r="13" spans="1:10" s="17" customFormat="1" ht="33.75" customHeight="1" thickTop="1" x14ac:dyDescent="0.2">
      <c r="A13" s="13" t="s">
        <v>14</v>
      </c>
      <c r="B13" s="14" t="s">
        <v>15</v>
      </c>
      <c r="C13" s="14" t="s">
        <v>16</v>
      </c>
      <c r="D13" s="15" t="s">
        <v>17</v>
      </c>
      <c r="E13" s="14" t="s">
        <v>18</v>
      </c>
      <c r="F13" s="16" t="s">
        <v>19</v>
      </c>
      <c r="I13" s="18"/>
      <c r="J13" s="18"/>
    </row>
    <row r="14" spans="1:10" ht="19.5" customHeight="1" x14ac:dyDescent="0.2">
      <c r="A14" s="19">
        <v>43344</v>
      </c>
      <c r="B14" s="20"/>
      <c r="C14" s="21"/>
      <c r="D14" s="22"/>
      <c r="E14" s="23"/>
      <c r="F14" s="24"/>
    </row>
    <row r="15" spans="1:10" ht="19.5" customHeight="1" x14ac:dyDescent="0.2">
      <c r="A15" s="25">
        <v>16</v>
      </c>
      <c r="B15" s="26" t="s">
        <v>20</v>
      </c>
      <c r="C15" s="26" t="s">
        <v>21</v>
      </c>
      <c r="D15" s="27">
        <v>1701</v>
      </c>
      <c r="E15" s="28">
        <v>58947.61</v>
      </c>
      <c r="F15" s="29">
        <v>43402</v>
      </c>
    </row>
    <row r="16" spans="1:10" ht="19.5" customHeight="1" x14ac:dyDescent="0.2">
      <c r="A16" s="25">
        <v>23</v>
      </c>
      <c r="B16" s="26" t="s">
        <v>22</v>
      </c>
      <c r="C16" s="26" t="s">
        <v>23</v>
      </c>
      <c r="D16" s="27">
        <v>77</v>
      </c>
      <c r="E16" s="28">
        <v>3639.7900000000004</v>
      </c>
      <c r="F16" s="29">
        <v>43402</v>
      </c>
    </row>
    <row r="17" spans="1:37" ht="19.5" customHeight="1" x14ac:dyDescent="0.2">
      <c r="A17" s="25">
        <v>30</v>
      </c>
      <c r="B17" s="26" t="s">
        <v>24</v>
      </c>
      <c r="C17" s="26" t="s">
        <v>25</v>
      </c>
      <c r="D17" s="27">
        <v>110</v>
      </c>
      <c r="E17" s="28">
        <v>1012</v>
      </c>
      <c r="F17" s="29">
        <v>43402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</row>
    <row r="18" spans="1:37" ht="19.5" hidden="1" customHeight="1" x14ac:dyDescent="0.2">
      <c r="A18" s="25"/>
      <c r="B18" s="26"/>
      <c r="C18" s="26"/>
      <c r="D18" s="27"/>
      <c r="E18" s="28"/>
      <c r="F18" s="29">
        <v>43402</v>
      </c>
    </row>
    <row r="19" spans="1:37" ht="19.5" customHeight="1" x14ac:dyDescent="0.2">
      <c r="A19" s="25"/>
      <c r="B19" s="21"/>
      <c r="C19" s="21"/>
      <c r="D19" s="30"/>
      <c r="E19" s="31"/>
      <c r="F19" s="32"/>
    </row>
    <row r="20" spans="1:37" s="3" customFormat="1" ht="20.25" customHeight="1" thickBot="1" x14ac:dyDescent="0.25">
      <c r="A20" s="33" t="s">
        <v>26</v>
      </c>
      <c r="B20" s="34"/>
      <c r="C20" s="34"/>
      <c r="D20" s="35">
        <f>SUM(D15:D19)</f>
        <v>1888</v>
      </c>
      <c r="E20" s="36">
        <f>SUM(E15:E19)</f>
        <v>63599.4</v>
      </c>
      <c r="F20" s="37"/>
      <c r="I20" s="4"/>
      <c r="J20" s="4"/>
    </row>
    <row r="21" spans="1:37" ht="14.1" customHeight="1" thickTop="1" x14ac:dyDescent="0.2">
      <c r="A21" s="8"/>
      <c r="B21" s="8"/>
      <c r="C21" s="8"/>
      <c r="D21" s="38"/>
      <c r="E21" s="38"/>
      <c r="F21" s="38"/>
      <c r="G21" s="8"/>
    </row>
    <row r="22" spans="1:37" ht="13.5" customHeight="1" x14ac:dyDescent="0.2">
      <c r="A22" s="128" t="s">
        <v>27</v>
      </c>
      <c r="B22" s="128"/>
      <c r="C22" s="128"/>
      <c r="D22" s="128"/>
      <c r="E22" s="128"/>
      <c r="F22" s="128"/>
      <c r="G22" s="8"/>
    </row>
    <row r="23" spans="1:37" ht="14.1" customHeight="1" x14ac:dyDescent="0.2">
      <c r="A23" s="8" t="s">
        <v>28</v>
      </c>
      <c r="B23" s="39"/>
      <c r="C23" s="39"/>
      <c r="D23" s="39"/>
      <c r="E23" s="39"/>
      <c r="F23" s="39"/>
      <c r="G23" s="8"/>
    </row>
    <row r="24" spans="1:37" ht="14.1" customHeight="1" x14ac:dyDescent="0.2">
      <c r="A24" s="8" t="s">
        <v>29</v>
      </c>
      <c r="B24" s="8"/>
      <c r="C24" s="8"/>
      <c r="D24" s="38"/>
      <c r="E24" s="38"/>
      <c r="F24" s="38"/>
      <c r="G24" s="8"/>
    </row>
    <row r="25" spans="1:37" ht="14.1" customHeight="1" x14ac:dyDescent="0.2">
      <c r="A25" s="8"/>
      <c r="B25" s="8"/>
      <c r="C25" s="8"/>
      <c r="D25" s="38"/>
      <c r="E25" s="38"/>
      <c r="F25" s="38"/>
      <c r="G25" s="8"/>
    </row>
    <row r="26" spans="1:37" ht="14.1" customHeight="1" x14ac:dyDescent="0.2">
      <c r="A26" s="40"/>
      <c r="B26" s="8"/>
      <c r="C26" s="8"/>
      <c r="D26" s="8"/>
      <c r="E26" s="38"/>
      <c r="F26" s="38"/>
      <c r="G26" s="8"/>
    </row>
    <row r="27" spans="1:37" s="3" customFormat="1" ht="14.1" customHeight="1" x14ac:dyDescent="0.2">
      <c r="A27" s="2"/>
      <c r="B27" s="41"/>
      <c r="D27" s="127" t="s">
        <v>30</v>
      </c>
      <c r="E27" s="127"/>
      <c r="F27" s="127"/>
      <c r="I27" s="4"/>
      <c r="J27" s="4"/>
    </row>
    <row r="28" spans="1:37" s="3" customFormat="1" ht="14.1" customHeight="1" x14ac:dyDescent="0.2">
      <c r="A28" s="2"/>
      <c r="B28" s="2"/>
      <c r="C28" s="124"/>
      <c r="D28" s="124"/>
      <c r="E28" s="124"/>
      <c r="F28" s="124"/>
      <c r="I28" s="4"/>
      <c r="J28" s="4"/>
    </row>
    <row r="29" spans="1:37" s="3" customFormat="1" ht="14.1" customHeight="1" x14ac:dyDescent="0.2">
      <c r="A29" s="2"/>
      <c r="B29" s="2"/>
      <c r="C29" s="124"/>
      <c r="D29" s="124"/>
      <c r="E29" s="124"/>
      <c r="F29" s="124"/>
      <c r="I29" s="4"/>
      <c r="J29" s="4"/>
    </row>
    <row r="30" spans="1:37" s="3" customFormat="1" ht="14.1" customHeight="1" x14ac:dyDescent="0.2">
      <c r="A30" s="2"/>
      <c r="B30" s="2"/>
      <c r="C30" s="2"/>
      <c r="D30" s="2"/>
      <c r="E30" s="2"/>
      <c r="F30" s="2"/>
      <c r="I30" s="4"/>
      <c r="J30" s="4"/>
    </row>
    <row r="31" spans="1:37" s="3" customFormat="1" ht="14.1" customHeight="1" x14ac:dyDescent="0.2">
      <c r="A31" s="2"/>
      <c r="B31" s="2"/>
      <c r="C31" s="124"/>
      <c r="D31" s="124"/>
      <c r="E31" s="124"/>
      <c r="F31" s="124"/>
      <c r="I31" s="4"/>
      <c r="J31" s="4"/>
    </row>
    <row r="32" spans="1:37" s="3" customFormat="1" ht="14.1" customHeight="1" x14ac:dyDescent="0.2">
      <c r="A32" s="2"/>
      <c r="B32" s="2"/>
      <c r="C32" s="124"/>
      <c r="D32" s="124"/>
      <c r="E32" s="124"/>
      <c r="F32" s="124"/>
      <c r="I32" s="4"/>
      <c r="J32" s="4"/>
    </row>
    <row r="33" spans="1:10" s="3" customFormat="1" ht="14.1" customHeight="1" x14ac:dyDescent="0.2">
      <c r="A33" s="2"/>
      <c r="B33" s="2"/>
      <c r="D33" s="125" t="s">
        <v>31</v>
      </c>
      <c r="E33" s="125"/>
      <c r="F33" s="125"/>
      <c r="I33" s="4"/>
      <c r="J33" s="4"/>
    </row>
    <row r="34" spans="1:10" s="3" customFormat="1" ht="14.1" customHeight="1" x14ac:dyDescent="0.2">
      <c r="A34" s="2"/>
      <c r="B34" s="2"/>
      <c r="D34" s="126" t="s">
        <v>32</v>
      </c>
      <c r="E34" s="126"/>
      <c r="F34" s="126"/>
      <c r="I34" s="4"/>
      <c r="J34" s="4"/>
    </row>
    <row r="35" spans="1:10" s="3" customFormat="1" ht="14.1" customHeight="1" x14ac:dyDescent="0.2">
      <c r="A35" s="2"/>
      <c r="B35" s="2"/>
      <c r="E35" s="7" t="s">
        <v>33</v>
      </c>
      <c r="F35" s="2"/>
      <c r="I35" s="4"/>
      <c r="J35" s="4"/>
    </row>
    <row r="36" spans="1:10" s="3" customFormat="1" ht="14.1" customHeight="1" x14ac:dyDescent="0.2">
      <c r="A36" s="42"/>
      <c r="B36" s="2"/>
      <c r="I36" s="4"/>
      <c r="J36" s="4"/>
    </row>
    <row r="37" spans="1:10" ht="14.1" customHeight="1" x14ac:dyDescent="0.2">
      <c r="B37" s="8"/>
    </row>
    <row r="38" spans="1:10" ht="14.1" customHeight="1" x14ac:dyDescent="0.2">
      <c r="B38" s="8"/>
    </row>
    <row r="39" spans="1:10" ht="14.1" customHeight="1" x14ac:dyDescent="0.2">
      <c r="B39" s="8"/>
    </row>
    <row r="40" spans="1:10" ht="14.1" customHeight="1" x14ac:dyDescent="0.2">
      <c r="B40" s="8"/>
    </row>
    <row r="41" spans="1:10" ht="14.1" customHeight="1" x14ac:dyDescent="0.2">
      <c r="B41" s="8"/>
    </row>
    <row r="42" spans="1:10" ht="14.1" customHeight="1" x14ac:dyDescent="0.2">
      <c r="B42" s="8"/>
    </row>
    <row r="43" spans="1:10" ht="14.1" customHeight="1" x14ac:dyDescent="0.2">
      <c r="B43" s="8"/>
    </row>
    <row r="44" spans="1:10" ht="14.1" customHeight="1" x14ac:dyDescent="0.2">
      <c r="B44" s="8"/>
    </row>
  </sheetData>
  <mergeCells count="9">
    <mergeCell ref="C32:F32"/>
    <mergeCell ref="D33:F33"/>
    <mergeCell ref="D34:F34"/>
    <mergeCell ref="A8:F8"/>
    <mergeCell ref="A22:F22"/>
    <mergeCell ref="D27:F27"/>
    <mergeCell ref="C28:F28"/>
    <mergeCell ref="C29:F29"/>
    <mergeCell ref="C31:F31"/>
  </mergeCells>
  <printOptions horizontalCentered="1"/>
  <pageMargins left="0.62" right="0.67" top="2.5" bottom="1" header="0.5" footer="0.5"/>
  <pageSetup paperSize="9" scale="8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JKID</vt:lpstr>
      <vt:lpstr>SKE</vt:lpstr>
      <vt:lpstr>JKEM</vt:lpstr>
      <vt:lpstr>JKEM!Print_Area</vt:lpstr>
      <vt:lpstr>JKID!Print_Area</vt:lpstr>
      <vt:lpstr>SKE!Print_Area</vt:lpstr>
      <vt:lpstr>JKID!Print_Titles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acct-7</cp:lastModifiedBy>
  <dcterms:created xsi:type="dcterms:W3CDTF">2019-02-26T06:30:46Z</dcterms:created>
  <dcterms:modified xsi:type="dcterms:W3CDTF">2022-08-05T01:29:25Z</dcterms:modified>
</cp:coreProperties>
</file>