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atth\Desktop\My Repo (Rutgers GitHub, editable)\20220125_ResourceDash\qa_resource_dashboard\"/>
    </mc:Choice>
  </mc:AlternateContent>
  <xr:revisionPtr revIDLastSave="0" documentId="8_{BE14E058-721B-400B-9B57-380467E84908}" xr6:coauthVersionLast="47" xr6:coauthVersionMax="47" xr10:uidLastSave="{00000000-0000-0000-0000-000000000000}"/>
  <bookViews>
    <workbookView xWindow="-93" yWindow="-93" windowWidth="18426" windowHeight="11746" firstSheet="1" activeTab="4" xr2:uid="{D544725C-BD42-4052-AB2A-BC3BA7A7CD82}"/>
  </bookViews>
  <sheets>
    <sheet name="TopicGoals" sheetId="1" r:id="rId1"/>
    <sheet name="EmpRoster" sheetId="2" r:id="rId2"/>
    <sheet name="EmpAffinity" sheetId="3" r:id="rId3"/>
    <sheet name="TEST_radar" sheetId="4" r:id="rId4"/>
    <sheet name="CAPA" sheetId="5" r:id="rId5"/>
    <sheet name="Inspection" sheetId="6" r:id="rId6"/>
    <sheet name="New Product" sheetId="7" r:id="rId7"/>
    <sheet name="Audit" sheetId="10" r:id="rId8"/>
    <sheet name="Training" sheetId="8" r:id="rId9"/>
  </sheets>
  <definedNames>
    <definedName name="_xlnm._FilterDatabase" localSheetId="6" hidden="1">'New Product'!$A$1:$G$27</definedName>
    <definedName name="Slicer_First">#N/A</definedName>
  </definedNames>
  <calcPr calcId="191029"/>
  <pivotCaches>
    <pivotCache cacheId="0" r:id="rId10"/>
  </pivotCaches>
  <fileRecoveryPr repairLoad="1"/>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4" l="1"/>
  <c r="G34" i="4"/>
  <c r="G35" i="4"/>
  <c r="G32" i="4"/>
  <c r="F30" i="4"/>
  <c r="K29" i="4"/>
  <c r="A28" i="7"/>
  <c r="B28" i="7"/>
  <c r="C28" i="7"/>
  <c r="D28" i="7"/>
  <c r="E28" i="7"/>
  <c r="F28" i="7"/>
  <c r="G28" i="7"/>
  <c r="A29" i="7"/>
  <c r="B29" i="7"/>
  <c r="C29" i="7"/>
  <c r="D29" i="7"/>
  <c r="E29" i="7"/>
  <c r="F29" i="7"/>
  <c r="G29" i="7"/>
  <c r="A30" i="7"/>
  <c r="B30" i="7"/>
  <c r="C30" i="7"/>
  <c r="D30" i="7"/>
  <c r="E30" i="7"/>
  <c r="F30" i="7"/>
  <c r="G30" i="7"/>
  <c r="A31" i="7"/>
  <c r="B31" i="7"/>
  <c r="C31" i="7"/>
  <c r="D31" i="7"/>
  <c r="E31" i="7"/>
  <c r="F31" i="7"/>
  <c r="G31" i="7"/>
  <c r="A32" i="7"/>
  <c r="B32" i="7"/>
  <c r="C32" i="7"/>
  <c r="D32" i="7"/>
  <c r="E32" i="7"/>
  <c r="F32" i="7"/>
  <c r="G32" i="7"/>
  <c r="A33" i="7"/>
  <c r="B33" i="7"/>
  <c r="C33" i="7"/>
  <c r="D33" i="7"/>
  <c r="E33" i="7"/>
  <c r="F33" i="7"/>
  <c r="G33" i="7"/>
  <c r="A34" i="7"/>
  <c r="B34" i="7"/>
  <c r="C34" i="7"/>
  <c r="D34" i="7"/>
  <c r="E34" i="7"/>
  <c r="F34" i="7"/>
  <c r="G34" i="7"/>
  <c r="A35" i="7"/>
  <c r="B35" i="7"/>
  <c r="C35" i="7"/>
  <c r="D35" i="7"/>
  <c r="E35" i="7"/>
  <c r="F35" i="7"/>
  <c r="G35" i="7"/>
  <c r="D26" i="7"/>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2" i="5"/>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2" i="8"/>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2" i="10"/>
  <c r="B3" i="10"/>
  <c r="B4" i="10"/>
  <c r="E2" i="10"/>
  <c r="D2" i="10" s="1"/>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F4" i="10"/>
  <c r="G4" i="10" s="1"/>
  <c r="F5" i="10"/>
  <c r="G5" i="10" s="1"/>
  <c r="F6" i="10"/>
  <c r="G6" i="10" s="1"/>
  <c r="F7" i="10"/>
  <c r="G7" i="10" s="1"/>
  <c r="F8" i="10"/>
  <c r="G8" i="10" s="1"/>
  <c r="F9" i="10"/>
  <c r="G9" i="10" s="1"/>
  <c r="F10" i="10"/>
  <c r="G10" i="10" s="1"/>
  <c r="F11" i="10"/>
  <c r="G11" i="10" s="1"/>
  <c r="F12" i="10"/>
  <c r="G12" i="10" s="1"/>
  <c r="F13" i="10"/>
  <c r="G13" i="10" s="1"/>
  <c r="F14" i="10"/>
  <c r="G14" i="10" s="1"/>
  <c r="F15" i="10"/>
  <c r="G15" i="10" s="1"/>
  <c r="F16" i="10"/>
  <c r="G16" i="10" s="1"/>
  <c r="F17" i="10"/>
  <c r="G17" i="10" s="1"/>
  <c r="F18" i="10"/>
  <c r="G18" i="10" s="1"/>
  <c r="F19" i="10"/>
  <c r="G19" i="10" s="1"/>
  <c r="F20" i="10"/>
  <c r="G20" i="10" s="1"/>
  <c r="F21" i="10"/>
  <c r="G21" i="10" s="1"/>
  <c r="F22" i="10"/>
  <c r="G22" i="10" s="1"/>
  <c r="F23" i="10"/>
  <c r="G23" i="10" s="1"/>
  <c r="F24" i="10"/>
  <c r="G24" i="10" s="1"/>
  <c r="F25" i="10"/>
  <c r="G25" i="10" s="1"/>
  <c r="F26" i="10"/>
  <c r="G26" i="10" s="1"/>
  <c r="F27" i="10"/>
  <c r="G27" i="10" s="1"/>
  <c r="F28" i="10"/>
  <c r="G28" i="10" s="1"/>
  <c r="F29" i="10"/>
  <c r="G29" i="10" s="1"/>
  <c r="F30" i="10"/>
  <c r="G30" i="10" s="1"/>
  <c r="F31" i="10"/>
  <c r="G31" i="10" s="1"/>
  <c r="F32" i="10"/>
  <c r="G32" i="10" s="1"/>
  <c r="F33" i="10"/>
  <c r="G33" i="10" s="1"/>
  <c r="F34" i="10"/>
  <c r="G34" i="10" s="1"/>
  <c r="F35" i="10"/>
  <c r="G35" i="10" s="1"/>
  <c r="F3" i="10"/>
  <c r="G3" i="10" s="1"/>
  <c r="E35" i="10"/>
  <c r="D35" i="10" s="1"/>
  <c r="E34" i="10"/>
  <c r="D34" i="10" s="1"/>
  <c r="E33" i="10"/>
  <c r="D33" i="10" s="1"/>
  <c r="E32" i="10"/>
  <c r="D32" i="10" s="1"/>
  <c r="E31" i="10"/>
  <c r="D31" i="10" s="1"/>
  <c r="E30" i="10"/>
  <c r="D30" i="10" s="1"/>
  <c r="E29" i="10"/>
  <c r="D29" i="10" s="1"/>
  <c r="E28" i="10"/>
  <c r="D28" i="10" s="1"/>
  <c r="E27" i="10"/>
  <c r="D27" i="10" s="1"/>
  <c r="E26" i="10"/>
  <c r="D26" i="10" s="1"/>
  <c r="E25" i="10"/>
  <c r="D25" i="10" s="1"/>
  <c r="E24" i="10"/>
  <c r="D24" i="10" s="1"/>
  <c r="E23" i="10"/>
  <c r="D23" i="10" s="1"/>
  <c r="E22" i="10"/>
  <c r="D22" i="10" s="1"/>
  <c r="E21" i="10"/>
  <c r="D21" i="10" s="1"/>
  <c r="E20" i="10"/>
  <c r="D20" i="10" s="1"/>
  <c r="E19" i="10"/>
  <c r="D19" i="10" s="1"/>
  <c r="E18" i="10"/>
  <c r="D18" i="10" s="1"/>
  <c r="E17" i="10"/>
  <c r="D17" i="10" s="1"/>
  <c r="E16" i="10"/>
  <c r="D16" i="10" s="1"/>
  <c r="E15" i="10"/>
  <c r="D15" i="10" s="1"/>
  <c r="E14" i="10"/>
  <c r="D14" i="10" s="1"/>
  <c r="E13" i="10"/>
  <c r="D13" i="10" s="1"/>
  <c r="E12" i="10"/>
  <c r="D12" i="10" s="1"/>
  <c r="E11" i="10"/>
  <c r="D11" i="10" s="1"/>
  <c r="E10" i="10"/>
  <c r="D10" i="10" s="1"/>
  <c r="E9" i="10"/>
  <c r="D9" i="10" s="1"/>
  <c r="E8" i="10"/>
  <c r="D8" i="10" s="1"/>
  <c r="E7" i="10"/>
  <c r="D7" i="10" s="1"/>
  <c r="E6" i="10"/>
  <c r="D6" i="10" s="1"/>
  <c r="E5" i="10"/>
  <c r="D5" i="10" s="1"/>
  <c r="E4" i="10"/>
  <c r="D4" i="10" s="1"/>
  <c r="E3" i="10"/>
  <c r="D3" i="10" s="1"/>
  <c r="B30" i="8"/>
  <c r="D30" i="8"/>
  <c r="C30" i="8" s="1"/>
  <c r="E30" i="8"/>
  <c r="F30" i="8"/>
  <c r="A30" i="8" s="1"/>
  <c r="B31" i="8"/>
  <c r="D31" i="8"/>
  <c r="C31" i="8" s="1"/>
  <c r="E31" i="8"/>
  <c r="F31" i="8"/>
  <c r="G31" i="8" s="1"/>
  <c r="B32" i="8"/>
  <c r="D32" i="8"/>
  <c r="C32" i="8" s="1"/>
  <c r="E32" i="8"/>
  <c r="F32" i="8"/>
  <c r="A32" i="8" s="1"/>
  <c r="B33" i="8"/>
  <c r="D33" i="8"/>
  <c r="C33" i="8" s="1"/>
  <c r="E33" i="8"/>
  <c r="F33" i="8"/>
  <c r="A33" i="8" s="1"/>
  <c r="B34" i="8"/>
  <c r="D34" i="8"/>
  <c r="C34" i="8" s="1"/>
  <c r="E34" i="8"/>
  <c r="F34" i="8"/>
  <c r="G34" i="8" s="1"/>
  <c r="B3" i="8"/>
  <c r="D3" i="8"/>
  <c r="C3" i="8" s="1"/>
  <c r="E3" i="8"/>
  <c r="F3" i="8"/>
  <c r="G3" i="8" s="1"/>
  <c r="B4" i="8"/>
  <c r="D4" i="8"/>
  <c r="C4" i="8" s="1"/>
  <c r="E4" i="8"/>
  <c r="F4" i="8"/>
  <c r="G4" i="8" s="1"/>
  <c r="B5" i="8"/>
  <c r="D5" i="8"/>
  <c r="C5" i="8" s="1"/>
  <c r="E5" i="8"/>
  <c r="F5" i="8"/>
  <c r="G5" i="8" s="1"/>
  <c r="B6" i="8"/>
  <c r="D6" i="8"/>
  <c r="C6" i="8" s="1"/>
  <c r="E6" i="8"/>
  <c r="F6" i="8"/>
  <c r="G6" i="8" s="1"/>
  <c r="B7" i="8"/>
  <c r="D7" i="8"/>
  <c r="C7" i="8" s="1"/>
  <c r="E7" i="8"/>
  <c r="F7" i="8"/>
  <c r="G7" i="8" s="1"/>
  <c r="B8" i="8"/>
  <c r="D8" i="8"/>
  <c r="C8" i="8" s="1"/>
  <c r="E8" i="8"/>
  <c r="F8" i="8"/>
  <c r="G8" i="8" s="1"/>
  <c r="B9" i="8"/>
  <c r="D9" i="8"/>
  <c r="C9" i="8" s="1"/>
  <c r="E9" i="8"/>
  <c r="F9" i="8"/>
  <c r="G9" i="8" s="1"/>
  <c r="B10" i="8"/>
  <c r="D10" i="8"/>
  <c r="C10" i="8" s="1"/>
  <c r="E10" i="8"/>
  <c r="F10" i="8"/>
  <c r="A10" i="8" s="1"/>
  <c r="B11" i="8"/>
  <c r="D11" i="8"/>
  <c r="C11" i="8" s="1"/>
  <c r="E11" i="8"/>
  <c r="F11" i="8"/>
  <c r="A11" i="8" s="1"/>
  <c r="B12" i="8"/>
  <c r="D12" i="8"/>
  <c r="C12" i="8" s="1"/>
  <c r="E12" i="8"/>
  <c r="F12" i="8"/>
  <c r="G12" i="8" s="1"/>
  <c r="B13" i="8"/>
  <c r="D13" i="8"/>
  <c r="C13" i="8" s="1"/>
  <c r="E13" i="8"/>
  <c r="F13" i="8"/>
  <c r="G13" i="8" s="1"/>
  <c r="B14" i="8"/>
  <c r="D14" i="8"/>
  <c r="C14" i="8" s="1"/>
  <c r="E14" i="8"/>
  <c r="F14" i="8"/>
  <c r="G14" i="8" s="1"/>
  <c r="B15" i="8"/>
  <c r="D15" i="8"/>
  <c r="C15" i="8" s="1"/>
  <c r="E15" i="8"/>
  <c r="F15" i="8"/>
  <c r="G15" i="8" s="1"/>
  <c r="B16" i="8"/>
  <c r="D16" i="8"/>
  <c r="C16" i="8" s="1"/>
  <c r="E16" i="8"/>
  <c r="F16" i="8"/>
  <c r="A16" i="8" s="1"/>
  <c r="B17" i="8"/>
  <c r="D17" i="8"/>
  <c r="C17" i="8" s="1"/>
  <c r="E17" i="8"/>
  <c r="F17" i="8"/>
  <c r="G17" i="8" s="1"/>
  <c r="B18" i="8"/>
  <c r="D18" i="8"/>
  <c r="C18" i="8" s="1"/>
  <c r="E18" i="8"/>
  <c r="F18" i="8"/>
  <c r="G18" i="8" s="1"/>
  <c r="B19" i="8"/>
  <c r="D19" i="8"/>
  <c r="C19" i="8" s="1"/>
  <c r="E19" i="8"/>
  <c r="F19" i="8"/>
  <c r="A19" i="8" s="1"/>
  <c r="B20" i="8"/>
  <c r="D20" i="8"/>
  <c r="C20" i="8" s="1"/>
  <c r="E20" i="8"/>
  <c r="F20" i="8"/>
  <c r="G20" i="8" s="1"/>
  <c r="B21" i="8"/>
  <c r="D21" i="8"/>
  <c r="C21" i="8" s="1"/>
  <c r="E21" i="8"/>
  <c r="F21" i="8"/>
  <c r="G21" i="8" s="1"/>
  <c r="B22" i="8"/>
  <c r="D22" i="8"/>
  <c r="C22" i="8" s="1"/>
  <c r="E22" i="8"/>
  <c r="F22" i="8"/>
  <c r="G22" i="8" s="1"/>
  <c r="B23" i="8"/>
  <c r="D23" i="8"/>
  <c r="C23" i="8" s="1"/>
  <c r="E23" i="8"/>
  <c r="F23" i="8"/>
  <c r="G23" i="8" s="1"/>
  <c r="B24" i="8"/>
  <c r="D24" i="8"/>
  <c r="C24" i="8" s="1"/>
  <c r="E24" i="8"/>
  <c r="F24" i="8"/>
  <c r="A24" i="8" s="1"/>
  <c r="B25" i="8"/>
  <c r="D25" i="8"/>
  <c r="C25" i="8" s="1"/>
  <c r="E25" i="8"/>
  <c r="F25" i="8"/>
  <c r="G25" i="8" s="1"/>
  <c r="B26" i="8"/>
  <c r="D26" i="8"/>
  <c r="C26" i="8" s="1"/>
  <c r="E26" i="8"/>
  <c r="F26" i="8"/>
  <c r="A26" i="8" s="1"/>
  <c r="B27" i="8"/>
  <c r="D27" i="8"/>
  <c r="C27" i="8" s="1"/>
  <c r="E27" i="8"/>
  <c r="F27" i="8"/>
  <c r="G27" i="8" s="1"/>
  <c r="B28" i="8"/>
  <c r="D28" i="8"/>
  <c r="C28" i="8" s="1"/>
  <c r="E28" i="8"/>
  <c r="F28" i="8"/>
  <c r="G28" i="8" s="1"/>
  <c r="B29" i="8"/>
  <c r="D29" i="8"/>
  <c r="C29" i="8" s="1"/>
  <c r="E29" i="8"/>
  <c r="F29" i="8"/>
  <c r="A29" i="8" s="1"/>
  <c r="F2" i="8"/>
  <c r="G2" i="8" s="1"/>
  <c r="B2" i="8"/>
  <c r="D2" i="8"/>
  <c r="C2" i="8" s="1"/>
  <c r="E2" i="8"/>
  <c r="A13" i="7"/>
  <c r="B13" i="7"/>
  <c r="C13" i="7"/>
  <c r="D13" i="7"/>
  <c r="E13" i="7"/>
  <c r="F13" i="7"/>
  <c r="G13" i="7"/>
  <c r="A14" i="7"/>
  <c r="B14" i="7"/>
  <c r="C14" i="7"/>
  <c r="D14" i="7"/>
  <c r="E14" i="7"/>
  <c r="F14" i="7"/>
  <c r="G14" i="7"/>
  <c r="A15" i="7"/>
  <c r="B15" i="7"/>
  <c r="C15" i="7"/>
  <c r="D15" i="7"/>
  <c r="E15" i="7"/>
  <c r="F15" i="7"/>
  <c r="G15" i="7"/>
  <c r="A16" i="7"/>
  <c r="B16" i="7"/>
  <c r="C16" i="7"/>
  <c r="D16" i="7"/>
  <c r="E16" i="7"/>
  <c r="F16" i="7"/>
  <c r="G16" i="7"/>
  <c r="A17" i="7"/>
  <c r="B17" i="7"/>
  <c r="C17" i="7"/>
  <c r="D17" i="7"/>
  <c r="E17" i="7"/>
  <c r="F17" i="7"/>
  <c r="G17" i="7"/>
  <c r="A18" i="7"/>
  <c r="B18" i="7"/>
  <c r="C18" i="7"/>
  <c r="D18" i="7"/>
  <c r="E18" i="7"/>
  <c r="F18" i="7"/>
  <c r="G18" i="7"/>
  <c r="A19" i="7"/>
  <c r="B19" i="7"/>
  <c r="C19" i="7"/>
  <c r="D19" i="7"/>
  <c r="E19" i="7"/>
  <c r="F19" i="7"/>
  <c r="G19" i="7"/>
  <c r="A20" i="7"/>
  <c r="B20" i="7"/>
  <c r="C20" i="7"/>
  <c r="D20" i="7"/>
  <c r="E20" i="7"/>
  <c r="F20" i="7"/>
  <c r="G20" i="7"/>
  <c r="A21" i="7"/>
  <c r="B21" i="7"/>
  <c r="C21" i="7"/>
  <c r="D21" i="7"/>
  <c r="E21" i="7"/>
  <c r="F21" i="7"/>
  <c r="G21" i="7"/>
  <c r="A22" i="7"/>
  <c r="B22" i="7"/>
  <c r="C22" i="7"/>
  <c r="D22" i="7"/>
  <c r="E22" i="7"/>
  <c r="F22" i="7"/>
  <c r="G22" i="7"/>
  <c r="A23" i="7"/>
  <c r="B23" i="7"/>
  <c r="C23" i="7"/>
  <c r="D23" i="7"/>
  <c r="E23" i="7"/>
  <c r="F23" i="7"/>
  <c r="G23" i="7"/>
  <c r="A24" i="7"/>
  <c r="B24" i="7"/>
  <c r="C24" i="7"/>
  <c r="D24" i="7"/>
  <c r="E24" i="7"/>
  <c r="F24" i="7"/>
  <c r="G24" i="7"/>
  <c r="A25" i="7"/>
  <c r="B25" i="7"/>
  <c r="C25" i="7"/>
  <c r="D25" i="7"/>
  <c r="E25" i="7"/>
  <c r="F25" i="7"/>
  <c r="G25" i="7"/>
  <c r="A26" i="7"/>
  <c r="B26" i="7"/>
  <c r="C26" i="7"/>
  <c r="E26" i="7"/>
  <c r="F26" i="7"/>
  <c r="G26" i="7"/>
  <c r="A27" i="7"/>
  <c r="B27" i="7"/>
  <c r="C27" i="7"/>
  <c r="D27" i="7"/>
  <c r="E27" i="7"/>
  <c r="F27" i="7"/>
  <c r="G27" i="7"/>
  <c r="D3" i="7"/>
  <c r="D4" i="7"/>
  <c r="D5" i="7"/>
  <c r="D6" i="7"/>
  <c r="D7" i="7"/>
  <c r="D8" i="7"/>
  <c r="D9" i="7"/>
  <c r="D10" i="7"/>
  <c r="D11" i="7"/>
  <c r="D12" i="7"/>
  <c r="D2" i="7"/>
  <c r="A3" i="7"/>
  <c r="B3" i="7"/>
  <c r="C3" i="7"/>
  <c r="E3" i="7"/>
  <c r="F3" i="7"/>
  <c r="G3" i="7"/>
  <c r="A4" i="7"/>
  <c r="B4" i="7"/>
  <c r="C4" i="7"/>
  <c r="E4" i="7"/>
  <c r="F4" i="7"/>
  <c r="G4" i="7"/>
  <c r="A5" i="7"/>
  <c r="B5" i="7"/>
  <c r="C5" i="7"/>
  <c r="E5" i="7"/>
  <c r="F5" i="7"/>
  <c r="G5" i="7"/>
  <c r="A6" i="7"/>
  <c r="B6" i="7"/>
  <c r="C6" i="7"/>
  <c r="E6" i="7"/>
  <c r="F6" i="7"/>
  <c r="G6" i="7"/>
  <c r="A7" i="7"/>
  <c r="B7" i="7"/>
  <c r="C7" i="7"/>
  <c r="E7" i="7"/>
  <c r="F7" i="7"/>
  <c r="G7" i="7"/>
  <c r="A8" i="7"/>
  <c r="B8" i="7"/>
  <c r="C8" i="7"/>
  <c r="E8" i="7"/>
  <c r="F8" i="7"/>
  <c r="G8" i="7"/>
  <c r="A9" i="7"/>
  <c r="B9" i="7"/>
  <c r="C9" i="7"/>
  <c r="E9" i="7"/>
  <c r="F9" i="7"/>
  <c r="G9" i="7"/>
  <c r="A10" i="7"/>
  <c r="B10" i="7"/>
  <c r="C10" i="7"/>
  <c r="E10" i="7"/>
  <c r="F10" i="7"/>
  <c r="G10" i="7"/>
  <c r="A11" i="7"/>
  <c r="B11" i="7"/>
  <c r="C11" i="7"/>
  <c r="E11" i="7"/>
  <c r="F11" i="7"/>
  <c r="G11" i="7"/>
  <c r="A12" i="7"/>
  <c r="B12" i="7"/>
  <c r="C12" i="7"/>
  <c r="E12" i="7"/>
  <c r="F12" i="7"/>
  <c r="G12" i="7"/>
  <c r="B2" i="7"/>
  <c r="G2" i="7"/>
  <c r="E2" i="7"/>
  <c r="C2" i="7"/>
  <c r="A2" i="7"/>
  <c r="F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2" i="5"/>
  <c r="C3" i="1"/>
  <c r="C4" i="1"/>
  <c r="C5" i="1"/>
  <c r="C6" i="1"/>
  <c r="C2" i="1"/>
  <c r="G14" i="4" l="1"/>
  <c r="G17" i="4"/>
  <c r="H15" i="4"/>
  <c r="I17" i="4"/>
  <c r="H17" i="4"/>
  <c r="I15" i="4"/>
  <c r="H18" i="4"/>
  <c r="G15" i="4"/>
  <c r="I18" i="4"/>
  <c r="G18" i="4"/>
  <c r="I16" i="4"/>
  <c r="H16" i="4"/>
  <c r="G16" i="4"/>
  <c r="I14" i="4"/>
  <c r="H14" i="4"/>
  <c r="I13" i="4"/>
  <c r="H13" i="4"/>
  <c r="G13" i="4"/>
  <c r="F13" i="4"/>
  <c r="F14" i="4"/>
  <c r="F17" i="4"/>
  <c r="F18" i="4"/>
  <c r="F16" i="4"/>
  <c r="F15" i="4"/>
  <c r="G32" i="8"/>
  <c r="A20" i="8"/>
  <c r="A34" i="8"/>
  <c r="G33" i="8"/>
  <c r="A12" i="8"/>
  <c r="G11" i="8"/>
  <c r="A5" i="8"/>
  <c r="A27" i="8"/>
  <c r="A31" i="8"/>
  <c r="G26" i="8"/>
  <c r="A13" i="8"/>
  <c r="A21" i="8"/>
  <c r="A4" i="8"/>
  <c r="G19" i="8"/>
  <c r="G30" i="8"/>
  <c r="G29" i="8"/>
  <c r="G16" i="8"/>
  <c r="G10" i="8"/>
  <c r="A18" i="8"/>
  <c r="A3" i="8"/>
  <c r="A28" i="8"/>
  <c r="G24" i="8"/>
  <c r="A22" i="8"/>
  <c r="A14" i="8"/>
  <c r="A6" i="8"/>
  <c r="A23" i="8"/>
  <c r="A15" i="8"/>
  <c r="A7" i="8"/>
  <c r="A8" i="8"/>
  <c r="A25" i="8"/>
  <c r="A17" i="8"/>
  <c r="A9" i="8"/>
  <c r="A2" i="8"/>
  <c r="J15" i="4" l="1"/>
  <c r="J17" i="4"/>
  <c r="J14" i="4"/>
  <c r="J18" i="4"/>
  <c r="J16" i="4"/>
  <c r="J13" i="4"/>
  <c r="K18" i="4" l="1"/>
  <c r="K14" i="4"/>
  <c r="K16" i="4"/>
  <c r="K15" i="4"/>
  <c r="K17" i="4"/>
  <c r="K13" i="4"/>
  <c r="J22" i="4" s="1"/>
  <c r="J23" i="4" l="1"/>
  <c r="J25" i="4"/>
  <c r="J24" i="4"/>
  <c r="F24" i="4"/>
  <c r="F22" i="4"/>
  <c r="I26" i="4"/>
  <c r="F26" i="4"/>
  <c r="H22" i="4"/>
  <c r="H24" i="4"/>
  <c r="G22" i="4"/>
  <c r="H26" i="4"/>
  <c r="I25" i="4"/>
  <c r="G23" i="4"/>
  <c r="I23" i="4"/>
  <c r="F23" i="4"/>
  <c r="H25" i="4"/>
  <c r="G26" i="4"/>
  <c r="F25" i="4"/>
  <c r="I24" i="4"/>
  <c r="G24" i="4"/>
  <c r="H23" i="4"/>
  <c r="I22" i="4"/>
  <c r="G25" i="4"/>
  <c r="J26" i="4"/>
  <c r="F21" i="4"/>
  <c r="I21" i="4"/>
  <c r="G21" i="4"/>
  <c r="H21" i="4"/>
  <c r="J21" i="4"/>
</calcChain>
</file>

<file path=xl/sharedStrings.xml><?xml version="1.0" encoding="utf-8"?>
<sst xmlns="http://schemas.openxmlformats.org/spreadsheetml/2006/main" count="360" uniqueCount="141">
  <si>
    <t>CAPA</t>
  </si>
  <si>
    <t>Inspection</t>
  </si>
  <si>
    <t>New Product</t>
  </si>
  <si>
    <t>Audit</t>
  </si>
  <si>
    <t>Training</t>
  </si>
  <si>
    <t>Topic</t>
  </si>
  <si>
    <t>Goal</t>
  </si>
  <si>
    <t>std_hours</t>
  </si>
  <si>
    <t>EmpNum</t>
  </si>
  <si>
    <t>Last</t>
  </si>
  <si>
    <t>First</t>
  </si>
  <si>
    <t>Title</t>
  </si>
  <si>
    <t>Scott</t>
  </si>
  <si>
    <t>Jason</t>
  </si>
  <si>
    <t>Taylor</t>
  </si>
  <si>
    <t>Zack</t>
  </si>
  <si>
    <t>Cranston</t>
  </si>
  <si>
    <t>Billy</t>
  </si>
  <si>
    <t>Trini</t>
  </si>
  <si>
    <t>Kwan</t>
  </si>
  <si>
    <t>Hart</t>
  </si>
  <si>
    <t>Kimberly</t>
  </si>
  <si>
    <t>Oliver</t>
  </si>
  <si>
    <t>Tommy</t>
  </si>
  <si>
    <t>Quality Coordinator</t>
  </si>
  <si>
    <t>Quality Supervisor</t>
  </si>
  <si>
    <t>Quality Analyst</t>
  </si>
  <si>
    <t>Quality Engineer</t>
  </si>
  <si>
    <t>Inspector</t>
  </si>
  <si>
    <t>Department</t>
  </si>
  <si>
    <t>Quality Assurance</t>
  </si>
  <si>
    <t>SkillRating_1to5</t>
  </si>
  <si>
    <t>Sum of SkillRating_1to5</t>
  </si>
  <si>
    <t>Row Labels</t>
  </si>
  <si>
    <t>Grand Total</t>
  </si>
  <si>
    <t>Instructor</t>
  </si>
  <si>
    <t>Duration</t>
  </si>
  <si>
    <t>Date</t>
  </si>
  <si>
    <t>IssueNum</t>
  </si>
  <si>
    <t>TaskType</t>
  </si>
  <si>
    <t>Hours</t>
  </si>
  <si>
    <t>Status</t>
  </si>
  <si>
    <t>Risk Analysis</t>
  </si>
  <si>
    <t>NC304</t>
  </si>
  <si>
    <t>NC381</t>
  </si>
  <si>
    <t>NC348</t>
  </si>
  <si>
    <t>NC310</t>
  </si>
  <si>
    <t>NC367</t>
  </si>
  <si>
    <t>NC371</t>
  </si>
  <si>
    <t>NC398</t>
  </si>
  <si>
    <t>NC399</t>
  </si>
  <si>
    <t>NC305</t>
  </si>
  <si>
    <t>NC370</t>
  </si>
  <si>
    <t>NC400</t>
  </si>
  <si>
    <t>NC327</t>
  </si>
  <si>
    <t>NC321</t>
  </si>
  <si>
    <t>NC300</t>
  </si>
  <si>
    <t>NC324</t>
  </si>
  <si>
    <t>NC369</t>
  </si>
  <si>
    <t>NC318</t>
  </si>
  <si>
    <t>NC326</t>
  </si>
  <si>
    <t>NC315</t>
  </si>
  <si>
    <t>NC350</t>
  </si>
  <si>
    <t>NC351</t>
  </si>
  <si>
    <t>NC333</t>
  </si>
  <si>
    <t>NC384</t>
  </si>
  <si>
    <t>NC334</t>
  </si>
  <si>
    <t>NC374</t>
  </si>
  <si>
    <t>NC345</t>
  </si>
  <si>
    <t>NC308</t>
  </si>
  <si>
    <t>NC382</t>
  </si>
  <si>
    <t>NC337</t>
  </si>
  <si>
    <t>NC343</t>
  </si>
  <si>
    <t>NC346</t>
  </si>
  <si>
    <t>Root Cause Analysis</t>
  </si>
  <si>
    <t>Planning &amp; Implementation</t>
  </si>
  <si>
    <t>Verification</t>
  </si>
  <si>
    <t>On Time</t>
  </si>
  <si>
    <t>Late</t>
  </si>
  <si>
    <t>InspectionNum</t>
  </si>
  <si>
    <t>Product</t>
  </si>
  <si>
    <t>ABC</t>
  </si>
  <si>
    <t>DEF</t>
  </si>
  <si>
    <t>GHI</t>
  </si>
  <si>
    <t>JKL</t>
  </si>
  <si>
    <t>MNO</t>
  </si>
  <si>
    <t>PQR</t>
  </si>
  <si>
    <t>STU</t>
  </si>
  <si>
    <t>VWX</t>
  </si>
  <si>
    <t>YZ1</t>
  </si>
  <si>
    <t>ProjectNum</t>
  </si>
  <si>
    <t>Raw Material</t>
  </si>
  <si>
    <t>In-Process</t>
  </si>
  <si>
    <t>Finished Good</t>
  </si>
  <si>
    <t>Returns</t>
  </si>
  <si>
    <t>InspType</t>
  </si>
  <si>
    <t>Quality Planning</t>
  </si>
  <si>
    <t>Verification &amp; Validation</t>
  </si>
  <si>
    <t>NP1</t>
  </si>
  <si>
    <t>NP2</t>
  </si>
  <si>
    <t>NP3</t>
  </si>
  <si>
    <t>NP4</t>
  </si>
  <si>
    <t>TargetDate</t>
  </si>
  <si>
    <t>ActualDate</t>
  </si>
  <si>
    <t>Type</t>
  </si>
  <si>
    <t>INSP-001</t>
  </si>
  <si>
    <t>DocNo</t>
  </si>
  <si>
    <t>DocName</t>
  </si>
  <si>
    <t>CAPA-002</t>
  </si>
  <si>
    <t>AUDI-021</t>
  </si>
  <si>
    <t>Process Audit</t>
  </si>
  <si>
    <t>AUDI-028</t>
  </si>
  <si>
    <t>Supplier Audits</t>
  </si>
  <si>
    <t>AUDI-032</t>
  </si>
  <si>
    <t>Handling External Audits</t>
  </si>
  <si>
    <t>MEAS-045</t>
  </si>
  <si>
    <t>Calibration and Use of Calipers</t>
  </si>
  <si>
    <t>QUAL-001</t>
  </si>
  <si>
    <t>Onboarding, Intro to QMS</t>
  </si>
  <si>
    <t>Inspection Standards (General)</t>
  </si>
  <si>
    <t>DESI-003</t>
  </si>
  <si>
    <t>PFMEA</t>
  </si>
  <si>
    <t>DESI-002</t>
  </si>
  <si>
    <t>FMEA</t>
  </si>
  <si>
    <t>Process</t>
  </si>
  <si>
    <t>System</t>
  </si>
  <si>
    <t>Equipment Control</t>
  </si>
  <si>
    <t>Supplier</t>
  </si>
  <si>
    <t>AuditNo</t>
  </si>
  <si>
    <t>Lead</t>
  </si>
  <si>
    <t>RefNum</t>
  </si>
  <si>
    <t>QMS</t>
  </si>
  <si>
    <t>Manufacturing</t>
  </si>
  <si>
    <t>Purchasing</t>
  </si>
  <si>
    <t>Engineering</t>
  </si>
  <si>
    <t>Purchased</t>
  </si>
  <si>
    <t>In Process</t>
  </si>
  <si>
    <t>Vendor A</t>
  </si>
  <si>
    <t>Vendor B</t>
  </si>
  <si>
    <t>Vendor C</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</si>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</sst>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[TimeSheetGenerator.xlsx]TEST_radar!PivotTable1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TEST_radar!$B$4</c:f>
              <c:strCache>
                <c:ptCount val="1"/>
                <c:pt idx="0">
                  <c:v>Total</c:v>
                </c:pt>
              </c:strCache>
            </c:strRef>
          </c:tx>
          <c:spPr>
            <a:solidFill>
              <a:schemeClr val="accent1"/>
            </a:solidFill>
            <a:ln>
              <a:noFill/>
            </a:ln>
            <a:effectLst/>
          </c:spPr>
          <c:cat>
            <c:strRef>
              <c:f>TEST_radar!$A$5:$A$10</c:f>
              <c:strCache>
                <c:ptCount val="5"/>
                <c:pt idx="0">
                  <c:v>Audit</c:v>
                </c:pt>
                <c:pt idx="1">
                  <c:v>CAPA</c:v>
                </c:pt>
                <c:pt idx="2">
                  <c:v>Inspection</c:v>
                </c:pt>
                <c:pt idx="3">
                  <c:v>New Product</c:v>
                </c:pt>
                <c:pt idx="4">
                  <c:v>Training</c:v>
                </c:pt>
              </c:strCache>
            </c:strRef>
          </c:cat>
          <c:val>
            <c:numRef>
              <c:f>TEST_radar!$B$5:$B$10</c:f>
              <c:numCache>
                <c:formatCode>General</c:formatCode>
                <c:ptCount val="5"/>
                <c:pt idx="0">
                  <c:v>5</c:v>
                </c:pt>
                <c:pt idx="1">
                  <c:v>4</c:v>
                </c:pt>
                <c:pt idx="2">
                  <c:v>2</c:v>
                </c:pt>
                <c:pt idx="3">
                  <c:v>2</c:v>
                </c:pt>
                <c:pt idx="4">
                  <c:v>4</c:v>
                </c:pt>
              </c:numCache>
            </c:numRef>
          </c:val>
          <c:extLst>
            <c:ext xmlns:c16="http://schemas.microsoft.com/office/drawing/2014/chart" uri="{C3380CC4-5D6E-409C-BE32-E72D297353CC}">
              <c16:uniqueId val="{00000000-584C-4C8F-8CF5-25E381D86B43}"/>
            </c:ext>
          </c:extLst>
        </c:ser>
        <c:dLbls>
          <c:showLegendKey val="0"/>
          <c:showVal val="0"/>
          <c:showCatName val="0"/>
          <c:showSerName val="0"/>
          <c:showPercent val="0"/>
          <c:showBubbleSize val="0"/>
        </c:dLbls>
        <c:axId val="816560448"/>
        <c:axId val="816562112"/>
      </c:radarChart>
      <c:catAx>
        <c:axId val="81656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2112"/>
        <c:crosses val="autoZero"/>
        <c:auto val="1"/>
        <c:lblAlgn val="ctr"/>
        <c:lblOffset val="100"/>
        <c:noMultiLvlLbl val="0"/>
      </c:catAx>
      <c:valAx>
        <c:axId val="8165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338667</xdr:colOff>
      <xdr:row>0</xdr:row>
      <xdr:rowOff>110067</xdr:rowOff>
    </xdr:from>
    <xdr:to>
      <xdr:col>19</xdr:col>
      <xdr:colOff>33867</xdr:colOff>
      <xdr:row>24</xdr:row>
      <xdr:rowOff>97895</xdr:rowOff>
    </xdr:to>
    <xdr:graphicFrame macro="">
      <xdr:nvGraphicFramePr>
        <xdr:cNvPr id="2" name="Chart 1">
          <a:extLst>
            <a:ext uri="{FF2B5EF4-FFF2-40B4-BE49-F238E27FC236}">
              <a16:creationId xmlns:a16="http://schemas.microsoft.com/office/drawing/2014/main" id="{4E8178FE-B2BC-4F09-9A3A-ABD808E3CA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285750</xdr:colOff>
      <xdr:row>7</xdr:row>
      <xdr:rowOff>123825</xdr:rowOff>
    </xdr:from>
    <xdr:to>
      <xdr:col>21</xdr:col>
      <xdr:colOff>300565</xdr:colOff>
      <xdr:row>20</xdr:row>
      <xdr:rowOff>186265</xdr:rowOff>
    </xdr:to>
    <mc:AlternateContent xmlns:mc="http://schemas.openxmlformats.org/markup-compatibility/2006" xmlns:a14="http://schemas.microsoft.com/office/drawing/2010/main">
      <mc:Choice Requires="a14">
        <xdr:graphicFrame macro="">
          <xdr:nvGraphicFramePr>
            <xdr:cNvPr id="3" name="First">
              <a:extLst>
                <a:ext uri="{FF2B5EF4-FFF2-40B4-BE49-F238E27FC236}">
                  <a16:creationId xmlns:a16="http://schemas.microsoft.com/office/drawing/2014/main" id="{13F84D11-A0AE-412E-97F6-0CC40CE3A40C}"/>
                </a:ext>
              </a:extLst>
            </xdr:cNvPr>
            <xdr:cNvGraphicFramePr/>
          </xdr:nvGraphicFramePr>
          <xdr:xfrm>
            <a:off x="0" y="0"/>
            <a:ext cx="0" cy="0"/>
          </xdr:xfrm>
          <a:graphic>
            <a:graphicData uri="http://schemas.microsoft.com/office/drawing/2010/slicer">
              <sle:slicer xmlns:sle="http://schemas.microsoft.com/office/drawing/2010/slicer" name="First"/>
            </a:graphicData>
          </a:graphic>
        </xdr:graphicFrame>
      </mc:Choice>
      <mc:Fallback xmlns="">
        <xdr:sp macro="" textlink="">
          <xdr:nvSpPr>
            <xdr:cNvPr id="0" name=""/>
            <xdr:cNvSpPr>
              <a:spLocks noTextEdit="1"/>
            </xdr:cNvSpPr>
          </xdr:nvSpPr>
          <xdr:spPr>
            <a:xfrm>
              <a:off x="12395200" y="1456267"/>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b" refreshedDate="44592.433207754628" createdVersion="7" refreshedVersion="7" minRefreshableVersion="3" recordCount="30" xr:uid="{E2C5D81E-A9EF-4895-B4B1-8C031C310EC9}">
  <cacheSource type="worksheet">
    <worksheetSource ref="B1:G31" sheet="EmpAffinity"/>
  </cacheSource>
  <cacheFields count="6">
    <cacheField name="EmpNum" numFmtId="0">
      <sharedItems containsSemiMixedTypes="0" containsString="0" containsNumber="1" containsInteger="1" minValue="29436" maxValue="88927" count="6">
        <n v="29436"/>
        <n v="32301"/>
        <n v="49570"/>
        <n v="77030"/>
        <n v="77707"/>
        <n v="88927"/>
      </sharedItems>
    </cacheField>
    <cacheField name="Last" numFmtId="0">
      <sharedItems/>
    </cacheField>
    <cacheField name="First" numFmtId="0">
      <sharedItems count="6">
        <s v="Kimberly"/>
        <s v="Jason"/>
        <s v="Zack"/>
        <s v="Billy"/>
        <s v="Trini"/>
        <s v="Tommy"/>
      </sharedItems>
    </cacheField>
    <cacheField name="Title" numFmtId="0">
      <sharedItems/>
    </cacheField>
    <cacheField name="Topic" numFmtId="0">
      <sharedItems count="5">
        <s v="Training"/>
        <s v="CAPA"/>
        <s v="Inspection"/>
        <s v="New Product"/>
        <s v="Audit"/>
      </sharedItems>
    </cacheField>
    <cacheField name="SkillRating_1to5"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42387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Hart"/>
    <x v="0"/>
    <s v="Inspector"/>
    <x v="0"/>
    <n v="2"/>
  </r>
  <r>
    <x v="0"/>
    <s v="Hart"/>
    <x v="0"/>
    <s v="Inspector"/>
    <x v="1"/>
    <n v="2"/>
  </r>
  <r>
    <x v="0"/>
    <s v="Hart"/>
    <x v="0"/>
    <s v="Inspector"/>
    <x v="2"/>
    <n v="4"/>
  </r>
  <r>
    <x v="0"/>
    <s v="Hart"/>
    <x v="0"/>
    <s v="Inspector"/>
    <x v="3"/>
    <n v="1"/>
  </r>
  <r>
    <x v="0"/>
    <s v="Hart"/>
    <x v="0"/>
    <s v="Inspector"/>
    <x v="4"/>
    <n v="3"/>
  </r>
  <r>
    <x v="1"/>
    <s v="Scott"/>
    <x v="1"/>
    <s v="Quality Supervisor"/>
    <x v="1"/>
    <n v="5"/>
  </r>
  <r>
    <x v="1"/>
    <s v="Scott"/>
    <x v="1"/>
    <s v="Quality Supervisor"/>
    <x v="2"/>
    <n v="4"/>
  </r>
  <r>
    <x v="1"/>
    <s v="Scott"/>
    <x v="1"/>
    <s v="Quality Supervisor"/>
    <x v="3"/>
    <n v="4"/>
  </r>
  <r>
    <x v="1"/>
    <s v="Scott"/>
    <x v="1"/>
    <s v="Quality Supervisor"/>
    <x v="4"/>
    <n v="4"/>
  </r>
  <r>
    <x v="1"/>
    <s v="Scott"/>
    <x v="1"/>
    <s v="Quality Supervisor"/>
    <x v="0"/>
    <n v="5"/>
  </r>
  <r>
    <x v="2"/>
    <s v="Taylor"/>
    <x v="2"/>
    <s v="Inspector"/>
    <x v="2"/>
    <n v="4"/>
  </r>
  <r>
    <x v="2"/>
    <s v="Taylor"/>
    <x v="2"/>
    <s v="Inspector"/>
    <x v="3"/>
    <n v="1"/>
  </r>
  <r>
    <x v="2"/>
    <s v="Taylor"/>
    <x v="2"/>
    <s v="Inspector"/>
    <x v="4"/>
    <n v="4"/>
  </r>
  <r>
    <x v="2"/>
    <s v="Taylor"/>
    <x v="2"/>
    <s v="Inspector"/>
    <x v="0"/>
    <n v="2"/>
  </r>
  <r>
    <x v="2"/>
    <s v="Taylor"/>
    <x v="2"/>
    <s v="Inspector"/>
    <x v="1"/>
    <n v="3"/>
  </r>
  <r>
    <x v="3"/>
    <s v="Cranston"/>
    <x v="3"/>
    <s v="Quality Analyst"/>
    <x v="3"/>
    <n v="2"/>
  </r>
  <r>
    <x v="3"/>
    <s v="Cranston"/>
    <x v="3"/>
    <s v="Quality Analyst"/>
    <x v="4"/>
    <n v="5"/>
  </r>
  <r>
    <x v="3"/>
    <s v="Cranston"/>
    <x v="3"/>
    <s v="Quality Analyst"/>
    <x v="0"/>
    <n v="4"/>
  </r>
  <r>
    <x v="3"/>
    <s v="Cranston"/>
    <x v="3"/>
    <s v="Quality Analyst"/>
    <x v="1"/>
    <n v="4"/>
  </r>
  <r>
    <x v="3"/>
    <s v="Cranston"/>
    <x v="3"/>
    <s v="Quality Analyst"/>
    <x v="2"/>
    <n v="2"/>
  </r>
  <r>
    <x v="4"/>
    <s v="Kwan"/>
    <x v="4"/>
    <s v="Quality Coordinator"/>
    <x v="4"/>
    <n v="4"/>
  </r>
  <r>
    <x v="4"/>
    <s v="Kwan"/>
    <x v="4"/>
    <s v="Quality Coordinator"/>
    <x v="0"/>
    <n v="4"/>
  </r>
  <r>
    <x v="4"/>
    <s v="Kwan"/>
    <x v="4"/>
    <s v="Quality Coordinator"/>
    <x v="1"/>
    <n v="3"/>
  </r>
  <r>
    <x v="4"/>
    <s v="Kwan"/>
    <x v="4"/>
    <s v="Quality Coordinator"/>
    <x v="2"/>
    <n v="3"/>
  </r>
  <r>
    <x v="4"/>
    <s v="Kwan"/>
    <x v="4"/>
    <s v="Quality Coordinator"/>
    <x v="3"/>
    <n v="2"/>
  </r>
  <r>
    <x v="5"/>
    <s v="Oliver"/>
    <x v="5"/>
    <s v="Quality Engineer"/>
    <x v="1"/>
    <n v="2"/>
  </r>
  <r>
    <x v="5"/>
    <s v="Oliver"/>
    <x v="5"/>
    <s v="Quality Engineer"/>
    <x v="2"/>
    <n v="5"/>
  </r>
  <r>
    <x v="5"/>
    <s v="Oliver"/>
    <x v="5"/>
    <s v="Quality Engineer"/>
    <x v="3"/>
    <n v="5"/>
  </r>
  <r>
    <x v="5"/>
    <s v="Oliver"/>
    <x v="5"/>
    <s v="Quality Engineer"/>
    <x v="4"/>
    <n v="3"/>
  </r>
  <r>
    <x v="5"/>
    <s v="Oliver"/>
    <x v="5"/>
    <s v="Quality Engineer"/>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5D444-3D25-4992-93E1-E4BE7E06D1F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B10" firstHeaderRow="1" firstDataRow="1" firstDataCol="1" rowPageCount="1" colPageCount="1"/>
  <pivotFields count="6">
    <pivotField showAll="0">
      <items count="7">
        <item x="0"/>
        <item x="1"/>
        <item x="2"/>
        <item x="3"/>
        <item x="4"/>
        <item x="5"/>
        <item t="default"/>
      </items>
    </pivotField>
    <pivotField showAll="0"/>
    <pivotField axis="axisPage" showAll="0">
      <items count="7">
        <item x="3"/>
        <item x="1"/>
        <item x="0"/>
        <item x="5"/>
        <item x="4"/>
        <item x="2"/>
        <item t="default"/>
      </items>
    </pivotField>
    <pivotField showAll="0"/>
    <pivotField axis="axisRow" showAll="0">
      <items count="6">
        <item x="4"/>
        <item x="1"/>
        <item x="2"/>
        <item x="3"/>
        <item x="0"/>
        <item t="default"/>
      </items>
    </pivotField>
    <pivotField dataField="1" showAll="0"/>
  </pivotFields>
  <rowFields count="1">
    <field x="4"/>
  </rowFields>
  <rowItems count="6">
    <i>
      <x/>
    </i>
    <i>
      <x v="1"/>
    </i>
    <i>
      <x v="2"/>
    </i>
    <i>
      <x v="3"/>
    </i>
    <i>
      <x v="4"/>
    </i>
    <i t="grand">
      <x/>
    </i>
  </rowItems>
  <colItems count="1">
    <i/>
  </colItems>
  <pageFields count="1">
    <pageField fld="2" item="0" hier="-1"/>
  </pageFields>
  <dataFields count="1">
    <dataField name="Sum of SkillRating_1to5"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 xr10:uid="{59F2A9FC-7EF8-4B91-BBED-35F418614F25}" sourceName="First">
  <pivotTables>
    <pivotTable tabId="4" name="PivotTable1"/>
  </pivotTables>
  <data>
    <tabular pivotCacheId="423876651">
      <items count="6">
        <i x="3" s="1"/>
        <i x="1"/>
        <i x="0"/>
        <i x="5"/>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xr10:uid="{8DDA5BA1-DEF7-4338-9E20-38C11CE5A854}" cache="Slicer_First" caption="Firs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CAC7-0978-4D1F-ADD5-2F042C33A98F}">
  <dimension ref="A1:C6"/>
  <sheetViews>
    <sheetView workbookViewId="0">
      <selection activeCell="D14" sqref="D14"/>
    </sheetView>
  </sheetViews>
  <sheetFormatPr defaultRowHeight="15" x14ac:dyDescent="0.25"/>
  <cols>
    <col min="1" max="1" width="12.42578125" bestFit="1" customWidth="1"/>
  </cols>
  <sheetData>
    <row r="1" spans="1:3" x14ac:dyDescent="0.25">
      <c r="A1" t="s">
        <v>5</v>
      </c>
      <c r="B1" t="s">
        <v>6</v>
      </c>
      <c r="C1" t="s">
        <v>7</v>
      </c>
    </row>
    <row r="2" spans="1:3" x14ac:dyDescent="0.25">
      <c r="A2" t="s">
        <v>0</v>
      </c>
      <c r="B2">
        <v>0.2</v>
      </c>
      <c r="C2">
        <f>40*B2</f>
        <v>8</v>
      </c>
    </row>
    <row r="3" spans="1:3" x14ac:dyDescent="0.25">
      <c r="A3" t="s">
        <v>1</v>
      </c>
      <c r="B3">
        <v>0.25</v>
      </c>
      <c r="C3">
        <f>40*B3</f>
        <v>10</v>
      </c>
    </row>
    <row r="4" spans="1:3" x14ac:dyDescent="0.25">
      <c r="A4" t="s">
        <v>2</v>
      </c>
      <c r="B4">
        <v>0.3</v>
      </c>
      <c r="C4">
        <f>40*B4</f>
        <v>12</v>
      </c>
    </row>
    <row r="5" spans="1:3" x14ac:dyDescent="0.25">
      <c r="A5" t="s">
        <v>3</v>
      </c>
      <c r="B5">
        <v>0.15</v>
      </c>
      <c r="C5">
        <f>40*B5</f>
        <v>6</v>
      </c>
    </row>
    <row r="6" spans="1:3" x14ac:dyDescent="0.25">
      <c r="A6" t="s">
        <v>4</v>
      </c>
      <c r="B6">
        <v>0.1</v>
      </c>
      <c r="C6">
        <f>40*B6</f>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844E-ADA5-4D60-85EF-E60736339E8A}">
  <dimension ref="A1:E7"/>
  <sheetViews>
    <sheetView workbookViewId="0">
      <selection activeCell="A2" sqref="A2:D7"/>
    </sheetView>
  </sheetViews>
  <sheetFormatPr defaultRowHeight="15" x14ac:dyDescent="0.25"/>
  <cols>
    <col min="4" max="4" width="18.7109375" bestFit="1" customWidth="1"/>
    <col min="5" max="5" width="17" bestFit="1" customWidth="1"/>
  </cols>
  <sheetData>
    <row r="1" spans="1:5" x14ac:dyDescent="0.25">
      <c r="A1" t="s">
        <v>8</v>
      </c>
      <c r="B1" t="s">
        <v>9</v>
      </c>
      <c r="C1" t="s">
        <v>10</v>
      </c>
      <c r="D1" t="s">
        <v>11</v>
      </c>
      <c r="E1" t="s">
        <v>29</v>
      </c>
    </row>
    <row r="2" spans="1:5" x14ac:dyDescent="0.25">
      <c r="A2">
        <v>32301</v>
      </c>
      <c r="B2" t="s">
        <v>12</v>
      </c>
      <c r="C2" t="s">
        <v>13</v>
      </c>
      <c r="D2" t="s">
        <v>25</v>
      </c>
      <c r="E2" t="s">
        <v>30</v>
      </c>
    </row>
    <row r="3" spans="1:5" x14ac:dyDescent="0.25">
      <c r="A3">
        <v>49570</v>
      </c>
      <c r="B3" t="s">
        <v>14</v>
      </c>
      <c r="C3" t="s">
        <v>15</v>
      </c>
      <c r="D3" t="s">
        <v>28</v>
      </c>
      <c r="E3" t="s">
        <v>30</v>
      </c>
    </row>
    <row r="4" spans="1:5" x14ac:dyDescent="0.25">
      <c r="A4">
        <v>77030</v>
      </c>
      <c r="B4" t="s">
        <v>16</v>
      </c>
      <c r="C4" t="s">
        <v>17</v>
      </c>
      <c r="D4" t="s">
        <v>26</v>
      </c>
      <c r="E4" t="s">
        <v>30</v>
      </c>
    </row>
    <row r="5" spans="1:5" x14ac:dyDescent="0.25">
      <c r="A5">
        <v>77707</v>
      </c>
      <c r="B5" t="s">
        <v>19</v>
      </c>
      <c r="C5" t="s">
        <v>18</v>
      </c>
      <c r="D5" t="s">
        <v>24</v>
      </c>
      <c r="E5" t="s">
        <v>30</v>
      </c>
    </row>
    <row r="6" spans="1:5" x14ac:dyDescent="0.25">
      <c r="A6">
        <v>29436</v>
      </c>
      <c r="B6" t="s">
        <v>20</v>
      </c>
      <c r="C6" t="s">
        <v>21</v>
      </c>
      <c r="D6" t="s">
        <v>28</v>
      </c>
      <c r="E6" t="s">
        <v>30</v>
      </c>
    </row>
    <row r="7" spans="1:5" x14ac:dyDescent="0.25">
      <c r="A7">
        <v>88927</v>
      </c>
      <c r="B7" t="s">
        <v>22</v>
      </c>
      <c r="C7" t="s">
        <v>23</v>
      </c>
      <c r="D7" t="s">
        <v>27</v>
      </c>
      <c r="E7" t="s">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154F4-CE4D-499E-A743-11F14247279F}">
  <dimension ref="A1:G31"/>
  <sheetViews>
    <sheetView workbookViewId="0">
      <selection activeCell="B1" sqref="B1:G1"/>
    </sheetView>
  </sheetViews>
  <sheetFormatPr defaultRowHeight="15" x14ac:dyDescent="0.25"/>
  <cols>
    <col min="5" max="5" width="18.7109375" bestFit="1" customWidth="1"/>
    <col min="6" max="6" width="12.42578125" bestFit="1" customWidth="1"/>
    <col min="7" max="7" width="15.28515625" bestFit="1" customWidth="1"/>
  </cols>
  <sheetData>
    <row r="1" spans="1:7" x14ac:dyDescent="0.25">
      <c r="B1" t="s">
        <v>8</v>
      </c>
      <c r="C1" t="s">
        <v>9</v>
      </c>
      <c r="D1" t="s">
        <v>10</v>
      </c>
      <c r="E1" t="s">
        <v>11</v>
      </c>
      <c r="F1" t="s">
        <v>5</v>
      </c>
      <c r="G1" t="s">
        <v>31</v>
      </c>
    </row>
    <row r="2" spans="1:7" x14ac:dyDescent="0.25">
      <c r="A2">
        <v>5</v>
      </c>
      <c r="B2">
        <v>29436</v>
      </c>
      <c r="C2" t="s">
        <v>20</v>
      </c>
      <c r="D2" t="s">
        <v>21</v>
      </c>
      <c r="E2" t="s">
        <v>28</v>
      </c>
      <c r="F2" t="s">
        <v>4</v>
      </c>
      <c r="G2">
        <v>2</v>
      </c>
    </row>
    <row r="3" spans="1:7" x14ac:dyDescent="0.25">
      <c r="A3">
        <v>11</v>
      </c>
      <c r="B3">
        <v>29436</v>
      </c>
      <c r="C3" t="s">
        <v>20</v>
      </c>
      <c r="D3" t="s">
        <v>21</v>
      </c>
      <c r="E3" t="s">
        <v>28</v>
      </c>
      <c r="F3" t="s">
        <v>0</v>
      </c>
      <c r="G3">
        <v>2</v>
      </c>
    </row>
    <row r="4" spans="1:7" x14ac:dyDescent="0.25">
      <c r="A4">
        <v>17</v>
      </c>
      <c r="B4">
        <v>29436</v>
      </c>
      <c r="C4" t="s">
        <v>20</v>
      </c>
      <c r="D4" t="s">
        <v>21</v>
      </c>
      <c r="E4" t="s">
        <v>28</v>
      </c>
      <c r="F4" t="s">
        <v>1</v>
      </c>
      <c r="G4">
        <v>4</v>
      </c>
    </row>
    <row r="5" spans="1:7" x14ac:dyDescent="0.25">
      <c r="A5">
        <v>23</v>
      </c>
      <c r="B5">
        <v>29436</v>
      </c>
      <c r="C5" t="s">
        <v>20</v>
      </c>
      <c r="D5" t="s">
        <v>21</v>
      </c>
      <c r="E5" t="s">
        <v>28</v>
      </c>
      <c r="F5" t="s">
        <v>2</v>
      </c>
      <c r="G5">
        <v>1</v>
      </c>
    </row>
    <row r="6" spans="1:7" x14ac:dyDescent="0.25">
      <c r="A6">
        <v>29</v>
      </c>
      <c r="B6">
        <v>29436</v>
      </c>
      <c r="C6" t="s">
        <v>20</v>
      </c>
      <c r="D6" t="s">
        <v>21</v>
      </c>
      <c r="E6" t="s">
        <v>28</v>
      </c>
      <c r="F6" t="s">
        <v>3</v>
      </c>
      <c r="G6">
        <v>3</v>
      </c>
    </row>
    <row r="7" spans="1:7" x14ac:dyDescent="0.25">
      <c r="A7">
        <v>1</v>
      </c>
      <c r="B7">
        <v>32301</v>
      </c>
      <c r="C7" t="s">
        <v>12</v>
      </c>
      <c r="D7" t="s">
        <v>13</v>
      </c>
      <c r="E7" t="s">
        <v>25</v>
      </c>
      <c r="F7" t="s">
        <v>0</v>
      </c>
      <c r="G7">
        <v>5</v>
      </c>
    </row>
    <row r="8" spans="1:7" x14ac:dyDescent="0.25">
      <c r="A8">
        <v>7</v>
      </c>
      <c r="B8">
        <v>32301</v>
      </c>
      <c r="C8" t="s">
        <v>12</v>
      </c>
      <c r="D8" t="s">
        <v>13</v>
      </c>
      <c r="E8" t="s">
        <v>25</v>
      </c>
      <c r="F8" t="s">
        <v>1</v>
      </c>
      <c r="G8">
        <v>4</v>
      </c>
    </row>
    <row r="9" spans="1:7" x14ac:dyDescent="0.25">
      <c r="A9">
        <v>13</v>
      </c>
      <c r="B9">
        <v>32301</v>
      </c>
      <c r="C9" t="s">
        <v>12</v>
      </c>
      <c r="D9" t="s">
        <v>13</v>
      </c>
      <c r="E9" t="s">
        <v>25</v>
      </c>
      <c r="F9" t="s">
        <v>2</v>
      </c>
      <c r="G9">
        <v>4</v>
      </c>
    </row>
    <row r="10" spans="1:7" x14ac:dyDescent="0.25">
      <c r="A10">
        <v>19</v>
      </c>
      <c r="B10">
        <v>32301</v>
      </c>
      <c r="C10" t="s">
        <v>12</v>
      </c>
      <c r="D10" t="s">
        <v>13</v>
      </c>
      <c r="E10" t="s">
        <v>25</v>
      </c>
      <c r="F10" t="s">
        <v>3</v>
      </c>
      <c r="G10">
        <v>4</v>
      </c>
    </row>
    <row r="11" spans="1:7" x14ac:dyDescent="0.25">
      <c r="A11">
        <v>25</v>
      </c>
      <c r="B11">
        <v>32301</v>
      </c>
      <c r="C11" t="s">
        <v>12</v>
      </c>
      <c r="D11" t="s">
        <v>13</v>
      </c>
      <c r="E11" t="s">
        <v>25</v>
      </c>
      <c r="F11" t="s">
        <v>4</v>
      </c>
      <c r="G11">
        <v>5</v>
      </c>
    </row>
    <row r="12" spans="1:7" x14ac:dyDescent="0.25">
      <c r="A12">
        <v>2</v>
      </c>
      <c r="B12">
        <v>49570</v>
      </c>
      <c r="C12" t="s">
        <v>14</v>
      </c>
      <c r="D12" t="s">
        <v>15</v>
      </c>
      <c r="E12" t="s">
        <v>28</v>
      </c>
      <c r="F12" t="s">
        <v>1</v>
      </c>
      <c r="G12">
        <v>4</v>
      </c>
    </row>
    <row r="13" spans="1:7" x14ac:dyDescent="0.25">
      <c r="A13">
        <v>8</v>
      </c>
      <c r="B13">
        <v>49570</v>
      </c>
      <c r="C13" t="s">
        <v>14</v>
      </c>
      <c r="D13" t="s">
        <v>15</v>
      </c>
      <c r="E13" t="s">
        <v>28</v>
      </c>
      <c r="F13" t="s">
        <v>2</v>
      </c>
      <c r="G13">
        <v>1</v>
      </c>
    </row>
    <row r="14" spans="1:7" x14ac:dyDescent="0.25">
      <c r="A14">
        <v>14</v>
      </c>
      <c r="B14">
        <v>49570</v>
      </c>
      <c r="C14" t="s">
        <v>14</v>
      </c>
      <c r="D14" t="s">
        <v>15</v>
      </c>
      <c r="E14" t="s">
        <v>28</v>
      </c>
      <c r="F14" t="s">
        <v>3</v>
      </c>
      <c r="G14">
        <v>4</v>
      </c>
    </row>
    <row r="15" spans="1:7" x14ac:dyDescent="0.25">
      <c r="A15">
        <v>20</v>
      </c>
      <c r="B15">
        <v>49570</v>
      </c>
      <c r="C15" t="s">
        <v>14</v>
      </c>
      <c r="D15" t="s">
        <v>15</v>
      </c>
      <c r="E15" t="s">
        <v>28</v>
      </c>
      <c r="F15" t="s">
        <v>4</v>
      </c>
      <c r="G15">
        <v>2</v>
      </c>
    </row>
    <row r="16" spans="1:7" x14ac:dyDescent="0.25">
      <c r="A16">
        <v>26</v>
      </c>
      <c r="B16">
        <v>49570</v>
      </c>
      <c r="C16" t="s">
        <v>14</v>
      </c>
      <c r="D16" t="s">
        <v>15</v>
      </c>
      <c r="E16" t="s">
        <v>28</v>
      </c>
      <c r="F16" t="s">
        <v>0</v>
      </c>
      <c r="G16">
        <v>3</v>
      </c>
    </row>
    <row r="17" spans="1:7" x14ac:dyDescent="0.25">
      <c r="A17">
        <v>3</v>
      </c>
      <c r="B17">
        <v>77030</v>
      </c>
      <c r="C17" t="s">
        <v>16</v>
      </c>
      <c r="D17" t="s">
        <v>17</v>
      </c>
      <c r="E17" t="s">
        <v>26</v>
      </c>
      <c r="F17" t="s">
        <v>2</v>
      </c>
      <c r="G17">
        <v>2</v>
      </c>
    </row>
    <row r="18" spans="1:7" x14ac:dyDescent="0.25">
      <c r="A18">
        <v>9</v>
      </c>
      <c r="B18">
        <v>77030</v>
      </c>
      <c r="C18" t="s">
        <v>16</v>
      </c>
      <c r="D18" t="s">
        <v>17</v>
      </c>
      <c r="E18" t="s">
        <v>26</v>
      </c>
      <c r="F18" t="s">
        <v>3</v>
      </c>
      <c r="G18">
        <v>5</v>
      </c>
    </row>
    <row r="19" spans="1:7" x14ac:dyDescent="0.25">
      <c r="A19">
        <v>15</v>
      </c>
      <c r="B19">
        <v>77030</v>
      </c>
      <c r="C19" t="s">
        <v>16</v>
      </c>
      <c r="D19" t="s">
        <v>17</v>
      </c>
      <c r="E19" t="s">
        <v>26</v>
      </c>
      <c r="F19" t="s">
        <v>4</v>
      </c>
      <c r="G19">
        <v>4</v>
      </c>
    </row>
    <row r="20" spans="1:7" x14ac:dyDescent="0.25">
      <c r="A20">
        <v>21</v>
      </c>
      <c r="B20">
        <v>77030</v>
      </c>
      <c r="C20" t="s">
        <v>16</v>
      </c>
      <c r="D20" t="s">
        <v>17</v>
      </c>
      <c r="E20" t="s">
        <v>26</v>
      </c>
      <c r="F20" t="s">
        <v>0</v>
      </c>
      <c r="G20">
        <v>4</v>
      </c>
    </row>
    <row r="21" spans="1:7" x14ac:dyDescent="0.25">
      <c r="A21">
        <v>27</v>
      </c>
      <c r="B21">
        <v>77030</v>
      </c>
      <c r="C21" t="s">
        <v>16</v>
      </c>
      <c r="D21" t="s">
        <v>17</v>
      </c>
      <c r="E21" t="s">
        <v>26</v>
      </c>
      <c r="F21" t="s">
        <v>1</v>
      </c>
      <c r="G21">
        <v>2</v>
      </c>
    </row>
    <row r="22" spans="1:7" x14ac:dyDescent="0.25">
      <c r="A22">
        <v>4</v>
      </c>
      <c r="B22">
        <v>77707</v>
      </c>
      <c r="C22" t="s">
        <v>19</v>
      </c>
      <c r="D22" t="s">
        <v>18</v>
      </c>
      <c r="E22" t="s">
        <v>24</v>
      </c>
      <c r="F22" t="s">
        <v>3</v>
      </c>
      <c r="G22">
        <v>4</v>
      </c>
    </row>
    <row r="23" spans="1:7" x14ac:dyDescent="0.25">
      <c r="A23">
        <v>10</v>
      </c>
      <c r="B23">
        <v>77707</v>
      </c>
      <c r="C23" t="s">
        <v>19</v>
      </c>
      <c r="D23" t="s">
        <v>18</v>
      </c>
      <c r="E23" t="s">
        <v>24</v>
      </c>
      <c r="F23" t="s">
        <v>4</v>
      </c>
      <c r="G23">
        <v>4</v>
      </c>
    </row>
    <row r="24" spans="1:7" x14ac:dyDescent="0.25">
      <c r="A24">
        <v>16</v>
      </c>
      <c r="B24">
        <v>77707</v>
      </c>
      <c r="C24" t="s">
        <v>19</v>
      </c>
      <c r="D24" t="s">
        <v>18</v>
      </c>
      <c r="E24" t="s">
        <v>24</v>
      </c>
      <c r="F24" t="s">
        <v>0</v>
      </c>
      <c r="G24">
        <v>3</v>
      </c>
    </row>
    <row r="25" spans="1:7" x14ac:dyDescent="0.25">
      <c r="A25">
        <v>22</v>
      </c>
      <c r="B25">
        <v>77707</v>
      </c>
      <c r="C25" t="s">
        <v>19</v>
      </c>
      <c r="D25" t="s">
        <v>18</v>
      </c>
      <c r="E25" t="s">
        <v>24</v>
      </c>
      <c r="F25" t="s">
        <v>1</v>
      </c>
      <c r="G25">
        <v>3</v>
      </c>
    </row>
    <row r="26" spans="1:7" x14ac:dyDescent="0.25">
      <c r="A26">
        <v>28</v>
      </c>
      <c r="B26">
        <v>77707</v>
      </c>
      <c r="C26" t="s">
        <v>19</v>
      </c>
      <c r="D26" t="s">
        <v>18</v>
      </c>
      <c r="E26" t="s">
        <v>24</v>
      </c>
      <c r="F26" t="s">
        <v>2</v>
      </c>
      <c r="G26">
        <v>2</v>
      </c>
    </row>
    <row r="27" spans="1:7" x14ac:dyDescent="0.25">
      <c r="A27">
        <v>6</v>
      </c>
      <c r="B27">
        <v>88927</v>
      </c>
      <c r="C27" t="s">
        <v>22</v>
      </c>
      <c r="D27" t="s">
        <v>23</v>
      </c>
      <c r="E27" t="s">
        <v>27</v>
      </c>
      <c r="F27" t="s">
        <v>0</v>
      </c>
      <c r="G27">
        <v>2</v>
      </c>
    </row>
    <row r="28" spans="1:7" x14ac:dyDescent="0.25">
      <c r="A28">
        <v>12</v>
      </c>
      <c r="B28">
        <v>88927</v>
      </c>
      <c r="C28" t="s">
        <v>22</v>
      </c>
      <c r="D28" t="s">
        <v>23</v>
      </c>
      <c r="E28" t="s">
        <v>27</v>
      </c>
      <c r="F28" t="s">
        <v>1</v>
      </c>
      <c r="G28">
        <v>5</v>
      </c>
    </row>
    <row r="29" spans="1:7" x14ac:dyDescent="0.25">
      <c r="A29">
        <v>18</v>
      </c>
      <c r="B29">
        <v>88927</v>
      </c>
      <c r="C29" t="s">
        <v>22</v>
      </c>
      <c r="D29" t="s">
        <v>23</v>
      </c>
      <c r="E29" t="s">
        <v>27</v>
      </c>
      <c r="F29" t="s">
        <v>2</v>
      </c>
      <c r="G29">
        <v>5</v>
      </c>
    </row>
    <row r="30" spans="1:7" x14ac:dyDescent="0.25">
      <c r="A30">
        <v>24</v>
      </c>
      <c r="B30">
        <v>88927</v>
      </c>
      <c r="C30" t="s">
        <v>22</v>
      </c>
      <c r="D30" t="s">
        <v>23</v>
      </c>
      <c r="E30" t="s">
        <v>27</v>
      </c>
      <c r="F30" t="s">
        <v>3</v>
      </c>
      <c r="G30">
        <v>3</v>
      </c>
    </row>
    <row r="31" spans="1:7" x14ac:dyDescent="0.25">
      <c r="A31">
        <v>30</v>
      </c>
      <c r="B31">
        <v>88927</v>
      </c>
      <c r="C31" t="s">
        <v>22</v>
      </c>
      <c r="D31" t="s">
        <v>23</v>
      </c>
      <c r="E31" t="s">
        <v>27</v>
      </c>
      <c r="F31" t="s">
        <v>4</v>
      </c>
      <c r="G31">
        <v>3</v>
      </c>
    </row>
  </sheetData>
  <sortState xmlns:xlrd2="http://schemas.microsoft.com/office/spreadsheetml/2017/richdata2" ref="A2:G31">
    <sortCondition ref="B2:B3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40C68-7E8D-4DEF-9F59-50E2989E681E}">
  <dimension ref="A2:K35"/>
  <sheetViews>
    <sheetView topLeftCell="A13" workbookViewId="0">
      <selection activeCell="G32" sqref="G32:G35"/>
    </sheetView>
  </sheetViews>
  <sheetFormatPr defaultRowHeight="15" x14ac:dyDescent="0.25"/>
  <cols>
    <col min="1" max="1" width="13.140625" bestFit="1" customWidth="1"/>
    <col min="2" max="2" width="22.140625" bestFit="1" customWidth="1"/>
    <col min="6" max="6" width="5.85546875" bestFit="1" customWidth="1"/>
    <col min="7" max="7" width="12" bestFit="1" customWidth="1"/>
  </cols>
  <sheetData>
    <row r="2" spans="1:11" x14ac:dyDescent="0.25">
      <c r="A2" s="2" t="s">
        <v>10</v>
      </c>
      <c r="B2" t="s">
        <v>17</v>
      </c>
    </row>
    <row r="4" spans="1:11" x14ac:dyDescent="0.25">
      <c r="A4" s="2" t="s">
        <v>33</v>
      </c>
      <c r="B4" t="s">
        <v>32</v>
      </c>
    </row>
    <row r="5" spans="1:11" x14ac:dyDescent="0.25">
      <c r="A5" s="3" t="s">
        <v>3</v>
      </c>
      <c r="B5" s="1">
        <v>5</v>
      </c>
    </row>
    <row r="6" spans="1:11" x14ac:dyDescent="0.25">
      <c r="A6" s="3" t="s">
        <v>0</v>
      </c>
      <c r="B6" s="1">
        <v>4</v>
      </c>
    </row>
    <row r="7" spans="1:11" x14ac:dyDescent="0.25">
      <c r="A7" s="3" t="s">
        <v>1</v>
      </c>
      <c r="B7" s="1">
        <v>2</v>
      </c>
    </row>
    <row r="8" spans="1:11" x14ac:dyDescent="0.25">
      <c r="A8" s="3" t="s">
        <v>2</v>
      </c>
      <c r="B8" s="1">
        <v>2</v>
      </c>
    </row>
    <row r="9" spans="1:11" x14ac:dyDescent="0.25">
      <c r="A9" s="3" t="s">
        <v>4</v>
      </c>
      <c r="B9" s="1">
        <v>4</v>
      </c>
    </row>
    <row r="10" spans="1:11" x14ac:dyDescent="0.25">
      <c r="A10" s="3" t="s">
        <v>34</v>
      </c>
      <c r="B10" s="1">
        <v>17</v>
      </c>
    </row>
    <row r="12" spans="1:11" x14ac:dyDescent="0.25">
      <c r="F12" t="s">
        <v>0</v>
      </c>
      <c r="G12" t="s">
        <v>1</v>
      </c>
      <c r="H12" t="s">
        <v>2</v>
      </c>
      <c r="I12" t="s">
        <v>3</v>
      </c>
      <c r="J12" t="s">
        <v>4</v>
      </c>
      <c r="K12" t="s">
        <v>140</v>
      </c>
    </row>
    <row r="13" spans="1:11" x14ac:dyDescent="0.25">
      <c r="A13">
        <v>32301</v>
      </c>
      <c r="B13" t="s">
        <v>12</v>
      </c>
      <c r="C13" t="s">
        <v>13</v>
      </c>
      <c r="D13" t="s">
        <v>25</v>
      </c>
      <c r="F13">
        <f ca="1">SUMIF(CAPA!D:D,TEST_radar!A13,CAPA!E:E)</f>
        <v>31</v>
      </c>
      <c r="G13">
        <f ca="1">SUMIF(Inspection!D:D,TEST_radar!A13,Inspection!E:E)</f>
        <v>7.5</v>
      </c>
      <c r="H13">
        <f ca="1">SUMIF('New Product'!D:D,TEST_radar!A13,'New Product'!E:E)</f>
        <v>12.5</v>
      </c>
      <c r="I13">
        <f ca="1">SUMIF(Audit!B:B,TEST_radar!A13,Audit!C:C)</f>
        <v>19</v>
      </c>
      <c r="J13">
        <f ca="1">SUMIF(Training!A:A,TEST_radar!A13,Training!B:B)</f>
        <v>10.5</v>
      </c>
      <c r="K13">
        <f t="shared" ref="K13:K18" ca="1" si="0">SUM(F13:J13)</f>
        <v>80.5</v>
      </c>
    </row>
    <row r="14" spans="1:11" x14ac:dyDescent="0.25">
      <c r="A14">
        <v>49570</v>
      </c>
      <c r="B14" t="s">
        <v>14</v>
      </c>
      <c r="C14" t="s">
        <v>15</v>
      </c>
      <c r="D14" t="s">
        <v>28</v>
      </c>
      <c r="F14">
        <f ca="1">SUMIF(CAPA!D:D,TEST_radar!A14,CAPA!E:E)</f>
        <v>22</v>
      </c>
      <c r="G14">
        <f ca="1">SUMIF(Inspection!D:D,TEST_radar!A14,Inspection!E:E)</f>
        <v>9.75</v>
      </c>
      <c r="H14">
        <f ca="1">SUMIF('New Product'!D:D,TEST_radar!A14,'New Product'!E:E)</f>
        <v>14.5</v>
      </c>
      <c r="I14">
        <f ca="1">SUMIF(Audit!B:B,TEST_radar!A14,Audit!C:C)</f>
        <v>18</v>
      </c>
      <c r="J14">
        <f ca="1">SUMIF(Training!A:A,TEST_radar!A14,Training!B:B)</f>
        <v>0</v>
      </c>
      <c r="K14">
        <f t="shared" ca="1" si="0"/>
        <v>64.25</v>
      </c>
    </row>
    <row r="15" spans="1:11" x14ac:dyDescent="0.25">
      <c r="A15">
        <v>77030</v>
      </c>
      <c r="B15" t="s">
        <v>16</v>
      </c>
      <c r="C15" t="s">
        <v>17</v>
      </c>
      <c r="D15" t="s">
        <v>26</v>
      </c>
      <c r="F15">
        <f ca="1">SUMIF(CAPA!D:D,TEST_radar!A15,CAPA!E:E)</f>
        <v>14</v>
      </c>
      <c r="G15">
        <f ca="1">SUMIF(Inspection!D:D,TEST_radar!A15,Inspection!E:E)</f>
        <v>7.25</v>
      </c>
      <c r="H15">
        <f ca="1">SUMIF('New Product'!D:D,TEST_radar!A15,'New Product'!E:E)</f>
        <v>8.5</v>
      </c>
      <c r="I15">
        <f ca="1">SUMIF(Audit!B:B,TEST_radar!A15,Audit!C:C)</f>
        <v>32.5</v>
      </c>
      <c r="J15">
        <f ca="1">SUMIF(Training!A:A,TEST_radar!A15,Training!B:B)</f>
        <v>7</v>
      </c>
      <c r="K15">
        <f t="shared" ca="1" si="0"/>
        <v>69.25</v>
      </c>
    </row>
    <row r="16" spans="1:11" x14ac:dyDescent="0.25">
      <c r="A16">
        <v>77707</v>
      </c>
      <c r="B16" t="s">
        <v>19</v>
      </c>
      <c r="C16" t="s">
        <v>18</v>
      </c>
      <c r="D16" t="s">
        <v>24</v>
      </c>
      <c r="F16">
        <f ca="1">SUMIF(CAPA!D:D,TEST_radar!A16,CAPA!E:E)</f>
        <v>26</v>
      </c>
      <c r="G16">
        <f ca="1">SUMIF(Inspection!D:D,TEST_radar!A16,Inspection!E:E)</f>
        <v>1.75</v>
      </c>
      <c r="H16">
        <f ca="1">SUMIF('New Product'!D:D,TEST_radar!A16,'New Product'!E:E)</f>
        <v>15.5</v>
      </c>
      <c r="I16">
        <f ca="1">SUMIF(Audit!B:B,TEST_radar!A16,Audit!C:C)</f>
        <v>27</v>
      </c>
      <c r="J16">
        <f ca="1">SUMIF(Training!A:A,TEST_radar!A16,Training!B:B)</f>
        <v>3.5</v>
      </c>
      <c r="K16">
        <f t="shared" ca="1" si="0"/>
        <v>73.75</v>
      </c>
    </row>
    <row r="17" spans="1:11" x14ac:dyDescent="0.25">
      <c r="A17">
        <v>29436</v>
      </c>
      <c r="B17" t="s">
        <v>20</v>
      </c>
      <c r="C17" t="s">
        <v>21</v>
      </c>
      <c r="D17" t="s">
        <v>28</v>
      </c>
      <c r="F17">
        <f ca="1">SUMIF(CAPA!D:D,TEST_radar!A17,CAPA!E:E)</f>
        <v>22</v>
      </c>
      <c r="G17">
        <f ca="1">SUMIF(Inspection!D:D,TEST_radar!A17,Inspection!E:E)</f>
        <v>4.5</v>
      </c>
      <c r="H17">
        <f ca="1">SUMIF('New Product'!D:D,TEST_radar!A17,'New Product'!E:E)</f>
        <v>19</v>
      </c>
      <c r="I17">
        <f ca="1">SUMIF(Audit!B:B,TEST_radar!A17,Audit!C:C)</f>
        <v>0</v>
      </c>
      <c r="J17">
        <f ca="1">SUMIF(Training!A:A,TEST_radar!A17,Training!B:B)</f>
        <v>8</v>
      </c>
      <c r="K17">
        <f t="shared" ca="1" si="0"/>
        <v>53.5</v>
      </c>
    </row>
    <row r="18" spans="1:11" x14ac:dyDescent="0.25">
      <c r="A18">
        <v>88927</v>
      </c>
      <c r="B18" t="s">
        <v>22</v>
      </c>
      <c r="C18" t="s">
        <v>23</v>
      </c>
      <c r="D18" t="s">
        <v>27</v>
      </c>
      <c r="F18">
        <f ca="1">SUMIF(CAPA!D:D,TEST_radar!A18,CAPA!E:E)</f>
        <v>5</v>
      </c>
      <c r="G18">
        <f ca="1">SUMIF(Inspection!D:D,TEST_radar!A18,Inspection!E:E)</f>
        <v>8.75</v>
      </c>
      <c r="H18">
        <f ca="1">SUMIF('New Product'!D:D,TEST_radar!A18,'New Product'!E:E)</f>
        <v>12.5</v>
      </c>
      <c r="I18">
        <f ca="1">SUMIF(Audit!B:B,TEST_radar!A18,Audit!C:C)</f>
        <v>0</v>
      </c>
      <c r="J18">
        <f ca="1">SUMIF(Training!A:A,TEST_radar!A18,Training!B:B)</f>
        <v>3.25</v>
      </c>
      <c r="K18">
        <f t="shared" ca="1" si="0"/>
        <v>29.5</v>
      </c>
    </row>
    <row r="21" spans="1:11" x14ac:dyDescent="0.25">
      <c r="F21" s="5">
        <f t="shared" ref="F21:J26" ca="1" si="1">F13/$K$13*5</f>
        <v>1.9254658385093169</v>
      </c>
      <c r="G21" s="5">
        <f t="shared" ca="1" si="1"/>
        <v>0.46583850931677018</v>
      </c>
      <c r="H21" s="5">
        <f t="shared" ca="1" si="1"/>
        <v>0.77639751552795022</v>
      </c>
      <c r="I21" s="5">
        <f t="shared" ca="1" si="1"/>
        <v>1.1801242236024845</v>
      </c>
      <c r="J21" s="5">
        <f t="shared" ca="1" si="1"/>
        <v>0.65217391304347827</v>
      </c>
      <c r="K21" s="5"/>
    </row>
    <row r="22" spans="1:11" x14ac:dyDescent="0.25">
      <c r="F22" s="5">
        <f t="shared" ca="1" si="1"/>
        <v>1.3664596273291927</v>
      </c>
      <c r="G22" s="5">
        <f t="shared" ca="1" si="1"/>
        <v>0.60559006211180133</v>
      </c>
      <c r="H22" s="5">
        <f t="shared" ca="1" si="1"/>
        <v>0.90062111801242239</v>
      </c>
      <c r="I22" s="5">
        <f t="shared" ca="1" si="1"/>
        <v>1.1180124223602486</v>
      </c>
      <c r="J22" s="5">
        <f t="shared" ca="1" si="1"/>
        <v>0</v>
      </c>
    </row>
    <row r="23" spans="1:11" x14ac:dyDescent="0.25">
      <c r="F23" s="5">
        <f t="shared" ca="1" si="1"/>
        <v>0.86956521739130432</v>
      </c>
      <c r="G23" s="5">
        <f t="shared" ca="1" si="1"/>
        <v>0.4503105590062112</v>
      </c>
      <c r="H23" s="5">
        <f t="shared" ca="1" si="1"/>
        <v>0.52795031055900621</v>
      </c>
      <c r="I23" s="5">
        <f t="shared" ca="1" si="1"/>
        <v>2.0186335403726705</v>
      </c>
      <c r="J23" s="5">
        <f t="shared" ca="1" si="1"/>
        <v>0.43478260869565216</v>
      </c>
    </row>
    <row r="24" spans="1:11" x14ac:dyDescent="0.25">
      <c r="F24" s="5">
        <f t="shared" ca="1" si="1"/>
        <v>1.6149068322981366</v>
      </c>
      <c r="G24" s="5">
        <f t="shared" ca="1" si="1"/>
        <v>0.10869565217391304</v>
      </c>
      <c r="H24" s="5">
        <f t="shared" ca="1" si="1"/>
        <v>0.96273291925465843</v>
      </c>
      <c r="I24" s="5">
        <f t="shared" ca="1" si="1"/>
        <v>1.6770186335403727</v>
      </c>
      <c r="J24" s="5">
        <f t="shared" ca="1" si="1"/>
        <v>0.21739130434782608</v>
      </c>
    </row>
    <row r="25" spans="1:11" x14ac:dyDescent="0.25">
      <c r="F25" s="5">
        <f t="shared" ca="1" si="1"/>
        <v>1.3664596273291927</v>
      </c>
      <c r="G25" s="5">
        <f t="shared" ca="1" si="1"/>
        <v>0.27950310559006214</v>
      </c>
      <c r="H25" s="5">
        <f t="shared" ca="1" si="1"/>
        <v>1.1801242236024845</v>
      </c>
      <c r="I25" s="5">
        <f t="shared" ca="1" si="1"/>
        <v>0</v>
      </c>
      <c r="J25" s="5">
        <f t="shared" ca="1" si="1"/>
        <v>0.49689440993788814</v>
      </c>
    </row>
    <row r="26" spans="1:11" x14ac:dyDescent="0.25">
      <c r="F26" s="5">
        <f t="shared" ca="1" si="1"/>
        <v>0.3105590062111801</v>
      </c>
      <c r="G26" s="5">
        <f t="shared" ca="1" si="1"/>
        <v>0.54347826086956519</v>
      </c>
      <c r="H26" s="5">
        <f t="shared" ca="1" si="1"/>
        <v>0.77639751552795022</v>
      </c>
      <c r="I26" s="5">
        <f t="shared" ca="1" si="1"/>
        <v>0</v>
      </c>
      <c r="J26" s="5">
        <f t="shared" ca="1" si="1"/>
        <v>0.20186335403726707</v>
      </c>
    </row>
    <row r="27" spans="1:11" x14ac:dyDescent="0.25">
      <c r="F27" s="5"/>
      <c r="G27" s="5"/>
      <c r="H27" s="5"/>
      <c r="I27" s="5"/>
      <c r="J27" s="5"/>
    </row>
    <row r="29" spans="1:11" x14ac:dyDescent="0.25">
      <c r="F29">
        <v>10</v>
      </c>
      <c r="G29">
        <v>10</v>
      </c>
      <c r="H29">
        <v>10</v>
      </c>
      <c r="I29">
        <v>10</v>
      </c>
      <c r="J29">
        <v>10</v>
      </c>
      <c r="K29">
        <f>SUM(F29:J29)</f>
        <v>50</v>
      </c>
    </row>
    <row r="30" spans="1:11" x14ac:dyDescent="0.25">
      <c r="F30">
        <f>F29/K29*5</f>
        <v>1</v>
      </c>
    </row>
    <row r="32" spans="1:11" x14ac:dyDescent="0.25">
      <c r="F32">
        <v>29</v>
      </c>
      <c r="G32">
        <f>F32/SUM($F$32:$F$35)*5</f>
        <v>2.8712871287128712</v>
      </c>
    </row>
    <row r="33" spans="6:7" x14ac:dyDescent="0.25">
      <c r="F33">
        <v>10</v>
      </c>
      <c r="G33">
        <f>F33/SUM($F$32:$F$35)*5</f>
        <v>0.99009900990099009</v>
      </c>
    </row>
    <row r="34" spans="6:7" x14ac:dyDescent="0.25">
      <c r="F34">
        <v>10.5</v>
      </c>
      <c r="G34">
        <f>F34/SUM($F$32:$F$35)*5</f>
        <v>1.0396039603960396</v>
      </c>
    </row>
    <row r="35" spans="6:7" x14ac:dyDescent="0.25">
      <c r="F35">
        <v>1</v>
      </c>
      <c r="G35">
        <f>F35/SUM($F$32:$F$35)*5</f>
        <v>9.9009900990099015E-2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917A4-151D-4730-A53D-00B78C6DB091}">
  <dimension ref="A1:M34"/>
  <sheetViews>
    <sheetView tabSelected="1" workbookViewId="0">
      <selection activeCell="F8" sqref="F8"/>
    </sheetView>
  </sheetViews>
  <sheetFormatPr defaultRowHeight="15" x14ac:dyDescent="0.25"/>
  <cols>
    <col min="1" max="1" width="9.85546875" bestFit="1" customWidth="1"/>
    <col min="2" max="2" width="9.85546875" customWidth="1"/>
    <col min="3" max="3" width="26" bestFit="1" customWidth="1"/>
    <col min="6" max="6" width="10.140625" bestFit="1" customWidth="1"/>
    <col min="13" max="13" width="9.7109375" bestFit="1" customWidth="1"/>
  </cols>
  <sheetData>
    <row r="1" spans="1:13" x14ac:dyDescent="0.25">
      <c r="A1" t="s">
        <v>38</v>
      </c>
      <c r="B1" t="s">
        <v>80</v>
      </c>
      <c r="C1" t="s">
        <v>39</v>
      </c>
      <c r="D1" t="s">
        <v>8</v>
      </c>
      <c r="E1" t="s">
        <v>40</v>
      </c>
      <c r="F1" t="s">
        <v>37</v>
      </c>
      <c r="G1" t="s">
        <v>41</v>
      </c>
    </row>
    <row r="2" spans="1:13" x14ac:dyDescent="0.25">
      <c r="A2" t="s">
        <v>43</v>
      </c>
      <c r="B2" t="str">
        <f ca="1">VLOOKUP(RANDBETWEEN(1,9),$L$23:$M$31,2,FALSE)</f>
        <v>PQR</v>
      </c>
      <c r="C2" t="str">
        <f ca="1">VLOOKUP(RANDBETWEEN(1,4),$L$2:$M$5,2,FALSE)</f>
        <v>Verification</v>
      </c>
      <c r="D2">
        <f ca="1">VLOOKUP(RANDBETWEEN(1,6),$L$7:$M$12,2,FALSE)</f>
        <v>32301</v>
      </c>
      <c r="E2">
        <f ca="1">RANDBETWEEN(1,6)</f>
        <v>3</v>
      </c>
      <c r="F2" s="4">
        <f ca="1">VLOOKUP(RANDBETWEEN(1,5),$L$14:$M$18,2,FALSE)</f>
        <v>44587</v>
      </c>
      <c r="G2" t="str">
        <f ca="1">VLOOKUP(RANDBETWEEN(1,2),$L$20:$M$21,2,FALSE)</f>
        <v>On Time</v>
      </c>
      <c r="L2">
        <v>1</v>
      </c>
      <c r="M2" t="s">
        <v>42</v>
      </c>
    </row>
    <row r="3" spans="1:13" x14ac:dyDescent="0.25">
      <c r="A3" t="s">
        <v>44</v>
      </c>
      <c r="B3" t="str">
        <f t="shared" ref="B3:B34" ca="1" si="0">VLOOKUP(RANDBETWEEN(1,9),$L$23:$M$31,2,FALSE)</f>
        <v>ABC</v>
      </c>
      <c r="C3" t="str">
        <f t="shared" ref="C3:C34" ca="1" si="1">VLOOKUP(RANDBETWEEN(1,4),$L$2:$M$5,2,FALSE)</f>
        <v>Risk Analysis</v>
      </c>
      <c r="D3">
        <f t="shared" ref="D3:D34" ca="1" si="2">VLOOKUP(RANDBETWEEN(1,6),$L$7:$M$12,2,FALSE)</f>
        <v>77030</v>
      </c>
      <c r="E3">
        <f t="shared" ref="E3:E34" ca="1" si="3">RANDBETWEEN(1,6)</f>
        <v>6</v>
      </c>
      <c r="F3" s="4">
        <f t="shared" ref="F3:F34" ca="1" si="4">VLOOKUP(RANDBETWEEN(1,5),$L$14:$M$18,2,FALSE)</f>
        <v>44587</v>
      </c>
      <c r="G3" t="str">
        <f t="shared" ref="G3:G34" ca="1" si="5">VLOOKUP(RANDBETWEEN(1,2),$L$20:$M$21,2,FALSE)</f>
        <v>On Time</v>
      </c>
      <c r="L3">
        <v>2</v>
      </c>
      <c r="M3" t="s">
        <v>74</v>
      </c>
    </row>
    <row r="4" spans="1:13" x14ac:dyDescent="0.25">
      <c r="A4" t="s">
        <v>45</v>
      </c>
      <c r="B4" t="str">
        <f t="shared" ca="1" si="0"/>
        <v>MNO</v>
      </c>
      <c r="C4" t="str">
        <f t="shared" ca="1" si="1"/>
        <v>Verification</v>
      </c>
      <c r="D4">
        <f t="shared" ca="1" si="2"/>
        <v>32301</v>
      </c>
      <c r="E4">
        <f t="shared" ca="1" si="3"/>
        <v>3</v>
      </c>
      <c r="F4" s="4">
        <f t="shared" ca="1" si="4"/>
        <v>44585</v>
      </c>
      <c r="G4" t="str">
        <f t="shared" ca="1" si="5"/>
        <v>On Time</v>
      </c>
      <c r="L4">
        <v>3</v>
      </c>
      <c r="M4" t="s">
        <v>75</v>
      </c>
    </row>
    <row r="5" spans="1:13" x14ac:dyDescent="0.25">
      <c r="A5" t="s">
        <v>46</v>
      </c>
      <c r="B5" t="str">
        <f t="shared" ca="1" si="0"/>
        <v>PQR</v>
      </c>
      <c r="C5" t="str">
        <f t="shared" ca="1" si="1"/>
        <v>Risk Analysis</v>
      </c>
      <c r="D5">
        <f t="shared" ca="1" si="2"/>
        <v>32301</v>
      </c>
      <c r="E5">
        <f t="shared" ca="1" si="3"/>
        <v>1</v>
      </c>
      <c r="F5" s="4">
        <f t="shared" ca="1" si="4"/>
        <v>44586</v>
      </c>
      <c r="G5" t="str">
        <f t="shared" ca="1" si="5"/>
        <v>On Time</v>
      </c>
      <c r="L5">
        <v>4</v>
      </c>
      <c r="M5" t="s">
        <v>76</v>
      </c>
    </row>
    <row r="6" spans="1:13" x14ac:dyDescent="0.25">
      <c r="A6" t="s">
        <v>47</v>
      </c>
      <c r="B6" t="str">
        <f t="shared" ca="1" si="0"/>
        <v>DEF</v>
      </c>
      <c r="C6" t="str">
        <f t="shared" ca="1" si="1"/>
        <v>Planning &amp; Implementation</v>
      </c>
      <c r="D6">
        <f t="shared" ca="1" si="2"/>
        <v>29436</v>
      </c>
      <c r="E6">
        <f t="shared" ca="1" si="3"/>
        <v>4</v>
      </c>
      <c r="F6" s="4">
        <f t="shared" ca="1" si="4"/>
        <v>44587</v>
      </c>
      <c r="G6" t="str">
        <f t="shared" ca="1" si="5"/>
        <v>Late</v>
      </c>
    </row>
    <row r="7" spans="1:13" x14ac:dyDescent="0.25">
      <c r="A7" t="s">
        <v>48</v>
      </c>
      <c r="B7" t="str">
        <f t="shared" ca="1" si="0"/>
        <v>GHI</v>
      </c>
      <c r="C7" t="str">
        <f t="shared" ca="1" si="1"/>
        <v>Verification</v>
      </c>
      <c r="D7">
        <f t="shared" ca="1" si="2"/>
        <v>77707</v>
      </c>
      <c r="E7">
        <f t="shared" ca="1" si="3"/>
        <v>3</v>
      </c>
      <c r="F7" s="4">
        <f t="shared" ca="1" si="4"/>
        <v>44589</v>
      </c>
      <c r="G7" t="str">
        <f t="shared" ca="1" si="5"/>
        <v>Late</v>
      </c>
      <c r="L7">
        <v>1</v>
      </c>
      <c r="M7">
        <v>32301</v>
      </c>
    </row>
    <row r="8" spans="1:13" x14ac:dyDescent="0.25">
      <c r="A8" t="s">
        <v>49</v>
      </c>
      <c r="B8" t="str">
        <f t="shared" ca="1" si="0"/>
        <v>STU</v>
      </c>
      <c r="C8" t="str">
        <f t="shared" ca="1" si="1"/>
        <v>Root Cause Analysis</v>
      </c>
      <c r="D8">
        <f t="shared" ca="1" si="2"/>
        <v>77707</v>
      </c>
      <c r="E8">
        <f t="shared" ca="1" si="3"/>
        <v>1</v>
      </c>
      <c r="F8" s="4">
        <f t="shared" ca="1" si="4"/>
        <v>44586</v>
      </c>
      <c r="G8" t="str">
        <f t="shared" ca="1" si="5"/>
        <v>On Time</v>
      </c>
      <c r="L8">
        <v>2</v>
      </c>
      <c r="M8">
        <v>49570</v>
      </c>
    </row>
    <row r="9" spans="1:13" x14ac:dyDescent="0.25">
      <c r="A9" t="s">
        <v>50</v>
      </c>
      <c r="B9" t="str">
        <f t="shared" ca="1" si="0"/>
        <v>ABC</v>
      </c>
      <c r="C9" t="str">
        <f t="shared" ca="1" si="1"/>
        <v>Root Cause Analysis</v>
      </c>
      <c r="D9">
        <f t="shared" ca="1" si="2"/>
        <v>49570</v>
      </c>
      <c r="E9">
        <f t="shared" ca="1" si="3"/>
        <v>1</v>
      </c>
      <c r="F9" s="4">
        <f t="shared" ca="1" si="4"/>
        <v>44588</v>
      </c>
      <c r="G9" t="str">
        <f t="shared" ca="1" si="5"/>
        <v>Late</v>
      </c>
      <c r="L9">
        <v>3</v>
      </c>
      <c r="M9">
        <v>77030</v>
      </c>
    </row>
    <row r="10" spans="1:13" x14ac:dyDescent="0.25">
      <c r="A10" t="s">
        <v>51</v>
      </c>
      <c r="B10" t="str">
        <f t="shared" ca="1" si="0"/>
        <v>JKL</v>
      </c>
      <c r="C10" t="str">
        <f t="shared" ca="1" si="1"/>
        <v>Risk Analysis</v>
      </c>
      <c r="D10">
        <f t="shared" ca="1" si="2"/>
        <v>32301</v>
      </c>
      <c r="E10">
        <f t="shared" ca="1" si="3"/>
        <v>3</v>
      </c>
      <c r="F10" s="4">
        <f t="shared" ca="1" si="4"/>
        <v>44589</v>
      </c>
      <c r="G10" t="str">
        <f t="shared" ca="1" si="5"/>
        <v>On Time</v>
      </c>
      <c r="L10">
        <v>4</v>
      </c>
      <c r="M10">
        <v>77707</v>
      </c>
    </row>
    <row r="11" spans="1:13" x14ac:dyDescent="0.25">
      <c r="A11" t="s">
        <v>52</v>
      </c>
      <c r="B11" t="str">
        <f t="shared" ca="1" si="0"/>
        <v>STU</v>
      </c>
      <c r="C11" t="str">
        <f t="shared" ca="1" si="1"/>
        <v>Verification</v>
      </c>
      <c r="D11">
        <f t="shared" ca="1" si="2"/>
        <v>32301</v>
      </c>
      <c r="E11">
        <f t="shared" ca="1" si="3"/>
        <v>1</v>
      </c>
      <c r="F11" s="4">
        <f t="shared" ca="1" si="4"/>
        <v>44586</v>
      </c>
      <c r="G11" t="str">
        <f t="shared" ca="1" si="5"/>
        <v>Late</v>
      </c>
      <c r="L11">
        <v>5</v>
      </c>
      <c r="M11">
        <v>29436</v>
      </c>
    </row>
    <row r="12" spans="1:13" x14ac:dyDescent="0.25">
      <c r="A12" t="s">
        <v>53</v>
      </c>
      <c r="B12" t="str">
        <f t="shared" ca="1" si="0"/>
        <v>MNO</v>
      </c>
      <c r="C12" t="str">
        <f t="shared" ca="1" si="1"/>
        <v>Root Cause Analysis</v>
      </c>
      <c r="D12">
        <f t="shared" ca="1" si="2"/>
        <v>77707</v>
      </c>
      <c r="E12">
        <f t="shared" ca="1" si="3"/>
        <v>5</v>
      </c>
      <c r="F12" s="4">
        <f t="shared" ca="1" si="4"/>
        <v>44589</v>
      </c>
      <c r="G12" t="str">
        <f t="shared" ca="1" si="5"/>
        <v>On Time</v>
      </c>
      <c r="L12">
        <v>6</v>
      </c>
      <c r="M12">
        <v>88927</v>
      </c>
    </row>
    <row r="13" spans="1:13" x14ac:dyDescent="0.25">
      <c r="A13" t="s">
        <v>54</v>
      </c>
      <c r="B13" t="str">
        <f t="shared" ca="1" si="0"/>
        <v>GHI</v>
      </c>
      <c r="C13" t="str">
        <f t="shared" ca="1" si="1"/>
        <v>Verification</v>
      </c>
      <c r="D13">
        <f t="shared" ca="1" si="2"/>
        <v>77030</v>
      </c>
      <c r="E13">
        <f t="shared" ca="1" si="3"/>
        <v>2</v>
      </c>
      <c r="F13" s="4">
        <f t="shared" ca="1" si="4"/>
        <v>44587</v>
      </c>
      <c r="G13" t="str">
        <f t="shared" ca="1" si="5"/>
        <v>On Time</v>
      </c>
    </row>
    <row r="14" spans="1:13" x14ac:dyDescent="0.25">
      <c r="A14" t="s">
        <v>55</v>
      </c>
      <c r="B14" t="str">
        <f t="shared" ca="1" si="0"/>
        <v>DEF</v>
      </c>
      <c r="C14" t="str">
        <f t="shared" ca="1" si="1"/>
        <v>Verification</v>
      </c>
      <c r="D14">
        <f t="shared" ca="1" si="2"/>
        <v>49570</v>
      </c>
      <c r="E14">
        <f t="shared" ca="1" si="3"/>
        <v>6</v>
      </c>
      <c r="F14" s="4">
        <f t="shared" ca="1" si="4"/>
        <v>44588</v>
      </c>
      <c r="G14" t="str">
        <f t="shared" ca="1" si="5"/>
        <v>On Time</v>
      </c>
      <c r="L14">
        <v>1</v>
      </c>
      <c r="M14" s="4">
        <v>44585</v>
      </c>
    </row>
    <row r="15" spans="1:13" x14ac:dyDescent="0.25">
      <c r="A15" t="s">
        <v>56</v>
      </c>
      <c r="B15" t="str">
        <f t="shared" ca="1" si="0"/>
        <v>DEF</v>
      </c>
      <c r="C15" t="str">
        <f t="shared" ca="1" si="1"/>
        <v>Root Cause Analysis</v>
      </c>
      <c r="D15">
        <f t="shared" ca="1" si="2"/>
        <v>32301</v>
      </c>
      <c r="E15">
        <f t="shared" ca="1" si="3"/>
        <v>3</v>
      </c>
      <c r="F15" s="4">
        <f t="shared" ca="1" si="4"/>
        <v>44585</v>
      </c>
      <c r="G15" t="str">
        <f t="shared" ca="1" si="5"/>
        <v>On Time</v>
      </c>
      <c r="L15">
        <v>2</v>
      </c>
      <c r="M15" s="4">
        <v>44586</v>
      </c>
    </row>
    <row r="16" spans="1:13" x14ac:dyDescent="0.25">
      <c r="A16" t="s">
        <v>57</v>
      </c>
      <c r="B16" t="str">
        <f t="shared" ca="1" si="0"/>
        <v>MNO</v>
      </c>
      <c r="C16" t="str">
        <f t="shared" ca="1" si="1"/>
        <v>Verification</v>
      </c>
      <c r="D16">
        <f t="shared" ca="1" si="2"/>
        <v>88927</v>
      </c>
      <c r="E16">
        <f t="shared" ca="1" si="3"/>
        <v>1</v>
      </c>
      <c r="F16" s="4">
        <f t="shared" ca="1" si="4"/>
        <v>44589</v>
      </c>
      <c r="G16" t="str">
        <f t="shared" ca="1" si="5"/>
        <v>Late</v>
      </c>
      <c r="L16">
        <v>3</v>
      </c>
      <c r="M16" s="4">
        <v>44587</v>
      </c>
    </row>
    <row r="17" spans="1:13" x14ac:dyDescent="0.25">
      <c r="A17" t="s">
        <v>54</v>
      </c>
      <c r="B17" t="str">
        <f t="shared" ca="1" si="0"/>
        <v>GHI</v>
      </c>
      <c r="C17" t="str">
        <f t="shared" ca="1" si="1"/>
        <v>Root Cause Analysis</v>
      </c>
      <c r="D17">
        <f t="shared" ca="1" si="2"/>
        <v>77030</v>
      </c>
      <c r="E17">
        <f t="shared" ca="1" si="3"/>
        <v>6</v>
      </c>
      <c r="F17" s="4">
        <f t="shared" ca="1" si="4"/>
        <v>44585</v>
      </c>
      <c r="G17" t="str">
        <f t="shared" ca="1" si="5"/>
        <v>On Time</v>
      </c>
      <c r="L17">
        <v>4</v>
      </c>
      <c r="M17" s="4">
        <v>44588</v>
      </c>
    </row>
    <row r="18" spans="1:13" x14ac:dyDescent="0.25">
      <c r="A18" t="s">
        <v>58</v>
      </c>
      <c r="B18" t="str">
        <f t="shared" ca="1" si="0"/>
        <v>DEF</v>
      </c>
      <c r="C18" t="str">
        <f t="shared" ca="1" si="1"/>
        <v>Risk Analysis</v>
      </c>
      <c r="D18">
        <f t="shared" ca="1" si="2"/>
        <v>32301</v>
      </c>
      <c r="E18">
        <f t="shared" ca="1" si="3"/>
        <v>6</v>
      </c>
      <c r="F18" s="4">
        <f t="shared" ca="1" si="4"/>
        <v>44587</v>
      </c>
      <c r="G18" t="str">
        <f t="shared" ca="1" si="5"/>
        <v>Late</v>
      </c>
      <c r="L18">
        <v>5</v>
      </c>
      <c r="M18" s="4">
        <v>44589</v>
      </c>
    </row>
    <row r="19" spans="1:13" x14ac:dyDescent="0.25">
      <c r="A19" t="s">
        <v>59</v>
      </c>
      <c r="B19" t="str">
        <f t="shared" ca="1" si="0"/>
        <v>VWX</v>
      </c>
      <c r="C19" t="str">
        <f t="shared" ca="1" si="1"/>
        <v>Risk Analysis</v>
      </c>
      <c r="D19">
        <f t="shared" ca="1" si="2"/>
        <v>29436</v>
      </c>
      <c r="E19">
        <f t="shared" ca="1" si="3"/>
        <v>5</v>
      </c>
      <c r="F19" s="4">
        <f t="shared" ca="1" si="4"/>
        <v>44589</v>
      </c>
      <c r="G19" t="str">
        <f t="shared" ca="1" si="5"/>
        <v>On Time</v>
      </c>
    </row>
    <row r="20" spans="1:13" x14ac:dyDescent="0.25">
      <c r="A20" t="s">
        <v>60</v>
      </c>
      <c r="B20" t="str">
        <f t="shared" ca="1" si="0"/>
        <v>YZ1</v>
      </c>
      <c r="C20" t="str">
        <f t="shared" ca="1" si="1"/>
        <v>Risk Analysis</v>
      </c>
      <c r="D20">
        <f t="shared" ca="1" si="2"/>
        <v>29436</v>
      </c>
      <c r="E20">
        <f t="shared" ca="1" si="3"/>
        <v>5</v>
      </c>
      <c r="F20" s="4">
        <f t="shared" ca="1" si="4"/>
        <v>44587</v>
      </c>
      <c r="G20" t="str">
        <f t="shared" ca="1" si="5"/>
        <v>Late</v>
      </c>
      <c r="L20">
        <v>1</v>
      </c>
      <c r="M20" t="s">
        <v>77</v>
      </c>
    </row>
    <row r="21" spans="1:13" x14ac:dyDescent="0.25">
      <c r="A21" t="s">
        <v>61</v>
      </c>
      <c r="B21" t="str">
        <f t="shared" ca="1" si="0"/>
        <v>VWX</v>
      </c>
      <c r="C21" t="str">
        <f t="shared" ca="1" si="1"/>
        <v>Root Cause Analysis</v>
      </c>
      <c r="D21">
        <f t="shared" ca="1" si="2"/>
        <v>32301</v>
      </c>
      <c r="E21">
        <f t="shared" ca="1" si="3"/>
        <v>4</v>
      </c>
      <c r="F21" s="4">
        <f t="shared" ca="1" si="4"/>
        <v>44585</v>
      </c>
      <c r="G21" t="str">
        <f t="shared" ca="1" si="5"/>
        <v>On Time</v>
      </c>
      <c r="L21">
        <v>2</v>
      </c>
      <c r="M21" t="s">
        <v>78</v>
      </c>
    </row>
    <row r="22" spans="1:13" x14ac:dyDescent="0.25">
      <c r="A22" t="s">
        <v>62</v>
      </c>
      <c r="B22" t="str">
        <f t="shared" ca="1" si="0"/>
        <v>MNO</v>
      </c>
      <c r="C22" t="str">
        <f t="shared" ca="1" si="1"/>
        <v>Root Cause Analysis</v>
      </c>
      <c r="D22">
        <f t="shared" ca="1" si="2"/>
        <v>77707</v>
      </c>
      <c r="E22">
        <f t="shared" ca="1" si="3"/>
        <v>5</v>
      </c>
      <c r="F22" s="4">
        <f t="shared" ca="1" si="4"/>
        <v>44589</v>
      </c>
      <c r="G22" t="str">
        <f t="shared" ca="1" si="5"/>
        <v>On Time</v>
      </c>
    </row>
    <row r="23" spans="1:13" x14ac:dyDescent="0.25">
      <c r="A23" t="s">
        <v>44</v>
      </c>
      <c r="B23" t="str">
        <f t="shared" ca="1" si="0"/>
        <v>PQR</v>
      </c>
      <c r="C23" t="str">
        <f t="shared" ca="1" si="1"/>
        <v>Verification</v>
      </c>
      <c r="D23">
        <f t="shared" ca="1" si="2"/>
        <v>29436</v>
      </c>
      <c r="E23">
        <f t="shared" ca="1" si="3"/>
        <v>2</v>
      </c>
      <c r="F23" s="4">
        <f t="shared" ca="1" si="4"/>
        <v>44589</v>
      </c>
      <c r="G23" t="str">
        <f t="shared" ca="1" si="5"/>
        <v>Late</v>
      </c>
      <c r="L23">
        <v>1</v>
      </c>
      <c r="M23" t="s">
        <v>81</v>
      </c>
    </row>
    <row r="24" spans="1:13" x14ac:dyDescent="0.25">
      <c r="A24" t="s">
        <v>63</v>
      </c>
      <c r="B24" t="str">
        <f t="shared" ca="1" si="0"/>
        <v>STU</v>
      </c>
      <c r="C24" t="str">
        <f t="shared" ca="1" si="1"/>
        <v>Verification</v>
      </c>
      <c r="D24">
        <f t="shared" ca="1" si="2"/>
        <v>29436</v>
      </c>
      <c r="E24">
        <f t="shared" ca="1" si="3"/>
        <v>6</v>
      </c>
      <c r="F24" s="4">
        <f t="shared" ca="1" si="4"/>
        <v>44588</v>
      </c>
      <c r="G24" t="str">
        <f t="shared" ca="1" si="5"/>
        <v>On Time</v>
      </c>
      <c r="L24">
        <v>2</v>
      </c>
      <c r="M24" t="s">
        <v>82</v>
      </c>
    </row>
    <row r="25" spans="1:13" x14ac:dyDescent="0.25">
      <c r="A25" t="s">
        <v>64</v>
      </c>
      <c r="B25" t="str">
        <f t="shared" ca="1" si="0"/>
        <v>VWX</v>
      </c>
      <c r="C25" t="str">
        <f t="shared" ca="1" si="1"/>
        <v>Planning &amp; Implementation</v>
      </c>
      <c r="D25">
        <f t="shared" ca="1" si="2"/>
        <v>88927</v>
      </c>
      <c r="E25">
        <f t="shared" ca="1" si="3"/>
        <v>3</v>
      </c>
      <c r="F25" s="4">
        <f t="shared" ca="1" si="4"/>
        <v>44587</v>
      </c>
      <c r="G25" t="str">
        <f t="shared" ca="1" si="5"/>
        <v>Late</v>
      </c>
      <c r="L25">
        <v>3</v>
      </c>
      <c r="M25" t="s">
        <v>83</v>
      </c>
    </row>
    <row r="26" spans="1:13" x14ac:dyDescent="0.25">
      <c r="A26" t="s">
        <v>65</v>
      </c>
      <c r="B26" t="str">
        <f t="shared" ca="1" si="0"/>
        <v>MNO</v>
      </c>
      <c r="C26" t="str">
        <f t="shared" ca="1" si="1"/>
        <v>Planning &amp; Implementation</v>
      </c>
      <c r="D26">
        <f t="shared" ca="1" si="2"/>
        <v>49570</v>
      </c>
      <c r="E26">
        <f t="shared" ca="1" si="3"/>
        <v>6</v>
      </c>
      <c r="F26" s="4">
        <f t="shared" ca="1" si="4"/>
        <v>44586</v>
      </c>
      <c r="G26" t="str">
        <f t="shared" ca="1" si="5"/>
        <v>On Time</v>
      </c>
      <c r="L26">
        <v>4</v>
      </c>
      <c r="M26" t="s">
        <v>84</v>
      </c>
    </row>
    <row r="27" spans="1:13" x14ac:dyDescent="0.25">
      <c r="A27" t="s">
        <v>66</v>
      </c>
      <c r="B27" t="str">
        <f t="shared" ca="1" si="0"/>
        <v>MNO</v>
      </c>
      <c r="C27" t="str">
        <f t="shared" ca="1" si="1"/>
        <v>Risk Analysis</v>
      </c>
      <c r="D27">
        <f t="shared" ca="1" si="2"/>
        <v>77707</v>
      </c>
      <c r="E27">
        <f t="shared" ca="1" si="3"/>
        <v>5</v>
      </c>
      <c r="F27" s="4">
        <f t="shared" ca="1" si="4"/>
        <v>44589</v>
      </c>
      <c r="G27" t="str">
        <f t="shared" ca="1" si="5"/>
        <v>On Time</v>
      </c>
      <c r="L27">
        <v>5</v>
      </c>
      <c r="M27" t="s">
        <v>85</v>
      </c>
    </row>
    <row r="28" spans="1:13" x14ac:dyDescent="0.25">
      <c r="A28" t="s">
        <v>67</v>
      </c>
      <c r="B28" t="str">
        <f t="shared" ca="1" si="0"/>
        <v>GHI</v>
      </c>
      <c r="C28" t="str">
        <f t="shared" ca="1" si="1"/>
        <v>Verification</v>
      </c>
      <c r="D28">
        <f t="shared" ca="1" si="2"/>
        <v>32301</v>
      </c>
      <c r="E28">
        <f t="shared" ca="1" si="3"/>
        <v>4</v>
      </c>
      <c r="F28" s="4">
        <f t="shared" ca="1" si="4"/>
        <v>44589</v>
      </c>
      <c r="G28" t="str">
        <f t="shared" ca="1" si="5"/>
        <v>Late</v>
      </c>
      <c r="L28">
        <v>6</v>
      </c>
      <c r="M28" t="s">
        <v>86</v>
      </c>
    </row>
    <row r="29" spans="1:13" x14ac:dyDescent="0.25">
      <c r="A29" t="s">
        <v>68</v>
      </c>
      <c r="B29" t="str">
        <f t="shared" ca="1" si="0"/>
        <v>JKL</v>
      </c>
      <c r="C29" t="str">
        <f t="shared" ca="1" si="1"/>
        <v>Root Cause Analysis</v>
      </c>
      <c r="D29">
        <f t="shared" ca="1" si="2"/>
        <v>49570</v>
      </c>
      <c r="E29">
        <f t="shared" ca="1" si="3"/>
        <v>4</v>
      </c>
      <c r="F29" s="4">
        <f t="shared" ca="1" si="4"/>
        <v>44585</v>
      </c>
      <c r="G29" t="str">
        <f t="shared" ca="1" si="5"/>
        <v>On Time</v>
      </c>
      <c r="L29">
        <v>7</v>
      </c>
      <c r="M29" t="s">
        <v>87</v>
      </c>
    </row>
    <row r="30" spans="1:13" x14ac:dyDescent="0.25">
      <c r="A30" t="s">
        <v>69</v>
      </c>
      <c r="B30" t="str">
        <f t="shared" ca="1" si="0"/>
        <v>ABC</v>
      </c>
      <c r="C30" t="str">
        <f t="shared" ca="1" si="1"/>
        <v>Planning &amp; Implementation</v>
      </c>
      <c r="D30">
        <f t="shared" ca="1" si="2"/>
        <v>49570</v>
      </c>
      <c r="E30">
        <f t="shared" ca="1" si="3"/>
        <v>5</v>
      </c>
      <c r="F30" s="4">
        <f t="shared" ca="1" si="4"/>
        <v>44589</v>
      </c>
      <c r="G30" t="str">
        <f t="shared" ca="1" si="5"/>
        <v>On Time</v>
      </c>
      <c r="L30">
        <v>8</v>
      </c>
      <c r="M30" t="s">
        <v>88</v>
      </c>
    </row>
    <row r="31" spans="1:13" x14ac:dyDescent="0.25">
      <c r="A31" t="s">
        <v>70</v>
      </c>
      <c r="B31" t="str">
        <f t="shared" ca="1" si="0"/>
        <v>PQR</v>
      </c>
      <c r="C31" t="str">
        <f t="shared" ca="1" si="1"/>
        <v>Risk Analysis</v>
      </c>
      <c r="D31">
        <f t="shared" ca="1" si="2"/>
        <v>88927</v>
      </c>
      <c r="E31">
        <f t="shared" ca="1" si="3"/>
        <v>1</v>
      </c>
      <c r="F31" s="4">
        <f t="shared" ca="1" si="4"/>
        <v>44589</v>
      </c>
      <c r="G31" t="str">
        <f t="shared" ca="1" si="5"/>
        <v>Late</v>
      </c>
      <c r="L31">
        <v>9</v>
      </c>
      <c r="M31" t="s">
        <v>89</v>
      </c>
    </row>
    <row r="32" spans="1:13" x14ac:dyDescent="0.25">
      <c r="A32" t="s">
        <v>71</v>
      </c>
      <c r="B32" t="str">
        <f t="shared" ca="1" si="0"/>
        <v>GHI</v>
      </c>
      <c r="C32" t="str">
        <f t="shared" ca="1" si="1"/>
        <v>Verification</v>
      </c>
      <c r="D32">
        <f t="shared" ca="1" si="2"/>
        <v>77707</v>
      </c>
      <c r="E32">
        <f t="shared" ca="1" si="3"/>
        <v>4</v>
      </c>
      <c r="F32" s="4">
        <f t="shared" ca="1" si="4"/>
        <v>44589</v>
      </c>
      <c r="G32" t="str">
        <f t="shared" ca="1" si="5"/>
        <v>Late</v>
      </c>
    </row>
    <row r="33" spans="1:7" x14ac:dyDescent="0.25">
      <c r="A33" t="s">
        <v>72</v>
      </c>
      <c r="B33" t="str">
        <f t="shared" ca="1" si="0"/>
        <v>STU</v>
      </c>
      <c r="C33" t="str">
        <f t="shared" ca="1" si="1"/>
        <v>Risk Analysis</v>
      </c>
      <c r="D33">
        <f t="shared" ca="1" si="2"/>
        <v>77707</v>
      </c>
      <c r="E33">
        <f t="shared" ca="1" si="3"/>
        <v>3</v>
      </c>
      <c r="F33" s="4">
        <f t="shared" ca="1" si="4"/>
        <v>44586</v>
      </c>
      <c r="G33" t="str">
        <f t="shared" ca="1" si="5"/>
        <v>Late</v>
      </c>
    </row>
    <row r="34" spans="1:7" x14ac:dyDescent="0.25">
      <c r="A34" t="s">
        <v>73</v>
      </c>
      <c r="B34" t="str">
        <f t="shared" ca="1" si="0"/>
        <v>MNO</v>
      </c>
      <c r="C34" t="str">
        <f t="shared" ca="1" si="1"/>
        <v>Risk Analysis</v>
      </c>
      <c r="D34">
        <f t="shared" ca="1" si="2"/>
        <v>32301</v>
      </c>
      <c r="E34">
        <f t="shared" ca="1" si="3"/>
        <v>3</v>
      </c>
      <c r="F34" s="4">
        <f t="shared" ca="1" si="4"/>
        <v>44587</v>
      </c>
      <c r="G34" t="str">
        <f t="shared" ca="1" si="5"/>
        <v>On Time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143D0-C200-4CC1-BE37-2036117635DB}">
  <dimension ref="A1:P36"/>
  <sheetViews>
    <sheetView workbookViewId="0">
      <selection activeCell="B2" sqref="B2"/>
    </sheetView>
  </sheetViews>
  <sheetFormatPr defaultRowHeight="15" x14ac:dyDescent="0.25"/>
  <cols>
    <col min="1" max="1" width="14.7109375" bestFit="1" customWidth="1"/>
    <col min="2" max="2" width="7.85546875" bestFit="1" customWidth="1"/>
    <col min="3" max="3" width="13.85546875" bestFit="1" customWidth="1"/>
    <col min="6" max="6" width="9.7109375" bestFit="1" customWidth="1"/>
    <col min="16" max="16" width="9.7109375" bestFit="1" customWidth="1"/>
  </cols>
  <sheetData>
    <row r="1" spans="1:16" x14ac:dyDescent="0.25">
      <c r="A1" t="s">
        <v>79</v>
      </c>
      <c r="B1" t="s">
        <v>80</v>
      </c>
      <c r="C1" t="s">
        <v>95</v>
      </c>
      <c r="D1" t="s">
        <v>8</v>
      </c>
      <c r="E1" t="s">
        <v>40</v>
      </c>
      <c r="F1" t="s">
        <v>37</v>
      </c>
      <c r="G1" t="s">
        <v>41</v>
      </c>
    </row>
    <row r="2" spans="1:16" x14ac:dyDescent="0.25">
      <c r="A2">
        <f ca="1">RANDBETWEEN(6000,8000)</f>
        <v>7286</v>
      </c>
      <c r="B2" t="str">
        <f ca="1">VLOOKUP(RANDBETWEEN(1,9),$O$2:$P$10,2,FALSE)</f>
        <v>DEF</v>
      </c>
      <c r="C2" t="str">
        <f ca="1">VLOOKUP(RANDBETWEEN(1,4),$O$28:$P$31,2,FALSE)</f>
        <v>In-Process</v>
      </c>
      <c r="D2">
        <f ca="1">VLOOKUP(RANDBETWEEN(1,6),$O$12:$P$17,2,FALSE)</f>
        <v>49570</v>
      </c>
      <c r="E2">
        <f ca="1">RANDBETWEEN(1,9)/4</f>
        <v>1.25</v>
      </c>
      <c r="F2" s="4">
        <f ca="1">VLOOKUP(RANDBETWEEN(1,5),$O$19:$P$23,2,FALSE)</f>
        <v>44585</v>
      </c>
      <c r="G2" t="str">
        <f ca="1">VLOOKUP(RANDBETWEEN(1,2),$O$25:$P$26,2,FALSE)</f>
        <v>On Time</v>
      </c>
      <c r="O2">
        <v>1</v>
      </c>
      <c r="P2" t="s">
        <v>81</v>
      </c>
    </row>
    <row r="3" spans="1:16" x14ac:dyDescent="0.25">
      <c r="A3">
        <f t="shared" ref="A3:A36" ca="1" si="0">RANDBETWEEN(6000,8000)</f>
        <v>7438</v>
      </c>
      <c r="B3" t="str">
        <f t="shared" ref="B3:B36" ca="1" si="1">VLOOKUP(RANDBETWEEN(1,9),$O$2:$P$10,2,FALSE)</f>
        <v>MNO</v>
      </c>
      <c r="C3" t="str">
        <f t="shared" ref="C3:C36" ca="1" si="2">VLOOKUP(RANDBETWEEN(1,4),$O$28:$P$31,2,FALSE)</f>
        <v>Raw Material</v>
      </c>
      <c r="D3">
        <f t="shared" ref="D3:D36" ca="1" si="3">VLOOKUP(RANDBETWEEN(1,6),$O$12:$P$17,2,FALSE)</f>
        <v>77707</v>
      </c>
      <c r="E3">
        <f t="shared" ref="E3:E36" ca="1" si="4">RANDBETWEEN(1,9)/4</f>
        <v>0.75</v>
      </c>
      <c r="F3" s="4">
        <f t="shared" ref="F3:F36" ca="1" si="5">VLOOKUP(RANDBETWEEN(1,5),$O$19:$P$23,2,FALSE)</f>
        <v>44589</v>
      </c>
      <c r="G3" t="str">
        <f t="shared" ref="G3:G36" ca="1" si="6">VLOOKUP(RANDBETWEEN(1,2),$O$25:$P$26,2,FALSE)</f>
        <v>On Time</v>
      </c>
      <c r="O3">
        <v>2</v>
      </c>
      <c r="P3" t="s">
        <v>82</v>
      </c>
    </row>
    <row r="4" spans="1:16" x14ac:dyDescent="0.25">
      <c r="A4">
        <f t="shared" ca="1" si="0"/>
        <v>6413</v>
      </c>
      <c r="B4" t="str">
        <f t="shared" ca="1" si="1"/>
        <v>JKL</v>
      </c>
      <c r="C4" t="str">
        <f t="shared" ca="1" si="2"/>
        <v>In-Process</v>
      </c>
      <c r="D4">
        <f t="shared" ca="1" si="3"/>
        <v>32301</v>
      </c>
      <c r="E4">
        <f t="shared" ca="1" si="4"/>
        <v>2.25</v>
      </c>
      <c r="F4" s="4">
        <f t="shared" ca="1" si="5"/>
        <v>44586</v>
      </c>
      <c r="G4" t="str">
        <f t="shared" ca="1" si="6"/>
        <v>Late</v>
      </c>
      <c r="O4">
        <v>3</v>
      </c>
      <c r="P4" t="s">
        <v>83</v>
      </c>
    </row>
    <row r="5" spans="1:16" x14ac:dyDescent="0.25">
      <c r="A5">
        <f t="shared" ca="1" si="0"/>
        <v>7714</v>
      </c>
      <c r="B5" t="str">
        <f t="shared" ca="1" si="1"/>
        <v>PQR</v>
      </c>
      <c r="C5" t="str">
        <f t="shared" ca="1" si="2"/>
        <v>Returns</v>
      </c>
      <c r="D5">
        <f t="shared" ca="1" si="3"/>
        <v>49570</v>
      </c>
      <c r="E5">
        <f t="shared" ca="1" si="4"/>
        <v>0.5</v>
      </c>
      <c r="F5" s="4">
        <f t="shared" ca="1" si="5"/>
        <v>44589</v>
      </c>
      <c r="G5" t="str">
        <f t="shared" ca="1" si="6"/>
        <v>On Time</v>
      </c>
      <c r="O5">
        <v>4</v>
      </c>
      <c r="P5" t="s">
        <v>84</v>
      </c>
    </row>
    <row r="6" spans="1:16" x14ac:dyDescent="0.25">
      <c r="A6">
        <f t="shared" ca="1" si="0"/>
        <v>6674</v>
      </c>
      <c r="B6" t="str">
        <f t="shared" ca="1" si="1"/>
        <v>YZ1</v>
      </c>
      <c r="C6" t="str">
        <f t="shared" ca="1" si="2"/>
        <v>Finished Good</v>
      </c>
      <c r="D6">
        <f t="shared" ca="1" si="3"/>
        <v>77707</v>
      </c>
      <c r="E6">
        <f t="shared" ca="1" si="4"/>
        <v>0.75</v>
      </c>
      <c r="F6" s="4">
        <f t="shared" ca="1" si="5"/>
        <v>44588</v>
      </c>
      <c r="G6" t="str">
        <f t="shared" ca="1" si="6"/>
        <v>On Time</v>
      </c>
      <c r="O6">
        <v>5</v>
      </c>
      <c r="P6" t="s">
        <v>85</v>
      </c>
    </row>
    <row r="7" spans="1:16" x14ac:dyDescent="0.25">
      <c r="A7">
        <f t="shared" ca="1" si="0"/>
        <v>7796</v>
      </c>
      <c r="B7" t="str">
        <f t="shared" ca="1" si="1"/>
        <v>PQR</v>
      </c>
      <c r="C7" t="str">
        <f t="shared" ca="1" si="2"/>
        <v>Raw Material</v>
      </c>
      <c r="D7">
        <f t="shared" ca="1" si="3"/>
        <v>88927</v>
      </c>
      <c r="E7">
        <f t="shared" ca="1" si="4"/>
        <v>1.5</v>
      </c>
      <c r="F7" s="4">
        <f t="shared" ca="1" si="5"/>
        <v>44588</v>
      </c>
      <c r="G7" t="str">
        <f t="shared" ca="1" si="6"/>
        <v>On Time</v>
      </c>
      <c r="O7">
        <v>6</v>
      </c>
      <c r="P7" t="s">
        <v>86</v>
      </c>
    </row>
    <row r="8" spans="1:16" x14ac:dyDescent="0.25">
      <c r="A8">
        <f t="shared" ca="1" si="0"/>
        <v>6560</v>
      </c>
      <c r="B8" t="str">
        <f t="shared" ca="1" si="1"/>
        <v>PQR</v>
      </c>
      <c r="C8" t="str">
        <f t="shared" ca="1" si="2"/>
        <v>Raw Material</v>
      </c>
      <c r="D8">
        <f t="shared" ca="1" si="3"/>
        <v>88927</v>
      </c>
      <c r="E8">
        <f t="shared" ca="1" si="4"/>
        <v>1.25</v>
      </c>
      <c r="F8" s="4">
        <f t="shared" ca="1" si="5"/>
        <v>44586</v>
      </c>
      <c r="G8" t="str">
        <f t="shared" ca="1" si="6"/>
        <v>Late</v>
      </c>
      <c r="O8">
        <v>7</v>
      </c>
      <c r="P8" t="s">
        <v>87</v>
      </c>
    </row>
    <row r="9" spans="1:16" x14ac:dyDescent="0.25">
      <c r="A9">
        <f t="shared" ca="1" si="0"/>
        <v>6690</v>
      </c>
      <c r="B9" t="str">
        <f t="shared" ca="1" si="1"/>
        <v>DEF</v>
      </c>
      <c r="C9" t="str">
        <f t="shared" ca="1" si="2"/>
        <v>Raw Material</v>
      </c>
      <c r="D9">
        <f t="shared" ca="1" si="3"/>
        <v>32301</v>
      </c>
      <c r="E9">
        <f t="shared" ca="1" si="4"/>
        <v>0.5</v>
      </c>
      <c r="F9" s="4">
        <f t="shared" ca="1" si="5"/>
        <v>44586</v>
      </c>
      <c r="G9" t="str">
        <f t="shared" ca="1" si="6"/>
        <v>Late</v>
      </c>
      <c r="O9">
        <v>8</v>
      </c>
      <c r="P9" t="s">
        <v>88</v>
      </c>
    </row>
    <row r="10" spans="1:16" x14ac:dyDescent="0.25">
      <c r="A10">
        <f t="shared" ca="1" si="0"/>
        <v>7463</v>
      </c>
      <c r="B10" t="str">
        <f t="shared" ca="1" si="1"/>
        <v>JKL</v>
      </c>
      <c r="C10" t="str">
        <f t="shared" ca="1" si="2"/>
        <v>Returns</v>
      </c>
      <c r="D10">
        <f t="shared" ca="1" si="3"/>
        <v>32301</v>
      </c>
      <c r="E10">
        <f t="shared" ca="1" si="4"/>
        <v>0.75</v>
      </c>
      <c r="F10" s="4">
        <f t="shared" ca="1" si="5"/>
        <v>44588</v>
      </c>
      <c r="G10" t="str">
        <f t="shared" ca="1" si="6"/>
        <v>Late</v>
      </c>
      <c r="O10">
        <v>9</v>
      </c>
      <c r="P10" t="s">
        <v>89</v>
      </c>
    </row>
    <row r="11" spans="1:16" x14ac:dyDescent="0.25">
      <c r="A11">
        <f t="shared" ca="1" si="0"/>
        <v>7535</v>
      </c>
      <c r="B11" t="str">
        <f t="shared" ca="1" si="1"/>
        <v>JKL</v>
      </c>
      <c r="C11" t="str">
        <f t="shared" ca="1" si="2"/>
        <v>In-Process</v>
      </c>
      <c r="D11">
        <f t="shared" ca="1" si="3"/>
        <v>29436</v>
      </c>
      <c r="E11">
        <f t="shared" ca="1" si="4"/>
        <v>0.75</v>
      </c>
      <c r="F11" s="4">
        <f t="shared" ca="1" si="5"/>
        <v>44588</v>
      </c>
      <c r="G11" t="str">
        <f t="shared" ca="1" si="6"/>
        <v>On Time</v>
      </c>
    </row>
    <row r="12" spans="1:16" x14ac:dyDescent="0.25">
      <c r="A12">
        <f t="shared" ca="1" si="0"/>
        <v>7017</v>
      </c>
      <c r="B12" t="str">
        <f t="shared" ca="1" si="1"/>
        <v>ABC</v>
      </c>
      <c r="C12" t="str">
        <f t="shared" ca="1" si="2"/>
        <v>Raw Material</v>
      </c>
      <c r="D12">
        <f t="shared" ca="1" si="3"/>
        <v>29436</v>
      </c>
      <c r="E12">
        <f t="shared" ca="1" si="4"/>
        <v>0.5</v>
      </c>
      <c r="F12" s="4">
        <f t="shared" ca="1" si="5"/>
        <v>44589</v>
      </c>
      <c r="G12" t="str">
        <f t="shared" ca="1" si="6"/>
        <v>On Time</v>
      </c>
      <c r="O12">
        <v>1</v>
      </c>
      <c r="P12">
        <v>32301</v>
      </c>
    </row>
    <row r="13" spans="1:16" x14ac:dyDescent="0.25">
      <c r="A13">
        <f t="shared" ca="1" si="0"/>
        <v>6330</v>
      </c>
      <c r="B13" t="str">
        <f t="shared" ca="1" si="1"/>
        <v>VWX</v>
      </c>
      <c r="C13" t="str">
        <f t="shared" ca="1" si="2"/>
        <v>In-Process</v>
      </c>
      <c r="D13">
        <f t="shared" ca="1" si="3"/>
        <v>77030</v>
      </c>
      <c r="E13">
        <f t="shared" ca="1" si="4"/>
        <v>1</v>
      </c>
      <c r="F13" s="4">
        <f t="shared" ca="1" si="5"/>
        <v>44586</v>
      </c>
      <c r="G13" t="str">
        <f t="shared" ca="1" si="6"/>
        <v>On Time</v>
      </c>
      <c r="O13">
        <v>2</v>
      </c>
      <c r="P13">
        <v>49570</v>
      </c>
    </row>
    <row r="14" spans="1:16" x14ac:dyDescent="0.25">
      <c r="A14">
        <f t="shared" ca="1" si="0"/>
        <v>6895</v>
      </c>
      <c r="B14" t="str">
        <f t="shared" ca="1" si="1"/>
        <v>YZ1</v>
      </c>
      <c r="C14" t="str">
        <f t="shared" ca="1" si="2"/>
        <v>Returns</v>
      </c>
      <c r="D14">
        <f t="shared" ca="1" si="3"/>
        <v>88927</v>
      </c>
      <c r="E14">
        <f t="shared" ca="1" si="4"/>
        <v>1.75</v>
      </c>
      <c r="F14" s="4">
        <f t="shared" ca="1" si="5"/>
        <v>44585</v>
      </c>
      <c r="G14" t="str">
        <f t="shared" ca="1" si="6"/>
        <v>On Time</v>
      </c>
      <c r="O14">
        <v>3</v>
      </c>
      <c r="P14">
        <v>77030</v>
      </c>
    </row>
    <row r="15" spans="1:16" x14ac:dyDescent="0.25">
      <c r="A15">
        <f t="shared" ca="1" si="0"/>
        <v>7522</v>
      </c>
      <c r="B15" t="str">
        <f t="shared" ca="1" si="1"/>
        <v>DEF</v>
      </c>
      <c r="C15" t="str">
        <f t="shared" ca="1" si="2"/>
        <v>In-Process</v>
      </c>
      <c r="D15">
        <f t="shared" ca="1" si="3"/>
        <v>49570</v>
      </c>
      <c r="E15">
        <f t="shared" ca="1" si="4"/>
        <v>1.75</v>
      </c>
      <c r="F15" s="4">
        <f t="shared" ca="1" si="5"/>
        <v>44588</v>
      </c>
      <c r="G15" t="str">
        <f t="shared" ca="1" si="6"/>
        <v>Late</v>
      </c>
      <c r="O15">
        <v>4</v>
      </c>
      <c r="P15">
        <v>77707</v>
      </c>
    </row>
    <row r="16" spans="1:16" x14ac:dyDescent="0.25">
      <c r="A16">
        <f t="shared" ca="1" si="0"/>
        <v>6297</v>
      </c>
      <c r="B16" t="str">
        <f t="shared" ca="1" si="1"/>
        <v>YZ1</v>
      </c>
      <c r="C16" t="str">
        <f t="shared" ca="1" si="2"/>
        <v>Returns</v>
      </c>
      <c r="D16">
        <f t="shared" ca="1" si="3"/>
        <v>77030</v>
      </c>
      <c r="E16">
        <f t="shared" ca="1" si="4"/>
        <v>1.25</v>
      </c>
      <c r="F16" s="4">
        <f t="shared" ca="1" si="5"/>
        <v>44585</v>
      </c>
      <c r="G16" t="str">
        <f t="shared" ca="1" si="6"/>
        <v>On Time</v>
      </c>
      <c r="O16">
        <v>5</v>
      </c>
      <c r="P16">
        <v>29436</v>
      </c>
    </row>
    <row r="17" spans="1:16" x14ac:dyDescent="0.25">
      <c r="A17">
        <f t="shared" ca="1" si="0"/>
        <v>6627</v>
      </c>
      <c r="B17" t="str">
        <f t="shared" ca="1" si="1"/>
        <v>VWX</v>
      </c>
      <c r="C17" t="str">
        <f t="shared" ca="1" si="2"/>
        <v>Raw Material</v>
      </c>
      <c r="D17">
        <f t="shared" ca="1" si="3"/>
        <v>49570</v>
      </c>
      <c r="E17">
        <f t="shared" ca="1" si="4"/>
        <v>2.25</v>
      </c>
      <c r="F17" s="4">
        <f t="shared" ca="1" si="5"/>
        <v>44586</v>
      </c>
      <c r="G17" t="str">
        <f t="shared" ca="1" si="6"/>
        <v>Late</v>
      </c>
      <c r="O17">
        <v>6</v>
      </c>
      <c r="P17">
        <v>88927</v>
      </c>
    </row>
    <row r="18" spans="1:16" x14ac:dyDescent="0.25">
      <c r="A18">
        <f t="shared" ca="1" si="0"/>
        <v>7437</v>
      </c>
      <c r="B18" t="str">
        <f t="shared" ca="1" si="1"/>
        <v>DEF</v>
      </c>
      <c r="C18" t="str">
        <f t="shared" ca="1" si="2"/>
        <v>In-Process</v>
      </c>
      <c r="D18">
        <f t="shared" ca="1" si="3"/>
        <v>88927</v>
      </c>
      <c r="E18">
        <f t="shared" ca="1" si="4"/>
        <v>1.5</v>
      </c>
      <c r="F18" s="4">
        <f t="shared" ca="1" si="5"/>
        <v>44588</v>
      </c>
      <c r="G18" t="str">
        <f t="shared" ca="1" si="6"/>
        <v>Late</v>
      </c>
    </row>
    <row r="19" spans="1:16" x14ac:dyDescent="0.25">
      <c r="A19">
        <f t="shared" ca="1" si="0"/>
        <v>6040</v>
      </c>
      <c r="B19" t="str">
        <f t="shared" ca="1" si="1"/>
        <v>DEF</v>
      </c>
      <c r="C19" t="str">
        <f t="shared" ca="1" si="2"/>
        <v>Finished Good</v>
      </c>
      <c r="D19">
        <f t="shared" ca="1" si="3"/>
        <v>32301</v>
      </c>
      <c r="E19">
        <f t="shared" ca="1" si="4"/>
        <v>1.75</v>
      </c>
      <c r="F19" s="4">
        <f t="shared" ca="1" si="5"/>
        <v>44586</v>
      </c>
      <c r="G19" t="str">
        <f t="shared" ca="1" si="6"/>
        <v>On Time</v>
      </c>
      <c r="O19">
        <v>1</v>
      </c>
      <c r="P19" s="4">
        <v>44585</v>
      </c>
    </row>
    <row r="20" spans="1:16" x14ac:dyDescent="0.25">
      <c r="A20">
        <f t="shared" ca="1" si="0"/>
        <v>7322</v>
      </c>
      <c r="B20" t="str">
        <f t="shared" ca="1" si="1"/>
        <v>MNO</v>
      </c>
      <c r="C20" t="str">
        <f t="shared" ca="1" si="2"/>
        <v>Returns</v>
      </c>
      <c r="D20">
        <f t="shared" ca="1" si="3"/>
        <v>77030</v>
      </c>
      <c r="E20">
        <f t="shared" ca="1" si="4"/>
        <v>0.5</v>
      </c>
      <c r="F20" s="4">
        <f t="shared" ca="1" si="5"/>
        <v>44585</v>
      </c>
      <c r="G20" t="str">
        <f t="shared" ca="1" si="6"/>
        <v>On Time</v>
      </c>
      <c r="O20">
        <v>2</v>
      </c>
      <c r="P20" s="4">
        <v>44586</v>
      </c>
    </row>
    <row r="21" spans="1:16" x14ac:dyDescent="0.25">
      <c r="A21">
        <f t="shared" ca="1" si="0"/>
        <v>6667</v>
      </c>
      <c r="B21" t="str">
        <f t="shared" ca="1" si="1"/>
        <v>MNO</v>
      </c>
      <c r="C21" t="str">
        <f t="shared" ca="1" si="2"/>
        <v>In-Process</v>
      </c>
      <c r="D21">
        <f t="shared" ca="1" si="3"/>
        <v>32301</v>
      </c>
      <c r="E21">
        <f t="shared" ca="1" si="4"/>
        <v>1</v>
      </c>
      <c r="F21" s="4">
        <f t="shared" ca="1" si="5"/>
        <v>44586</v>
      </c>
      <c r="G21" t="str">
        <f t="shared" ca="1" si="6"/>
        <v>Late</v>
      </c>
      <c r="O21">
        <v>3</v>
      </c>
      <c r="P21" s="4">
        <v>44587</v>
      </c>
    </row>
    <row r="22" spans="1:16" x14ac:dyDescent="0.25">
      <c r="A22">
        <f t="shared" ca="1" si="0"/>
        <v>6776</v>
      </c>
      <c r="B22" t="str">
        <f t="shared" ca="1" si="1"/>
        <v>GHI</v>
      </c>
      <c r="C22" t="str">
        <f t="shared" ca="1" si="2"/>
        <v>Raw Material</v>
      </c>
      <c r="D22">
        <f t="shared" ca="1" si="3"/>
        <v>77030</v>
      </c>
      <c r="E22">
        <f t="shared" ca="1" si="4"/>
        <v>1</v>
      </c>
      <c r="F22" s="4">
        <f t="shared" ca="1" si="5"/>
        <v>44585</v>
      </c>
      <c r="G22" t="str">
        <f t="shared" ca="1" si="6"/>
        <v>On Time</v>
      </c>
      <c r="O22">
        <v>4</v>
      </c>
      <c r="P22" s="4">
        <v>44588</v>
      </c>
    </row>
    <row r="23" spans="1:16" x14ac:dyDescent="0.25">
      <c r="A23">
        <f t="shared" ca="1" si="0"/>
        <v>6459</v>
      </c>
      <c r="B23" t="str">
        <f t="shared" ca="1" si="1"/>
        <v>MNO</v>
      </c>
      <c r="C23" t="str">
        <f t="shared" ca="1" si="2"/>
        <v>Raw Material</v>
      </c>
      <c r="D23">
        <f t="shared" ca="1" si="3"/>
        <v>77030</v>
      </c>
      <c r="E23">
        <f t="shared" ca="1" si="4"/>
        <v>0.75</v>
      </c>
      <c r="F23" s="4">
        <f t="shared" ca="1" si="5"/>
        <v>44589</v>
      </c>
      <c r="G23" t="str">
        <f t="shared" ca="1" si="6"/>
        <v>On Time</v>
      </c>
      <c r="O23">
        <v>5</v>
      </c>
      <c r="P23" s="4">
        <v>44589</v>
      </c>
    </row>
    <row r="24" spans="1:16" x14ac:dyDescent="0.25">
      <c r="A24">
        <f t="shared" ca="1" si="0"/>
        <v>7974</v>
      </c>
      <c r="B24" t="str">
        <f t="shared" ca="1" si="1"/>
        <v>VWX</v>
      </c>
      <c r="C24" t="str">
        <f t="shared" ca="1" si="2"/>
        <v>Finished Good</v>
      </c>
      <c r="D24">
        <f t="shared" ca="1" si="3"/>
        <v>49570</v>
      </c>
      <c r="E24">
        <f t="shared" ca="1" si="4"/>
        <v>0.75</v>
      </c>
      <c r="F24" s="4">
        <f t="shared" ca="1" si="5"/>
        <v>44589</v>
      </c>
      <c r="G24" t="str">
        <f t="shared" ca="1" si="6"/>
        <v>Late</v>
      </c>
    </row>
    <row r="25" spans="1:16" x14ac:dyDescent="0.25">
      <c r="A25">
        <f t="shared" ca="1" si="0"/>
        <v>7573</v>
      </c>
      <c r="B25" t="str">
        <f t="shared" ca="1" si="1"/>
        <v>STU</v>
      </c>
      <c r="C25" t="str">
        <f t="shared" ca="1" si="2"/>
        <v>Returns</v>
      </c>
      <c r="D25">
        <f t="shared" ca="1" si="3"/>
        <v>77707</v>
      </c>
      <c r="E25">
        <f t="shared" ca="1" si="4"/>
        <v>0.25</v>
      </c>
      <c r="F25" s="4">
        <f t="shared" ca="1" si="5"/>
        <v>44589</v>
      </c>
      <c r="G25" t="str">
        <f t="shared" ca="1" si="6"/>
        <v>On Time</v>
      </c>
      <c r="O25">
        <v>1</v>
      </c>
      <c r="P25" t="s">
        <v>77</v>
      </c>
    </row>
    <row r="26" spans="1:16" x14ac:dyDescent="0.25">
      <c r="A26">
        <f t="shared" ca="1" si="0"/>
        <v>6371</v>
      </c>
      <c r="B26" t="str">
        <f t="shared" ca="1" si="1"/>
        <v>DEF</v>
      </c>
      <c r="C26" t="str">
        <f t="shared" ca="1" si="2"/>
        <v>Finished Good</v>
      </c>
      <c r="D26">
        <f t="shared" ca="1" si="3"/>
        <v>77030</v>
      </c>
      <c r="E26">
        <f t="shared" ca="1" si="4"/>
        <v>1</v>
      </c>
      <c r="F26" s="4">
        <f t="shared" ca="1" si="5"/>
        <v>44588</v>
      </c>
      <c r="G26" t="str">
        <f t="shared" ca="1" si="6"/>
        <v>On Time</v>
      </c>
      <c r="O26">
        <v>2</v>
      </c>
      <c r="P26" t="s">
        <v>78</v>
      </c>
    </row>
    <row r="27" spans="1:16" x14ac:dyDescent="0.25">
      <c r="A27">
        <f t="shared" ca="1" si="0"/>
        <v>6659</v>
      </c>
      <c r="B27" t="str">
        <f t="shared" ca="1" si="1"/>
        <v>ABC</v>
      </c>
      <c r="C27" t="str">
        <f t="shared" ca="1" si="2"/>
        <v>Returns</v>
      </c>
      <c r="D27">
        <f t="shared" ca="1" si="3"/>
        <v>49570</v>
      </c>
      <c r="E27">
        <f t="shared" ca="1" si="4"/>
        <v>1.5</v>
      </c>
      <c r="F27" s="4">
        <f t="shared" ca="1" si="5"/>
        <v>44588</v>
      </c>
      <c r="G27" t="str">
        <f t="shared" ca="1" si="6"/>
        <v>Late</v>
      </c>
    </row>
    <row r="28" spans="1:16" x14ac:dyDescent="0.25">
      <c r="A28">
        <f t="shared" ca="1" si="0"/>
        <v>6525</v>
      </c>
      <c r="B28" t="str">
        <f t="shared" ca="1" si="1"/>
        <v>STU</v>
      </c>
      <c r="C28" t="str">
        <f t="shared" ca="1" si="2"/>
        <v>Finished Good</v>
      </c>
      <c r="D28">
        <f t="shared" ca="1" si="3"/>
        <v>29436</v>
      </c>
      <c r="E28">
        <f t="shared" ca="1" si="4"/>
        <v>0.5</v>
      </c>
      <c r="F28" s="4">
        <f t="shared" ca="1" si="5"/>
        <v>44587</v>
      </c>
      <c r="G28" t="str">
        <f t="shared" ca="1" si="6"/>
        <v>Late</v>
      </c>
      <c r="O28">
        <v>1</v>
      </c>
      <c r="P28" t="s">
        <v>91</v>
      </c>
    </row>
    <row r="29" spans="1:16" x14ac:dyDescent="0.25">
      <c r="A29">
        <f t="shared" ca="1" si="0"/>
        <v>6006</v>
      </c>
      <c r="B29" t="str">
        <f t="shared" ca="1" si="1"/>
        <v>STU</v>
      </c>
      <c r="C29" t="str">
        <f t="shared" ca="1" si="2"/>
        <v>Raw Material</v>
      </c>
      <c r="D29">
        <f t="shared" ca="1" si="3"/>
        <v>32301</v>
      </c>
      <c r="E29">
        <f t="shared" ca="1" si="4"/>
        <v>1.25</v>
      </c>
      <c r="F29" s="4">
        <f t="shared" ca="1" si="5"/>
        <v>44587</v>
      </c>
      <c r="G29" t="str">
        <f t="shared" ca="1" si="6"/>
        <v>Late</v>
      </c>
      <c r="O29">
        <v>2</v>
      </c>
      <c r="P29" t="s">
        <v>92</v>
      </c>
    </row>
    <row r="30" spans="1:16" x14ac:dyDescent="0.25">
      <c r="A30">
        <f t="shared" ca="1" si="0"/>
        <v>6245</v>
      </c>
      <c r="B30" t="str">
        <f t="shared" ca="1" si="1"/>
        <v>JKL</v>
      </c>
      <c r="C30" t="str">
        <f t="shared" ca="1" si="2"/>
        <v>Raw Material</v>
      </c>
      <c r="D30">
        <f t="shared" ca="1" si="3"/>
        <v>49570</v>
      </c>
      <c r="E30">
        <f t="shared" ca="1" si="4"/>
        <v>1</v>
      </c>
      <c r="F30" s="4">
        <f t="shared" ca="1" si="5"/>
        <v>44588</v>
      </c>
      <c r="G30" t="str">
        <f t="shared" ca="1" si="6"/>
        <v>On Time</v>
      </c>
      <c r="O30">
        <v>3</v>
      </c>
      <c r="P30" t="s">
        <v>93</v>
      </c>
    </row>
    <row r="31" spans="1:16" x14ac:dyDescent="0.25">
      <c r="A31">
        <f t="shared" ca="1" si="0"/>
        <v>6758</v>
      </c>
      <c r="B31" t="str">
        <f t="shared" ca="1" si="1"/>
        <v>ABC</v>
      </c>
      <c r="C31" t="str">
        <f t="shared" ca="1" si="2"/>
        <v>Returns</v>
      </c>
      <c r="D31">
        <f t="shared" ca="1" si="3"/>
        <v>49570</v>
      </c>
      <c r="E31">
        <f t="shared" ca="1" si="4"/>
        <v>0.75</v>
      </c>
      <c r="F31" s="4">
        <f t="shared" ca="1" si="5"/>
        <v>44588</v>
      </c>
      <c r="G31" t="str">
        <f t="shared" ca="1" si="6"/>
        <v>Late</v>
      </c>
      <c r="O31">
        <v>4</v>
      </c>
      <c r="P31" t="s">
        <v>94</v>
      </c>
    </row>
    <row r="32" spans="1:16" x14ac:dyDescent="0.25">
      <c r="A32">
        <f t="shared" ca="1" si="0"/>
        <v>6032</v>
      </c>
      <c r="B32" t="str">
        <f t="shared" ca="1" si="1"/>
        <v>ABC</v>
      </c>
      <c r="C32" t="str">
        <f t="shared" ca="1" si="2"/>
        <v>In-Process</v>
      </c>
      <c r="D32">
        <f t="shared" ca="1" si="3"/>
        <v>29436</v>
      </c>
      <c r="E32">
        <f t="shared" ca="1" si="4"/>
        <v>2.25</v>
      </c>
      <c r="F32" s="4">
        <f t="shared" ca="1" si="5"/>
        <v>44587</v>
      </c>
      <c r="G32" t="str">
        <f t="shared" ca="1" si="6"/>
        <v>On Time</v>
      </c>
    </row>
    <row r="33" spans="1:7" x14ac:dyDescent="0.25">
      <c r="A33">
        <f t="shared" ca="1" si="0"/>
        <v>7427</v>
      </c>
      <c r="B33" t="str">
        <f t="shared" ca="1" si="1"/>
        <v>STU</v>
      </c>
      <c r="C33" t="str">
        <f t="shared" ca="1" si="2"/>
        <v>Raw Material</v>
      </c>
      <c r="D33">
        <f t="shared" ca="1" si="3"/>
        <v>88927</v>
      </c>
      <c r="E33">
        <f t="shared" ca="1" si="4"/>
        <v>2</v>
      </c>
      <c r="F33" s="4">
        <f t="shared" ca="1" si="5"/>
        <v>44585</v>
      </c>
      <c r="G33" t="str">
        <f t="shared" ca="1" si="6"/>
        <v>Late</v>
      </c>
    </row>
    <row r="34" spans="1:7" x14ac:dyDescent="0.25">
      <c r="A34">
        <f t="shared" ca="1" si="0"/>
        <v>7186</v>
      </c>
      <c r="B34" t="str">
        <f t="shared" ca="1" si="1"/>
        <v>GHI</v>
      </c>
      <c r="C34" t="str">
        <f t="shared" ca="1" si="2"/>
        <v>Finished Good</v>
      </c>
      <c r="D34">
        <f t="shared" ca="1" si="3"/>
        <v>77030</v>
      </c>
      <c r="E34">
        <f t="shared" ca="1" si="4"/>
        <v>1.75</v>
      </c>
      <c r="F34" s="4">
        <f t="shared" ca="1" si="5"/>
        <v>44589</v>
      </c>
      <c r="G34" t="str">
        <f t="shared" ca="1" si="6"/>
        <v>Late</v>
      </c>
    </row>
    <row r="35" spans="1:7" x14ac:dyDescent="0.25">
      <c r="A35">
        <f t="shared" ca="1" si="0"/>
        <v>6195</v>
      </c>
      <c r="B35" t="str">
        <f t="shared" ca="1" si="1"/>
        <v>DEF</v>
      </c>
      <c r="C35" t="str">
        <f t="shared" ca="1" si="2"/>
        <v>Raw Material</v>
      </c>
      <c r="D35">
        <f t="shared" ca="1" si="3"/>
        <v>88927</v>
      </c>
      <c r="E35">
        <f t="shared" ca="1" si="4"/>
        <v>0.75</v>
      </c>
      <c r="F35" s="4">
        <f t="shared" ca="1" si="5"/>
        <v>44586</v>
      </c>
      <c r="G35" t="str">
        <f t="shared" ca="1" si="6"/>
        <v>Late</v>
      </c>
    </row>
    <row r="36" spans="1:7" x14ac:dyDescent="0.25">
      <c r="A36">
        <f t="shared" ca="1" si="0"/>
        <v>6213</v>
      </c>
      <c r="B36" t="str">
        <f t="shared" ca="1" si="1"/>
        <v>GHI</v>
      </c>
      <c r="C36" t="str">
        <f t="shared" ca="1" si="2"/>
        <v>Finished Good</v>
      </c>
      <c r="D36">
        <f t="shared" ca="1" si="3"/>
        <v>29436</v>
      </c>
      <c r="E36">
        <f t="shared" ca="1" si="4"/>
        <v>0.5</v>
      </c>
      <c r="F36" s="4">
        <f t="shared" ca="1" si="5"/>
        <v>44585</v>
      </c>
      <c r="G36" t="str">
        <f t="shared" ca="1" si="6"/>
        <v>On Time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E0A5-0546-4945-94DA-A6A9EB1D30E2}">
  <dimension ref="A1:P35"/>
  <sheetViews>
    <sheetView workbookViewId="0">
      <selection activeCell="I22" sqref="I22"/>
    </sheetView>
  </sheetViews>
  <sheetFormatPr defaultRowHeight="15" x14ac:dyDescent="0.25"/>
  <cols>
    <col min="1" max="1" width="14.7109375" bestFit="1" customWidth="1"/>
    <col min="3" max="3" width="23.28515625" bestFit="1" customWidth="1"/>
    <col min="6" max="6" width="10.140625" bestFit="1" customWidth="1"/>
    <col min="12" max="12" width="13.85546875" bestFit="1" customWidth="1"/>
    <col min="16" max="16" width="23.28515625" bestFit="1" customWidth="1"/>
  </cols>
  <sheetData>
    <row r="1" spans="1:16" x14ac:dyDescent="0.25">
      <c r="A1" t="s">
        <v>90</v>
      </c>
      <c r="B1" t="s">
        <v>80</v>
      </c>
      <c r="C1" t="s">
        <v>39</v>
      </c>
      <c r="D1" t="s">
        <v>8</v>
      </c>
      <c r="E1" t="s">
        <v>40</v>
      </c>
      <c r="F1" t="s">
        <v>37</v>
      </c>
      <c r="G1" t="s">
        <v>41</v>
      </c>
      <c r="O1">
        <v>1</v>
      </c>
      <c r="P1" t="s">
        <v>98</v>
      </c>
    </row>
    <row r="2" spans="1:16" x14ac:dyDescent="0.25">
      <c r="A2">
        <f ca="1">RANDBETWEEN(6000,8000)</f>
        <v>7617</v>
      </c>
      <c r="B2" t="str">
        <f ca="1">VLOOKUP(RANDBETWEEN(1,4),$O$1:$P$4,2,FALSE)</f>
        <v>NP1</v>
      </c>
      <c r="C2" t="str">
        <f ca="1">VLOOKUP(RANDBETWEEN(1,2),$O$27:$P$28,2,FALSE)</f>
        <v>Quality Planning</v>
      </c>
      <c r="D2">
        <f ca="1">VLOOKUP(RANDBETWEEN(1,6),$O$11:$P$16,2,FALSE)</f>
        <v>49570</v>
      </c>
      <c r="E2">
        <f ca="1">RANDBETWEEN(1,11)/2</f>
        <v>0.5</v>
      </c>
      <c r="F2" s="4">
        <f ca="1">VLOOKUP(RANDBETWEEN(1,5),$O$18:$P$22,2,FALSE)</f>
        <v>44589</v>
      </c>
      <c r="G2" t="str">
        <f ca="1">VLOOKUP(RANDBETWEEN(1,2),$O$24:$P$25,2,FALSE)</f>
        <v>On Time</v>
      </c>
      <c r="O2">
        <v>2</v>
      </c>
      <c r="P2" t="s">
        <v>99</v>
      </c>
    </row>
    <row r="3" spans="1:16" x14ac:dyDescent="0.25">
      <c r="A3">
        <f t="shared" ref="A3:A35" ca="1" si="0">RANDBETWEEN(6000,8000)</f>
        <v>7334</v>
      </c>
      <c r="B3" t="str">
        <f t="shared" ref="B3:B35" ca="1" si="1">VLOOKUP(RANDBETWEEN(1,4),$O$1:$P$4,2,FALSE)</f>
        <v>NP1</v>
      </c>
      <c r="C3" t="str">
        <f t="shared" ref="C3:C35" ca="1" si="2">VLOOKUP(RANDBETWEEN(1,2),$O$27:$P$28,2,FALSE)</f>
        <v>Quality Planning</v>
      </c>
      <c r="D3">
        <f t="shared" ref="D3:D35" ca="1" si="3">VLOOKUP(RANDBETWEEN(1,6),$O$11:$P$16,2,FALSE)</f>
        <v>77707</v>
      </c>
      <c r="E3">
        <f t="shared" ref="E3:E35" ca="1" si="4">RANDBETWEEN(1,11)/2</f>
        <v>0.5</v>
      </c>
      <c r="F3" s="4">
        <f t="shared" ref="F3:F35" ca="1" si="5">VLOOKUP(RANDBETWEEN(1,5),$O$18:$P$22,2,FALSE)</f>
        <v>44585</v>
      </c>
      <c r="G3" t="str">
        <f t="shared" ref="G3:G35" ca="1" si="6">VLOOKUP(RANDBETWEEN(1,2),$O$24:$P$25,2,FALSE)</f>
        <v>Late</v>
      </c>
      <c r="O3">
        <v>3</v>
      </c>
      <c r="P3" t="s">
        <v>100</v>
      </c>
    </row>
    <row r="4" spans="1:16" x14ac:dyDescent="0.25">
      <c r="A4">
        <f t="shared" ca="1" si="0"/>
        <v>6563</v>
      </c>
      <c r="B4" t="str">
        <f t="shared" ca="1" si="1"/>
        <v>NP1</v>
      </c>
      <c r="C4" t="str">
        <f t="shared" ca="1" si="2"/>
        <v>Verification &amp; Validation</v>
      </c>
      <c r="D4">
        <f t="shared" ca="1" si="3"/>
        <v>77707</v>
      </c>
      <c r="E4">
        <f t="shared" ca="1" si="4"/>
        <v>5.5</v>
      </c>
      <c r="F4" s="4">
        <f t="shared" ca="1" si="5"/>
        <v>44585</v>
      </c>
      <c r="G4" t="str">
        <f t="shared" ca="1" si="6"/>
        <v>Late</v>
      </c>
      <c r="O4">
        <v>4</v>
      </c>
      <c r="P4" t="s">
        <v>101</v>
      </c>
    </row>
    <row r="5" spans="1:16" x14ac:dyDescent="0.25">
      <c r="A5">
        <f t="shared" ca="1" si="0"/>
        <v>6997</v>
      </c>
      <c r="B5" t="str">
        <f t="shared" ca="1" si="1"/>
        <v>NP3</v>
      </c>
      <c r="C5" t="str">
        <f t="shared" ca="1" si="2"/>
        <v>Quality Planning</v>
      </c>
      <c r="D5">
        <f t="shared" ca="1" si="3"/>
        <v>32301</v>
      </c>
      <c r="E5">
        <f t="shared" ca="1" si="4"/>
        <v>1.5</v>
      </c>
      <c r="F5" s="4">
        <f t="shared" ca="1" si="5"/>
        <v>44585</v>
      </c>
      <c r="G5" t="str">
        <f t="shared" ca="1" si="6"/>
        <v>On Time</v>
      </c>
    </row>
    <row r="6" spans="1:16" x14ac:dyDescent="0.25">
      <c r="A6">
        <f t="shared" ca="1" si="0"/>
        <v>7157</v>
      </c>
      <c r="B6" t="str">
        <f t="shared" ca="1" si="1"/>
        <v>NP2</v>
      </c>
      <c r="C6" t="str">
        <f t="shared" ca="1" si="2"/>
        <v>Quality Planning</v>
      </c>
      <c r="D6">
        <f t="shared" ca="1" si="3"/>
        <v>77707</v>
      </c>
      <c r="E6">
        <f t="shared" ca="1" si="4"/>
        <v>4</v>
      </c>
      <c r="F6" s="4">
        <f t="shared" ca="1" si="5"/>
        <v>44588</v>
      </c>
      <c r="G6" t="str">
        <f t="shared" ca="1" si="6"/>
        <v>Late</v>
      </c>
    </row>
    <row r="7" spans="1:16" x14ac:dyDescent="0.25">
      <c r="A7">
        <f t="shared" ca="1" si="0"/>
        <v>7712</v>
      </c>
      <c r="B7" t="str">
        <f t="shared" ca="1" si="1"/>
        <v>NP2</v>
      </c>
      <c r="C7" t="str">
        <f t="shared" ca="1" si="2"/>
        <v>Quality Planning</v>
      </c>
      <c r="D7">
        <f t="shared" ca="1" si="3"/>
        <v>49570</v>
      </c>
      <c r="E7">
        <f t="shared" ca="1" si="4"/>
        <v>1.5</v>
      </c>
      <c r="F7" s="4">
        <f t="shared" ca="1" si="5"/>
        <v>44587</v>
      </c>
      <c r="G7" t="str">
        <f t="shared" ca="1" si="6"/>
        <v>Late</v>
      </c>
    </row>
    <row r="8" spans="1:16" x14ac:dyDescent="0.25">
      <c r="A8">
        <f t="shared" ca="1" si="0"/>
        <v>6860</v>
      </c>
      <c r="B8" t="str">
        <f t="shared" ca="1" si="1"/>
        <v>NP4</v>
      </c>
      <c r="C8" t="str">
        <f t="shared" ca="1" si="2"/>
        <v>Quality Planning</v>
      </c>
      <c r="D8">
        <f t="shared" ca="1" si="3"/>
        <v>77030</v>
      </c>
      <c r="E8">
        <f t="shared" ca="1" si="4"/>
        <v>0.5</v>
      </c>
      <c r="F8" s="4">
        <f t="shared" ca="1" si="5"/>
        <v>44587</v>
      </c>
      <c r="G8" t="str">
        <f t="shared" ca="1" si="6"/>
        <v>On Time</v>
      </c>
    </row>
    <row r="9" spans="1:16" x14ac:dyDescent="0.25">
      <c r="A9">
        <f t="shared" ca="1" si="0"/>
        <v>7092</v>
      </c>
      <c r="B9" t="str">
        <f t="shared" ca="1" si="1"/>
        <v>NP4</v>
      </c>
      <c r="C9" t="str">
        <f t="shared" ca="1" si="2"/>
        <v>Quality Planning</v>
      </c>
      <c r="D9">
        <f t="shared" ca="1" si="3"/>
        <v>29436</v>
      </c>
      <c r="E9">
        <f t="shared" ca="1" si="4"/>
        <v>1.5</v>
      </c>
      <c r="F9" s="4">
        <f t="shared" ca="1" si="5"/>
        <v>44585</v>
      </c>
      <c r="G9" t="str">
        <f t="shared" ca="1" si="6"/>
        <v>Late</v>
      </c>
    </row>
    <row r="10" spans="1:16" x14ac:dyDescent="0.25">
      <c r="A10">
        <f t="shared" ca="1" si="0"/>
        <v>6771</v>
      </c>
      <c r="B10" t="str">
        <f t="shared" ca="1" si="1"/>
        <v>NP1</v>
      </c>
      <c r="C10" t="str">
        <f t="shared" ca="1" si="2"/>
        <v>Quality Planning</v>
      </c>
      <c r="D10">
        <f t="shared" ca="1" si="3"/>
        <v>32301</v>
      </c>
      <c r="E10">
        <f t="shared" ca="1" si="4"/>
        <v>1</v>
      </c>
      <c r="F10" s="4">
        <f t="shared" ca="1" si="5"/>
        <v>44589</v>
      </c>
      <c r="G10" t="str">
        <f t="shared" ca="1" si="6"/>
        <v>Late</v>
      </c>
    </row>
    <row r="11" spans="1:16" x14ac:dyDescent="0.25">
      <c r="A11">
        <f t="shared" ca="1" si="0"/>
        <v>6315</v>
      </c>
      <c r="B11" t="str">
        <f t="shared" ca="1" si="1"/>
        <v>NP3</v>
      </c>
      <c r="C11" t="str">
        <f t="shared" ca="1" si="2"/>
        <v>Verification &amp; Validation</v>
      </c>
      <c r="D11">
        <f t="shared" ca="1" si="3"/>
        <v>32301</v>
      </c>
      <c r="E11">
        <f t="shared" ca="1" si="4"/>
        <v>1</v>
      </c>
      <c r="F11" s="4">
        <f t="shared" ca="1" si="5"/>
        <v>44585</v>
      </c>
      <c r="G11" t="str">
        <f t="shared" ca="1" si="6"/>
        <v>On Time</v>
      </c>
      <c r="O11">
        <v>1</v>
      </c>
      <c r="P11">
        <v>32301</v>
      </c>
    </row>
    <row r="12" spans="1:16" x14ac:dyDescent="0.25">
      <c r="A12">
        <f t="shared" ca="1" si="0"/>
        <v>6079</v>
      </c>
      <c r="B12" t="str">
        <f t="shared" ca="1" si="1"/>
        <v>NP1</v>
      </c>
      <c r="C12" t="str">
        <f t="shared" ca="1" si="2"/>
        <v>Quality Planning</v>
      </c>
      <c r="D12">
        <f t="shared" ca="1" si="3"/>
        <v>29436</v>
      </c>
      <c r="E12">
        <f t="shared" ca="1" si="4"/>
        <v>1</v>
      </c>
      <c r="F12" s="4">
        <f t="shared" ca="1" si="5"/>
        <v>44586</v>
      </c>
      <c r="G12" t="str">
        <f t="shared" ca="1" si="6"/>
        <v>On Time</v>
      </c>
      <c r="O12">
        <v>2</v>
      </c>
      <c r="P12">
        <v>49570</v>
      </c>
    </row>
    <row r="13" spans="1:16" x14ac:dyDescent="0.25">
      <c r="A13">
        <f t="shared" ca="1" si="0"/>
        <v>7375</v>
      </c>
      <c r="B13" t="str">
        <f t="shared" ca="1" si="1"/>
        <v>NP1</v>
      </c>
      <c r="C13" t="str">
        <f t="shared" ca="1" si="2"/>
        <v>Quality Planning</v>
      </c>
      <c r="D13">
        <f t="shared" ca="1" si="3"/>
        <v>77707</v>
      </c>
      <c r="E13">
        <f t="shared" ca="1" si="4"/>
        <v>0.5</v>
      </c>
      <c r="F13" s="4">
        <f t="shared" ca="1" si="5"/>
        <v>44589</v>
      </c>
      <c r="G13" t="str">
        <f t="shared" ca="1" si="6"/>
        <v>On Time</v>
      </c>
      <c r="O13">
        <v>3</v>
      </c>
      <c r="P13">
        <v>77030</v>
      </c>
    </row>
    <row r="14" spans="1:16" x14ac:dyDescent="0.25">
      <c r="A14">
        <f t="shared" ca="1" si="0"/>
        <v>6681</v>
      </c>
      <c r="B14" t="str">
        <f t="shared" ca="1" si="1"/>
        <v>NP3</v>
      </c>
      <c r="C14" t="str">
        <f t="shared" ca="1" si="2"/>
        <v>Quality Planning</v>
      </c>
      <c r="D14">
        <f t="shared" ca="1" si="3"/>
        <v>77707</v>
      </c>
      <c r="E14">
        <f t="shared" ca="1" si="4"/>
        <v>1</v>
      </c>
      <c r="F14" s="4">
        <f t="shared" ca="1" si="5"/>
        <v>44588</v>
      </c>
      <c r="G14" t="str">
        <f t="shared" ca="1" si="6"/>
        <v>Late</v>
      </c>
      <c r="O14">
        <v>4</v>
      </c>
      <c r="P14">
        <v>77707</v>
      </c>
    </row>
    <row r="15" spans="1:16" x14ac:dyDescent="0.25">
      <c r="A15">
        <f t="shared" ca="1" si="0"/>
        <v>7195</v>
      </c>
      <c r="B15" t="str">
        <f t="shared" ca="1" si="1"/>
        <v>NP4</v>
      </c>
      <c r="C15" t="str">
        <f t="shared" ca="1" si="2"/>
        <v>Quality Planning</v>
      </c>
      <c r="D15">
        <f t="shared" ca="1" si="3"/>
        <v>49570</v>
      </c>
      <c r="E15">
        <f t="shared" ca="1" si="4"/>
        <v>2</v>
      </c>
      <c r="F15" s="4">
        <f t="shared" ca="1" si="5"/>
        <v>44589</v>
      </c>
      <c r="G15" t="str">
        <f t="shared" ca="1" si="6"/>
        <v>Late</v>
      </c>
      <c r="O15">
        <v>5</v>
      </c>
      <c r="P15">
        <v>29436</v>
      </c>
    </row>
    <row r="16" spans="1:16" x14ac:dyDescent="0.25">
      <c r="A16">
        <f t="shared" ca="1" si="0"/>
        <v>7903</v>
      </c>
      <c r="B16" t="str">
        <f t="shared" ca="1" si="1"/>
        <v>NP3</v>
      </c>
      <c r="C16" t="str">
        <f t="shared" ca="1" si="2"/>
        <v>Verification &amp; Validation</v>
      </c>
      <c r="D16">
        <f t="shared" ca="1" si="3"/>
        <v>88927</v>
      </c>
      <c r="E16">
        <f t="shared" ca="1" si="4"/>
        <v>4.5</v>
      </c>
      <c r="F16" s="4">
        <f t="shared" ca="1" si="5"/>
        <v>44588</v>
      </c>
      <c r="G16" t="str">
        <f t="shared" ca="1" si="6"/>
        <v>Late</v>
      </c>
      <c r="O16">
        <v>6</v>
      </c>
      <c r="P16">
        <v>88927</v>
      </c>
    </row>
    <row r="17" spans="1:16" x14ac:dyDescent="0.25">
      <c r="A17">
        <f t="shared" ca="1" si="0"/>
        <v>6128</v>
      </c>
      <c r="B17" t="str">
        <f t="shared" ca="1" si="1"/>
        <v>NP3</v>
      </c>
      <c r="C17" t="str">
        <f t="shared" ca="1" si="2"/>
        <v>Quality Planning</v>
      </c>
      <c r="D17">
        <f t="shared" ca="1" si="3"/>
        <v>49570</v>
      </c>
      <c r="E17">
        <f t="shared" ca="1" si="4"/>
        <v>4</v>
      </c>
      <c r="F17" s="4">
        <f t="shared" ca="1" si="5"/>
        <v>44585</v>
      </c>
      <c r="G17" t="str">
        <f t="shared" ca="1" si="6"/>
        <v>On Time</v>
      </c>
    </row>
    <row r="18" spans="1:16" x14ac:dyDescent="0.25">
      <c r="A18">
        <f t="shared" ca="1" si="0"/>
        <v>6515</v>
      </c>
      <c r="B18" t="str">
        <f t="shared" ca="1" si="1"/>
        <v>NP1</v>
      </c>
      <c r="C18" t="str">
        <f t="shared" ca="1" si="2"/>
        <v>Quality Planning</v>
      </c>
      <c r="D18">
        <f t="shared" ca="1" si="3"/>
        <v>77030</v>
      </c>
      <c r="E18">
        <f t="shared" ca="1" si="4"/>
        <v>5</v>
      </c>
      <c r="F18" s="4">
        <f t="shared" ca="1" si="5"/>
        <v>44588</v>
      </c>
      <c r="G18" t="str">
        <f t="shared" ca="1" si="6"/>
        <v>On Time</v>
      </c>
      <c r="O18">
        <v>1</v>
      </c>
      <c r="P18" s="4">
        <v>44585</v>
      </c>
    </row>
    <row r="19" spans="1:16" x14ac:dyDescent="0.25">
      <c r="A19">
        <f t="shared" ca="1" si="0"/>
        <v>7809</v>
      </c>
      <c r="B19" t="str">
        <f t="shared" ca="1" si="1"/>
        <v>NP1</v>
      </c>
      <c r="C19" t="str">
        <f t="shared" ca="1" si="2"/>
        <v>Verification &amp; Validation</v>
      </c>
      <c r="D19">
        <f t="shared" ca="1" si="3"/>
        <v>88927</v>
      </c>
      <c r="E19">
        <f t="shared" ca="1" si="4"/>
        <v>4</v>
      </c>
      <c r="F19" s="4">
        <f t="shared" ca="1" si="5"/>
        <v>44589</v>
      </c>
      <c r="G19" t="str">
        <f t="shared" ca="1" si="6"/>
        <v>On Time</v>
      </c>
      <c r="O19">
        <v>2</v>
      </c>
      <c r="P19" s="4">
        <v>44586</v>
      </c>
    </row>
    <row r="20" spans="1:16" x14ac:dyDescent="0.25">
      <c r="A20">
        <f t="shared" ca="1" si="0"/>
        <v>7763</v>
      </c>
      <c r="B20" t="str">
        <f t="shared" ca="1" si="1"/>
        <v>NP4</v>
      </c>
      <c r="C20" t="str">
        <f t="shared" ca="1" si="2"/>
        <v>Verification &amp; Validation</v>
      </c>
      <c r="D20">
        <f t="shared" ca="1" si="3"/>
        <v>29436</v>
      </c>
      <c r="E20">
        <f t="shared" ca="1" si="4"/>
        <v>4</v>
      </c>
      <c r="F20" s="4">
        <f t="shared" ca="1" si="5"/>
        <v>44586</v>
      </c>
      <c r="G20" t="str">
        <f t="shared" ca="1" si="6"/>
        <v>On Time</v>
      </c>
      <c r="O20">
        <v>3</v>
      </c>
      <c r="P20" s="4">
        <v>44587</v>
      </c>
    </row>
    <row r="21" spans="1:16" x14ac:dyDescent="0.25">
      <c r="A21">
        <f t="shared" ca="1" si="0"/>
        <v>6282</v>
      </c>
      <c r="B21" t="str">
        <f t="shared" ca="1" si="1"/>
        <v>NP2</v>
      </c>
      <c r="C21" t="str">
        <f t="shared" ca="1" si="2"/>
        <v>Quality Planning</v>
      </c>
      <c r="D21">
        <f t="shared" ca="1" si="3"/>
        <v>88927</v>
      </c>
      <c r="E21">
        <f t="shared" ca="1" si="4"/>
        <v>3.5</v>
      </c>
      <c r="F21" s="4">
        <f t="shared" ca="1" si="5"/>
        <v>44585</v>
      </c>
      <c r="G21" t="str">
        <f t="shared" ca="1" si="6"/>
        <v>Late</v>
      </c>
      <c r="O21">
        <v>4</v>
      </c>
      <c r="P21" s="4">
        <v>44588</v>
      </c>
    </row>
    <row r="22" spans="1:16" x14ac:dyDescent="0.25">
      <c r="A22">
        <f t="shared" ca="1" si="0"/>
        <v>7830</v>
      </c>
      <c r="B22" t="str">
        <f t="shared" ca="1" si="1"/>
        <v>NP1</v>
      </c>
      <c r="C22" t="str">
        <f t="shared" ca="1" si="2"/>
        <v>Quality Planning</v>
      </c>
      <c r="D22">
        <f t="shared" ca="1" si="3"/>
        <v>49570</v>
      </c>
      <c r="E22">
        <f t="shared" ca="1" si="4"/>
        <v>1.5</v>
      </c>
      <c r="F22" s="4">
        <f t="shared" ca="1" si="5"/>
        <v>44585</v>
      </c>
      <c r="G22" t="str">
        <f t="shared" ca="1" si="6"/>
        <v>On Time</v>
      </c>
      <c r="O22">
        <v>5</v>
      </c>
      <c r="P22" s="4">
        <v>44589</v>
      </c>
    </row>
    <row r="23" spans="1:16" x14ac:dyDescent="0.25">
      <c r="A23">
        <f t="shared" ca="1" si="0"/>
        <v>6694</v>
      </c>
      <c r="B23" t="str">
        <f t="shared" ca="1" si="1"/>
        <v>NP1</v>
      </c>
      <c r="C23" t="str">
        <f t="shared" ca="1" si="2"/>
        <v>Verification &amp; Validation</v>
      </c>
      <c r="D23">
        <f t="shared" ca="1" si="3"/>
        <v>32301</v>
      </c>
      <c r="E23">
        <f t="shared" ca="1" si="4"/>
        <v>4</v>
      </c>
      <c r="F23" s="4">
        <f t="shared" ca="1" si="5"/>
        <v>44587</v>
      </c>
      <c r="G23" t="str">
        <f t="shared" ca="1" si="6"/>
        <v>Late</v>
      </c>
    </row>
    <row r="24" spans="1:16" x14ac:dyDescent="0.25">
      <c r="A24">
        <f t="shared" ca="1" si="0"/>
        <v>7947</v>
      </c>
      <c r="B24" t="str">
        <f t="shared" ca="1" si="1"/>
        <v>NP1</v>
      </c>
      <c r="C24" t="str">
        <f t="shared" ca="1" si="2"/>
        <v>Quality Planning</v>
      </c>
      <c r="D24">
        <f t="shared" ca="1" si="3"/>
        <v>29436</v>
      </c>
      <c r="E24">
        <f t="shared" ca="1" si="4"/>
        <v>1</v>
      </c>
      <c r="F24" s="4">
        <f t="shared" ca="1" si="5"/>
        <v>44589</v>
      </c>
      <c r="G24" t="str">
        <f t="shared" ca="1" si="6"/>
        <v>On Time</v>
      </c>
      <c r="O24">
        <v>1</v>
      </c>
      <c r="P24" t="s">
        <v>77</v>
      </c>
    </row>
    <row r="25" spans="1:16" x14ac:dyDescent="0.25">
      <c r="A25">
        <f t="shared" ca="1" si="0"/>
        <v>6530</v>
      </c>
      <c r="B25" t="str">
        <f t="shared" ca="1" si="1"/>
        <v>NP1</v>
      </c>
      <c r="C25" t="str">
        <f t="shared" ca="1" si="2"/>
        <v>Verification &amp; Validation</v>
      </c>
      <c r="D25">
        <f t="shared" ca="1" si="3"/>
        <v>88927</v>
      </c>
      <c r="E25">
        <f t="shared" ca="1" si="4"/>
        <v>0.5</v>
      </c>
      <c r="F25" s="4">
        <f t="shared" ca="1" si="5"/>
        <v>44585</v>
      </c>
      <c r="G25" t="str">
        <f t="shared" ca="1" si="6"/>
        <v>Late</v>
      </c>
      <c r="O25">
        <v>2</v>
      </c>
      <c r="P25" t="s">
        <v>78</v>
      </c>
    </row>
    <row r="26" spans="1:16" x14ac:dyDescent="0.25">
      <c r="A26">
        <f t="shared" ca="1" si="0"/>
        <v>6346</v>
      </c>
      <c r="B26" t="str">
        <f t="shared" ca="1" si="1"/>
        <v>NP3</v>
      </c>
      <c r="C26" t="str">
        <f t="shared" ca="1" si="2"/>
        <v>Quality Planning</v>
      </c>
      <c r="D26">
        <f ca="1">VLOOKUP(RANDBETWEEN(1,6),$O$11:$P$16,2,FALSE)</f>
        <v>32301</v>
      </c>
      <c r="E26">
        <f t="shared" ca="1" si="4"/>
        <v>3</v>
      </c>
      <c r="F26" s="4">
        <f t="shared" ca="1" si="5"/>
        <v>44585</v>
      </c>
      <c r="G26" t="str">
        <f t="shared" ca="1" si="6"/>
        <v>Late</v>
      </c>
    </row>
    <row r="27" spans="1:16" x14ac:dyDescent="0.25">
      <c r="A27">
        <f t="shared" ca="1" si="0"/>
        <v>6172</v>
      </c>
      <c r="B27" t="str">
        <f t="shared" ca="1" si="1"/>
        <v>NP4</v>
      </c>
      <c r="C27" t="str">
        <f t="shared" ca="1" si="2"/>
        <v>Verification &amp; Validation</v>
      </c>
      <c r="D27">
        <f t="shared" ca="1" si="3"/>
        <v>77707</v>
      </c>
      <c r="E27">
        <f t="shared" ca="1" si="4"/>
        <v>2.5</v>
      </c>
      <c r="F27" s="4">
        <f t="shared" ca="1" si="5"/>
        <v>44585</v>
      </c>
      <c r="G27" t="str">
        <f t="shared" ca="1" si="6"/>
        <v>On Time</v>
      </c>
      <c r="O27">
        <v>1</v>
      </c>
      <c r="P27" t="s">
        <v>96</v>
      </c>
    </row>
    <row r="28" spans="1:16" x14ac:dyDescent="0.25">
      <c r="A28">
        <f t="shared" ca="1" si="0"/>
        <v>6458</v>
      </c>
      <c r="B28" t="str">
        <f t="shared" ca="1" si="1"/>
        <v>NP1</v>
      </c>
      <c r="C28" t="str">
        <f t="shared" ca="1" si="2"/>
        <v>Verification &amp; Validation</v>
      </c>
      <c r="D28">
        <f t="shared" ca="1" si="3"/>
        <v>32301</v>
      </c>
      <c r="E28">
        <f t="shared" ca="1" si="4"/>
        <v>2</v>
      </c>
      <c r="F28" s="4">
        <f t="shared" ca="1" si="5"/>
        <v>44587</v>
      </c>
      <c r="G28" t="str">
        <f t="shared" ca="1" si="6"/>
        <v>On Time</v>
      </c>
      <c r="O28">
        <v>2</v>
      </c>
      <c r="P28" t="s">
        <v>97</v>
      </c>
    </row>
    <row r="29" spans="1:16" x14ac:dyDescent="0.25">
      <c r="A29">
        <f t="shared" ca="1" si="0"/>
        <v>6668</v>
      </c>
      <c r="B29" t="str">
        <f t="shared" ca="1" si="1"/>
        <v>NP4</v>
      </c>
      <c r="C29" t="str">
        <f t="shared" ca="1" si="2"/>
        <v>Quality Planning</v>
      </c>
      <c r="D29">
        <f t="shared" ca="1" si="3"/>
        <v>49570</v>
      </c>
      <c r="E29">
        <f t="shared" ca="1" si="4"/>
        <v>3</v>
      </c>
      <c r="F29" s="4">
        <f t="shared" ca="1" si="5"/>
        <v>44585</v>
      </c>
      <c r="G29" t="str">
        <f t="shared" ca="1" si="6"/>
        <v>Late</v>
      </c>
    </row>
    <row r="30" spans="1:16" x14ac:dyDescent="0.25">
      <c r="A30">
        <f t="shared" ca="1" si="0"/>
        <v>6801</v>
      </c>
      <c r="B30" t="str">
        <f t="shared" ca="1" si="1"/>
        <v>NP2</v>
      </c>
      <c r="C30" t="str">
        <f t="shared" ca="1" si="2"/>
        <v>Quality Planning</v>
      </c>
      <c r="D30">
        <f t="shared" ca="1" si="3"/>
        <v>77707</v>
      </c>
      <c r="E30">
        <f t="shared" ca="1" si="4"/>
        <v>1.5</v>
      </c>
      <c r="F30" s="4">
        <f t="shared" ca="1" si="5"/>
        <v>44587</v>
      </c>
      <c r="G30" t="str">
        <f t="shared" ca="1" si="6"/>
        <v>On Time</v>
      </c>
    </row>
    <row r="31" spans="1:16" x14ac:dyDescent="0.25">
      <c r="A31">
        <f t="shared" ca="1" si="0"/>
        <v>6673</v>
      </c>
      <c r="B31" t="str">
        <f t="shared" ca="1" si="1"/>
        <v>NP4</v>
      </c>
      <c r="C31" t="str">
        <f t="shared" ca="1" si="2"/>
        <v>Quality Planning</v>
      </c>
      <c r="D31">
        <f t="shared" ca="1" si="3"/>
        <v>29436</v>
      </c>
      <c r="E31">
        <f t="shared" ca="1" si="4"/>
        <v>2.5</v>
      </c>
      <c r="F31" s="4">
        <f t="shared" ca="1" si="5"/>
        <v>44588</v>
      </c>
      <c r="G31" t="str">
        <f t="shared" ca="1" si="6"/>
        <v>Late</v>
      </c>
    </row>
    <row r="32" spans="1:16" x14ac:dyDescent="0.25">
      <c r="A32">
        <f t="shared" ca="1" si="0"/>
        <v>6615</v>
      </c>
      <c r="B32" t="str">
        <f t="shared" ca="1" si="1"/>
        <v>NP1</v>
      </c>
      <c r="C32" t="str">
        <f t="shared" ca="1" si="2"/>
        <v>Verification &amp; Validation</v>
      </c>
      <c r="D32">
        <f t="shared" ca="1" si="3"/>
        <v>49570</v>
      </c>
      <c r="E32">
        <f t="shared" ca="1" si="4"/>
        <v>2</v>
      </c>
      <c r="F32" s="4">
        <f t="shared" ca="1" si="5"/>
        <v>44589</v>
      </c>
      <c r="G32" t="str">
        <f t="shared" ca="1" si="6"/>
        <v>Late</v>
      </c>
    </row>
    <row r="33" spans="1:7" x14ac:dyDescent="0.25">
      <c r="A33">
        <f t="shared" ca="1" si="0"/>
        <v>6193</v>
      </c>
      <c r="B33" t="str">
        <f t="shared" ca="1" si="1"/>
        <v>NP3</v>
      </c>
      <c r="C33" t="str">
        <f t="shared" ca="1" si="2"/>
        <v>Quality Planning</v>
      </c>
      <c r="D33">
        <f t="shared" ca="1" si="3"/>
        <v>77030</v>
      </c>
      <c r="E33">
        <f t="shared" ca="1" si="4"/>
        <v>3</v>
      </c>
      <c r="F33" s="4">
        <f t="shared" ca="1" si="5"/>
        <v>44585</v>
      </c>
      <c r="G33" t="str">
        <f t="shared" ca="1" si="6"/>
        <v>On Time</v>
      </c>
    </row>
    <row r="34" spans="1:7" x14ac:dyDescent="0.25">
      <c r="A34">
        <f t="shared" ca="1" si="0"/>
        <v>7749</v>
      </c>
      <c r="B34" t="str">
        <f t="shared" ca="1" si="1"/>
        <v>NP4</v>
      </c>
      <c r="C34" t="str">
        <f t="shared" ca="1" si="2"/>
        <v>Verification &amp; Validation</v>
      </c>
      <c r="D34">
        <f t="shared" ca="1" si="3"/>
        <v>29436</v>
      </c>
      <c r="E34">
        <f t="shared" ca="1" si="4"/>
        <v>3.5</v>
      </c>
      <c r="F34" s="4">
        <f t="shared" ca="1" si="5"/>
        <v>44585</v>
      </c>
      <c r="G34" t="str">
        <f t="shared" ca="1" si="6"/>
        <v>Late</v>
      </c>
    </row>
    <row r="35" spans="1:7" x14ac:dyDescent="0.25">
      <c r="A35">
        <f t="shared" ca="1" si="0"/>
        <v>6721</v>
      </c>
      <c r="B35" t="str">
        <f t="shared" ca="1" si="1"/>
        <v>NP1</v>
      </c>
      <c r="C35" t="str">
        <f t="shared" ca="1" si="2"/>
        <v>Verification &amp; Validation</v>
      </c>
      <c r="D35">
        <f t="shared" ca="1" si="3"/>
        <v>29436</v>
      </c>
      <c r="E35">
        <f t="shared" ca="1" si="4"/>
        <v>5.5</v>
      </c>
      <c r="F35" s="4">
        <f t="shared" ca="1" si="5"/>
        <v>44587</v>
      </c>
      <c r="G35" t="str">
        <f t="shared" ca="1" si="6"/>
        <v>Late</v>
      </c>
    </row>
  </sheetData>
  <autoFilter ref="A1:G27" xr:uid="{6037E0A5-0546-4945-94DA-A6A9EB1D30E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039B7-F35A-490B-9C1A-B20A2D46EDE3}">
  <dimension ref="A1:Q35"/>
  <sheetViews>
    <sheetView workbookViewId="0">
      <selection activeCell="C1" sqref="C1:C1048576"/>
    </sheetView>
  </sheetViews>
  <sheetFormatPr defaultRowHeight="15" x14ac:dyDescent="0.25"/>
  <cols>
    <col min="2" max="2" width="9.5703125" bestFit="1" customWidth="1"/>
    <col min="4" max="5" width="10.7109375" bestFit="1" customWidth="1"/>
    <col min="6" max="6" width="18" bestFit="1" customWidth="1"/>
    <col min="14" max="14" width="9.7109375" bestFit="1" customWidth="1"/>
    <col min="15" max="15" width="28.85546875" bestFit="1" customWidth="1"/>
  </cols>
  <sheetData>
    <row r="1" spans="1:17" x14ac:dyDescent="0.25">
      <c r="A1" t="s">
        <v>128</v>
      </c>
      <c r="B1" t="s">
        <v>129</v>
      </c>
      <c r="C1" t="s">
        <v>36</v>
      </c>
      <c r="D1" t="s">
        <v>102</v>
      </c>
      <c r="E1" t="s">
        <v>103</v>
      </c>
      <c r="F1" t="s">
        <v>104</v>
      </c>
      <c r="G1" t="s">
        <v>11</v>
      </c>
    </row>
    <row r="2" spans="1:17" x14ac:dyDescent="0.25">
      <c r="A2">
        <f ca="1">RANDBETWEEN(200,230)</f>
        <v>221</v>
      </c>
      <c r="B2">
        <v>77030</v>
      </c>
      <c r="C2">
        <v>8</v>
      </c>
      <c r="D2" s="4">
        <f ca="1">E2+RANDBETWEEN(-2,5)</f>
        <v>44591</v>
      </c>
      <c r="E2" s="4">
        <f t="shared" ref="E2:E35" ca="1" si="0">VLOOKUP(RANDBETWEEN(1,5),$M$20:$N$24,2,FALSE)</f>
        <v>44587</v>
      </c>
      <c r="F2" t="s">
        <v>125</v>
      </c>
      <c r="G2" t="s">
        <v>131</v>
      </c>
    </row>
    <row r="3" spans="1:17" x14ac:dyDescent="0.25">
      <c r="A3">
        <f t="shared" ref="A3:A35" ca="1" si="1">RANDBETWEEN(200,230)</f>
        <v>218</v>
      </c>
      <c r="B3">
        <f t="shared" ref="B3:B35" ca="1" si="2">VLOOKUP(RANDBETWEEN(1,4),$M$13:$N$18,2,FALSE)</f>
        <v>77030</v>
      </c>
      <c r="C3">
        <f ca="1">RANDBETWEEN(1,11)/2</f>
        <v>2.5</v>
      </c>
      <c r="D3" s="4">
        <f ca="1">E3+RANDBETWEEN(-2,5)</f>
        <v>44591</v>
      </c>
      <c r="E3" s="4">
        <f t="shared" ca="1" si="0"/>
        <v>44586</v>
      </c>
      <c r="F3" t="str">
        <f ca="1">VLOOKUP(RANDBETWEEN(1,4),$M$3:$N$7,2,FALSE)</f>
        <v>Supplier</v>
      </c>
      <c r="G3" t="str">
        <f ca="1">VLOOKUP(F3,$N$3:$Q$6,RANDBETWEEN(2,4),FALSE)</f>
        <v>Vendor A</v>
      </c>
      <c r="M3">
        <v>1</v>
      </c>
      <c r="N3" t="s">
        <v>124</v>
      </c>
      <c r="O3" t="s">
        <v>132</v>
      </c>
      <c r="P3" t="s">
        <v>133</v>
      </c>
      <c r="Q3" t="s">
        <v>134</v>
      </c>
    </row>
    <row r="4" spans="1:17" x14ac:dyDescent="0.25">
      <c r="A4">
        <f t="shared" ca="1" si="1"/>
        <v>210</v>
      </c>
      <c r="B4">
        <f t="shared" ca="1" si="2"/>
        <v>49570</v>
      </c>
      <c r="C4">
        <f t="shared" ref="C4:C35" ca="1" si="3">RANDBETWEEN(1,11)/2</f>
        <v>5</v>
      </c>
      <c r="D4" s="4">
        <f t="shared" ref="D4:D35" ca="1" si="4">E4+RANDBETWEEN(-2,5)</f>
        <v>44587</v>
      </c>
      <c r="E4" s="4">
        <f t="shared" ca="1" si="0"/>
        <v>44587</v>
      </c>
      <c r="F4" t="str">
        <f t="shared" ref="F4:F35" ca="1" si="5">VLOOKUP(RANDBETWEEN(1,4),$M$3:$N$7,2,FALSE)</f>
        <v>Equipment Control</v>
      </c>
      <c r="G4" t="str">
        <f t="shared" ref="G4:G35" ca="1" si="6">VLOOKUP(F4,$N$3:$Q$6,RANDBETWEEN(2,4),FALSE)</f>
        <v>Engineering</v>
      </c>
      <c r="M4">
        <v>2</v>
      </c>
      <c r="N4" t="s">
        <v>126</v>
      </c>
      <c r="O4" t="s">
        <v>132</v>
      </c>
      <c r="P4" t="s">
        <v>1</v>
      </c>
      <c r="Q4" t="s">
        <v>134</v>
      </c>
    </row>
    <row r="5" spans="1:17" x14ac:dyDescent="0.25">
      <c r="A5">
        <f t="shared" ca="1" si="1"/>
        <v>225</v>
      </c>
      <c r="B5">
        <f t="shared" ca="1" si="2"/>
        <v>32301</v>
      </c>
      <c r="C5">
        <f t="shared" ca="1" si="3"/>
        <v>5</v>
      </c>
      <c r="D5" s="4">
        <f t="shared" ca="1" si="4"/>
        <v>44590</v>
      </c>
      <c r="E5" s="4">
        <f t="shared" ca="1" si="0"/>
        <v>44588</v>
      </c>
      <c r="F5" t="str">
        <f t="shared" ca="1" si="5"/>
        <v>Process</v>
      </c>
      <c r="G5" t="str">
        <f t="shared" ca="1" si="6"/>
        <v>Manufacturing</v>
      </c>
      <c r="M5">
        <v>3</v>
      </c>
      <c r="N5" t="s">
        <v>80</v>
      </c>
      <c r="O5" t="s">
        <v>135</v>
      </c>
      <c r="P5" t="s">
        <v>136</v>
      </c>
      <c r="Q5" t="s">
        <v>93</v>
      </c>
    </row>
    <row r="6" spans="1:17" x14ac:dyDescent="0.25">
      <c r="A6">
        <f t="shared" ca="1" si="1"/>
        <v>226</v>
      </c>
      <c r="B6">
        <f t="shared" ca="1" si="2"/>
        <v>49570</v>
      </c>
      <c r="C6">
        <f t="shared" ca="1" si="3"/>
        <v>0.5</v>
      </c>
      <c r="D6" s="4">
        <f t="shared" ca="1" si="4"/>
        <v>44586</v>
      </c>
      <c r="E6" s="4">
        <f t="shared" ca="1" si="0"/>
        <v>44586</v>
      </c>
      <c r="F6" t="str">
        <f t="shared" ca="1" si="5"/>
        <v>Process</v>
      </c>
      <c r="G6" t="str">
        <f t="shared" ca="1" si="6"/>
        <v>Engineering</v>
      </c>
      <c r="M6">
        <v>4</v>
      </c>
      <c r="N6" t="s">
        <v>127</v>
      </c>
      <c r="O6" t="s">
        <v>137</v>
      </c>
      <c r="P6" t="s">
        <v>138</v>
      </c>
      <c r="Q6" t="s">
        <v>139</v>
      </c>
    </row>
    <row r="7" spans="1:17" x14ac:dyDescent="0.25">
      <c r="A7">
        <f t="shared" ca="1" si="1"/>
        <v>222</v>
      </c>
      <c r="B7">
        <f t="shared" ca="1" si="2"/>
        <v>77707</v>
      </c>
      <c r="C7">
        <f t="shared" ca="1" si="3"/>
        <v>4.5</v>
      </c>
      <c r="D7" s="4">
        <f t="shared" ca="1" si="4"/>
        <v>44591</v>
      </c>
      <c r="E7" s="4">
        <f t="shared" ca="1" si="0"/>
        <v>44589</v>
      </c>
      <c r="F7" t="str">
        <f t="shared" ca="1" si="5"/>
        <v>Equipment Control</v>
      </c>
      <c r="G7" t="str">
        <f t="shared" ca="1" si="6"/>
        <v>Inspection</v>
      </c>
    </row>
    <row r="8" spans="1:17" x14ac:dyDescent="0.25">
      <c r="A8">
        <f t="shared" ca="1" si="1"/>
        <v>214</v>
      </c>
      <c r="B8">
        <f t="shared" ca="1" si="2"/>
        <v>49570</v>
      </c>
      <c r="C8">
        <f t="shared" ca="1" si="3"/>
        <v>2.5</v>
      </c>
      <c r="D8" s="4">
        <f t="shared" ca="1" si="4"/>
        <v>44593</v>
      </c>
      <c r="E8" s="4">
        <f t="shared" ca="1" si="0"/>
        <v>44588</v>
      </c>
      <c r="F8" t="str">
        <f t="shared" ca="1" si="5"/>
        <v>Product</v>
      </c>
      <c r="G8" t="str">
        <f t="shared" ca="1" si="6"/>
        <v>Purchased</v>
      </c>
    </row>
    <row r="9" spans="1:17" x14ac:dyDescent="0.25">
      <c r="A9">
        <f t="shared" ca="1" si="1"/>
        <v>219</v>
      </c>
      <c r="B9">
        <f t="shared" ca="1" si="2"/>
        <v>32301</v>
      </c>
      <c r="C9">
        <f t="shared" ca="1" si="3"/>
        <v>2.5</v>
      </c>
      <c r="D9" s="4">
        <f t="shared" ca="1" si="4"/>
        <v>44584</v>
      </c>
      <c r="E9" s="4">
        <f t="shared" ca="1" si="0"/>
        <v>44586</v>
      </c>
      <c r="F9" t="str">
        <f t="shared" ca="1" si="5"/>
        <v>Product</v>
      </c>
      <c r="G9" t="str">
        <f t="shared" ca="1" si="6"/>
        <v>Purchased</v>
      </c>
    </row>
    <row r="10" spans="1:17" x14ac:dyDescent="0.25">
      <c r="A10">
        <f t="shared" ca="1" si="1"/>
        <v>200</v>
      </c>
      <c r="B10">
        <f t="shared" ca="1" si="2"/>
        <v>77030</v>
      </c>
      <c r="C10">
        <f t="shared" ca="1" si="3"/>
        <v>2</v>
      </c>
      <c r="D10" s="4">
        <f t="shared" ca="1" si="4"/>
        <v>44590</v>
      </c>
      <c r="E10" s="4">
        <f t="shared" ca="1" si="0"/>
        <v>44587</v>
      </c>
      <c r="F10" t="str">
        <f t="shared" ca="1" si="5"/>
        <v>Product</v>
      </c>
      <c r="G10" t="str">
        <f t="shared" ca="1" si="6"/>
        <v>Purchased</v>
      </c>
    </row>
    <row r="11" spans="1:17" x14ac:dyDescent="0.25">
      <c r="A11">
        <f t="shared" ca="1" si="1"/>
        <v>227</v>
      </c>
      <c r="B11">
        <f t="shared" ca="1" si="2"/>
        <v>77030</v>
      </c>
      <c r="C11">
        <f t="shared" ca="1" si="3"/>
        <v>1.5</v>
      </c>
      <c r="D11" s="4">
        <f t="shared" ca="1" si="4"/>
        <v>44592</v>
      </c>
      <c r="E11" s="4">
        <f t="shared" ca="1" si="0"/>
        <v>44587</v>
      </c>
      <c r="F11" t="str">
        <f t="shared" ca="1" si="5"/>
        <v>Product</v>
      </c>
      <c r="G11" t="str">
        <f t="shared" ca="1" si="6"/>
        <v>In Process</v>
      </c>
    </row>
    <row r="12" spans="1:17" x14ac:dyDescent="0.25">
      <c r="A12">
        <f t="shared" ca="1" si="1"/>
        <v>219</v>
      </c>
      <c r="B12">
        <f t="shared" ca="1" si="2"/>
        <v>32301</v>
      </c>
      <c r="C12">
        <f t="shared" ca="1" si="3"/>
        <v>5.5</v>
      </c>
      <c r="D12" s="4">
        <f t="shared" ca="1" si="4"/>
        <v>44588</v>
      </c>
      <c r="E12" s="4">
        <f t="shared" ca="1" si="0"/>
        <v>44588</v>
      </c>
      <c r="F12" t="str">
        <f t="shared" ca="1" si="5"/>
        <v>Supplier</v>
      </c>
      <c r="G12" t="str">
        <f t="shared" ca="1" si="6"/>
        <v>Vendor B</v>
      </c>
    </row>
    <row r="13" spans="1:17" x14ac:dyDescent="0.25">
      <c r="A13">
        <f t="shared" ca="1" si="1"/>
        <v>210</v>
      </c>
      <c r="B13">
        <f t="shared" ca="1" si="2"/>
        <v>77030</v>
      </c>
      <c r="C13">
        <f t="shared" ca="1" si="3"/>
        <v>3.5</v>
      </c>
      <c r="D13" s="4">
        <f t="shared" ca="1" si="4"/>
        <v>44592</v>
      </c>
      <c r="E13" s="4">
        <f t="shared" ca="1" si="0"/>
        <v>44589</v>
      </c>
      <c r="F13" t="str">
        <f t="shared" ca="1" si="5"/>
        <v>Process</v>
      </c>
      <c r="G13" t="str">
        <f t="shared" ca="1" si="6"/>
        <v>Manufacturing</v>
      </c>
      <c r="M13">
        <v>1</v>
      </c>
      <c r="N13">
        <v>32301</v>
      </c>
      <c r="O13" t="s">
        <v>25</v>
      </c>
    </row>
    <row r="14" spans="1:17" x14ac:dyDescent="0.25">
      <c r="A14">
        <f t="shared" ca="1" si="1"/>
        <v>213</v>
      </c>
      <c r="B14">
        <f t="shared" ca="1" si="2"/>
        <v>77030</v>
      </c>
      <c r="C14">
        <f t="shared" ca="1" si="3"/>
        <v>2</v>
      </c>
      <c r="D14" s="4">
        <f t="shared" ca="1" si="4"/>
        <v>44588</v>
      </c>
      <c r="E14" s="4">
        <f t="shared" ca="1" si="0"/>
        <v>44587</v>
      </c>
      <c r="F14" t="str">
        <f t="shared" ca="1" si="5"/>
        <v>Equipment Control</v>
      </c>
      <c r="G14" t="str">
        <f t="shared" ca="1" si="6"/>
        <v>Engineering</v>
      </c>
      <c r="M14">
        <v>2</v>
      </c>
      <c r="N14">
        <v>49570</v>
      </c>
      <c r="O14" t="s">
        <v>28</v>
      </c>
    </row>
    <row r="15" spans="1:17" x14ac:dyDescent="0.25">
      <c r="A15">
        <f t="shared" ca="1" si="1"/>
        <v>224</v>
      </c>
      <c r="B15">
        <f t="shared" ca="1" si="2"/>
        <v>77707</v>
      </c>
      <c r="C15">
        <f t="shared" ca="1" si="3"/>
        <v>1.5</v>
      </c>
      <c r="D15" s="4">
        <f t="shared" ca="1" si="4"/>
        <v>44590</v>
      </c>
      <c r="E15" s="4">
        <f t="shared" ca="1" si="0"/>
        <v>44589</v>
      </c>
      <c r="F15" t="str">
        <f t="shared" ca="1" si="5"/>
        <v>Supplier</v>
      </c>
      <c r="G15" t="str">
        <f t="shared" ca="1" si="6"/>
        <v>Vendor C</v>
      </c>
      <c r="M15">
        <v>3</v>
      </c>
      <c r="N15">
        <v>77030</v>
      </c>
      <c r="O15" t="s">
        <v>26</v>
      </c>
    </row>
    <row r="16" spans="1:17" x14ac:dyDescent="0.25">
      <c r="A16">
        <f t="shared" ca="1" si="1"/>
        <v>220</v>
      </c>
      <c r="B16">
        <f t="shared" ca="1" si="2"/>
        <v>77707</v>
      </c>
      <c r="C16">
        <f t="shared" ca="1" si="3"/>
        <v>1.5</v>
      </c>
      <c r="D16" s="4">
        <f t="shared" ca="1" si="4"/>
        <v>44586</v>
      </c>
      <c r="E16" s="4">
        <f t="shared" ca="1" si="0"/>
        <v>44587</v>
      </c>
      <c r="F16" t="str">
        <f t="shared" ca="1" si="5"/>
        <v>Product</v>
      </c>
      <c r="G16" t="str">
        <f t="shared" ca="1" si="6"/>
        <v>Purchased</v>
      </c>
      <c r="M16">
        <v>4</v>
      </c>
      <c r="N16">
        <v>77707</v>
      </c>
      <c r="O16" t="s">
        <v>24</v>
      </c>
    </row>
    <row r="17" spans="1:15" x14ac:dyDescent="0.25">
      <c r="A17">
        <f t="shared" ca="1" si="1"/>
        <v>225</v>
      </c>
      <c r="B17">
        <f t="shared" ca="1" si="2"/>
        <v>77030</v>
      </c>
      <c r="C17">
        <f t="shared" ca="1" si="3"/>
        <v>2.5</v>
      </c>
      <c r="D17" s="4">
        <f t="shared" ca="1" si="4"/>
        <v>44589</v>
      </c>
      <c r="E17" s="4">
        <f t="shared" ca="1" si="0"/>
        <v>44585</v>
      </c>
      <c r="F17" t="str">
        <f t="shared" ca="1" si="5"/>
        <v>Supplier</v>
      </c>
      <c r="G17" t="str">
        <f t="shared" ca="1" si="6"/>
        <v>Vendor A</v>
      </c>
      <c r="M17">
        <v>5</v>
      </c>
      <c r="N17">
        <v>29436</v>
      </c>
      <c r="O17" t="s">
        <v>28</v>
      </c>
    </row>
    <row r="18" spans="1:15" x14ac:dyDescent="0.25">
      <c r="A18">
        <f t="shared" ca="1" si="1"/>
        <v>204</v>
      </c>
      <c r="B18">
        <f t="shared" ca="1" si="2"/>
        <v>77030</v>
      </c>
      <c r="C18">
        <f t="shared" ca="1" si="3"/>
        <v>0.5</v>
      </c>
      <c r="D18" s="4">
        <f t="shared" ca="1" si="4"/>
        <v>44586</v>
      </c>
      <c r="E18" s="4">
        <f t="shared" ca="1" si="0"/>
        <v>44586</v>
      </c>
      <c r="F18" t="str">
        <f t="shared" ca="1" si="5"/>
        <v>Product</v>
      </c>
      <c r="G18" t="str">
        <f t="shared" ca="1" si="6"/>
        <v>In Process</v>
      </c>
      <c r="M18">
        <v>6</v>
      </c>
      <c r="N18">
        <v>88927</v>
      </c>
      <c r="O18" t="s">
        <v>27</v>
      </c>
    </row>
    <row r="19" spans="1:15" x14ac:dyDescent="0.25">
      <c r="A19">
        <f t="shared" ca="1" si="1"/>
        <v>218</v>
      </c>
      <c r="B19">
        <f t="shared" ca="1" si="2"/>
        <v>77030</v>
      </c>
      <c r="C19">
        <f t="shared" ca="1" si="3"/>
        <v>3</v>
      </c>
      <c r="D19" s="4">
        <f t="shared" ca="1" si="4"/>
        <v>44592</v>
      </c>
      <c r="E19" s="4">
        <f t="shared" ca="1" si="0"/>
        <v>44587</v>
      </c>
      <c r="F19" t="str">
        <f t="shared" ca="1" si="5"/>
        <v>Product</v>
      </c>
      <c r="G19" t="str">
        <f t="shared" ca="1" si="6"/>
        <v>Finished Good</v>
      </c>
    </row>
    <row r="20" spans="1:15" x14ac:dyDescent="0.25">
      <c r="A20">
        <f t="shared" ca="1" si="1"/>
        <v>202</v>
      </c>
      <c r="B20">
        <f t="shared" ca="1" si="2"/>
        <v>32301</v>
      </c>
      <c r="C20">
        <f t="shared" ca="1" si="3"/>
        <v>2.5</v>
      </c>
      <c r="D20" s="4">
        <f t="shared" ca="1" si="4"/>
        <v>44586</v>
      </c>
      <c r="E20" s="4">
        <f t="shared" ca="1" si="0"/>
        <v>44586</v>
      </c>
      <c r="F20" t="str">
        <f t="shared" ca="1" si="5"/>
        <v>Process</v>
      </c>
      <c r="G20" t="str">
        <f t="shared" ca="1" si="6"/>
        <v>Purchasing</v>
      </c>
      <c r="M20">
        <v>1</v>
      </c>
      <c r="N20" s="4">
        <v>44585</v>
      </c>
    </row>
    <row r="21" spans="1:15" x14ac:dyDescent="0.25">
      <c r="A21">
        <f t="shared" ca="1" si="1"/>
        <v>213</v>
      </c>
      <c r="B21">
        <f t="shared" ca="1" si="2"/>
        <v>77707</v>
      </c>
      <c r="C21">
        <f t="shared" ca="1" si="3"/>
        <v>4.5</v>
      </c>
      <c r="D21" s="4">
        <f t="shared" ca="1" si="4"/>
        <v>44589</v>
      </c>
      <c r="E21" s="4">
        <f t="shared" ca="1" si="0"/>
        <v>44588</v>
      </c>
      <c r="F21" t="str">
        <f t="shared" ca="1" si="5"/>
        <v>Equipment Control</v>
      </c>
      <c r="G21" t="str">
        <f t="shared" ca="1" si="6"/>
        <v>Inspection</v>
      </c>
      <c r="M21">
        <v>2</v>
      </c>
      <c r="N21" s="4">
        <v>44586</v>
      </c>
    </row>
    <row r="22" spans="1:15" x14ac:dyDescent="0.25">
      <c r="A22">
        <f t="shared" ca="1" si="1"/>
        <v>221</v>
      </c>
      <c r="B22">
        <f t="shared" ca="1" si="2"/>
        <v>49570</v>
      </c>
      <c r="C22">
        <f t="shared" ca="1" si="3"/>
        <v>1</v>
      </c>
      <c r="D22" s="4">
        <f t="shared" ca="1" si="4"/>
        <v>44585</v>
      </c>
      <c r="E22" s="4">
        <f t="shared" ca="1" si="0"/>
        <v>44587</v>
      </c>
      <c r="F22" t="str">
        <f t="shared" ca="1" si="5"/>
        <v>Process</v>
      </c>
      <c r="G22" t="str">
        <f t="shared" ca="1" si="6"/>
        <v>Engineering</v>
      </c>
      <c r="M22">
        <v>3</v>
      </c>
      <c r="N22" s="4">
        <v>44587</v>
      </c>
    </row>
    <row r="23" spans="1:15" x14ac:dyDescent="0.25">
      <c r="A23">
        <f t="shared" ca="1" si="1"/>
        <v>207</v>
      </c>
      <c r="B23">
        <f t="shared" ca="1" si="2"/>
        <v>32301</v>
      </c>
      <c r="C23">
        <f t="shared" ca="1" si="3"/>
        <v>1</v>
      </c>
      <c r="D23" s="4">
        <f t="shared" ca="1" si="4"/>
        <v>44590</v>
      </c>
      <c r="E23" s="4">
        <f t="shared" ca="1" si="0"/>
        <v>44587</v>
      </c>
      <c r="F23" t="str">
        <f t="shared" ca="1" si="5"/>
        <v>Equipment Control</v>
      </c>
      <c r="G23" t="str">
        <f t="shared" ca="1" si="6"/>
        <v>Inspection</v>
      </c>
      <c r="M23">
        <v>4</v>
      </c>
      <c r="N23" s="4">
        <v>44588</v>
      </c>
    </row>
    <row r="24" spans="1:15" x14ac:dyDescent="0.25">
      <c r="A24">
        <f t="shared" ca="1" si="1"/>
        <v>202</v>
      </c>
      <c r="B24">
        <f t="shared" ca="1" si="2"/>
        <v>77707</v>
      </c>
      <c r="C24">
        <f t="shared" ca="1" si="3"/>
        <v>5</v>
      </c>
      <c r="D24" s="4">
        <f t="shared" ca="1" si="4"/>
        <v>44586</v>
      </c>
      <c r="E24" s="4">
        <f t="shared" ca="1" si="0"/>
        <v>44587</v>
      </c>
      <c r="F24" t="str">
        <f t="shared" ca="1" si="5"/>
        <v>Supplier</v>
      </c>
      <c r="G24" t="str">
        <f t="shared" ca="1" si="6"/>
        <v>Vendor B</v>
      </c>
      <c r="M24">
        <v>5</v>
      </c>
      <c r="N24" s="4">
        <v>44589</v>
      </c>
    </row>
    <row r="25" spans="1:15" x14ac:dyDescent="0.25">
      <c r="A25">
        <f t="shared" ca="1" si="1"/>
        <v>228</v>
      </c>
      <c r="B25">
        <f t="shared" ca="1" si="2"/>
        <v>49570</v>
      </c>
      <c r="C25">
        <f t="shared" ca="1" si="3"/>
        <v>1</v>
      </c>
      <c r="D25" s="4">
        <f t="shared" ca="1" si="4"/>
        <v>44592</v>
      </c>
      <c r="E25" s="4">
        <f t="shared" ca="1" si="0"/>
        <v>44587</v>
      </c>
      <c r="F25" t="str">
        <f t="shared" ca="1" si="5"/>
        <v>Equipment Control</v>
      </c>
      <c r="G25" t="str">
        <f t="shared" ca="1" si="6"/>
        <v>Inspection</v>
      </c>
    </row>
    <row r="26" spans="1:15" x14ac:dyDescent="0.25">
      <c r="A26">
        <f t="shared" ca="1" si="1"/>
        <v>224</v>
      </c>
      <c r="B26">
        <f t="shared" ca="1" si="2"/>
        <v>49570</v>
      </c>
      <c r="C26">
        <f t="shared" ca="1" si="3"/>
        <v>4.5</v>
      </c>
      <c r="D26" s="4">
        <f t="shared" ca="1" si="4"/>
        <v>44590</v>
      </c>
      <c r="E26" s="4">
        <f t="shared" ca="1" si="0"/>
        <v>44585</v>
      </c>
      <c r="F26" t="str">
        <f t="shared" ca="1" si="5"/>
        <v>Supplier</v>
      </c>
      <c r="G26" t="str">
        <f t="shared" ca="1" si="6"/>
        <v>Vendor C</v>
      </c>
      <c r="M26">
        <v>1</v>
      </c>
      <c r="N26" t="s">
        <v>77</v>
      </c>
    </row>
    <row r="27" spans="1:15" x14ac:dyDescent="0.25">
      <c r="A27">
        <f t="shared" ca="1" si="1"/>
        <v>213</v>
      </c>
      <c r="B27">
        <f t="shared" ca="1" si="2"/>
        <v>32301</v>
      </c>
      <c r="C27">
        <f t="shared" ca="1" si="3"/>
        <v>2.5</v>
      </c>
      <c r="D27" s="4">
        <f t="shared" ca="1" si="4"/>
        <v>44592</v>
      </c>
      <c r="E27" s="4">
        <f t="shared" ca="1" si="0"/>
        <v>44588</v>
      </c>
      <c r="F27" t="str">
        <f t="shared" ca="1" si="5"/>
        <v>Supplier</v>
      </c>
      <c r="G27" t="str">
        <f t="shared" ca="1" si="6"/>
        <v>Vendor B</v>
      </c>
      <c r="M27">
        <v>2</v>
      </c>
      <c r="N27" t="s">
        <v>78</v>
      </c>
    </row>
    <row r="28" spans="1:15" x14ac:dyDescent="0.25">
      <c r="A28">
        <f t="shared" ca="1" si="1"/>
        <v>211</v>
      </c>
      <c r="B28">
        <f t="shared" ca="1" si="2"/>
        <v>77030</v>
      </c>
      <c r="C28">
        <f t="shared" ca="1" si="3"/>
        <v>0.5</v>
      </c>
      <c r="D28" s="4">
        <f t="shared" ca="1" si="4"/>
        <v>44587</v>
      </c>
      <c r="E28" s="4">
        <f t="shared" ca="1" si="0"/>
        <v>44587</v>
      </c>
      <c r="F28" t="str">
        <f t="shared" ca="1" si="5"/>
        <v>Equipment Control</v>
      </c>
      <c r="G28" t="str">
        <f t="shared" ca="1" si="6"/>
        <v>Inspection</v>
      </c>
    </row>
    <row r="29" spans="1:15" x14ac:dyDescent="0.25">
      <c r="A29">
        <f t="shared" ca="1" si="1"/>
        <v>216</v>
      </c>
      <c r="B29">
        <f t="shared" ca="1" si="2"/>
        <v>77030</v>
      </c>
      <c r="C29">
        <f t="shared" ca="1" si="3"/>
        <v>3</v>
      </c>
      <c r="D29" s="4">
        <f t="shared" ca="1" si="4"/>
        <v>44585</v>
      </c>
      <c r="E29" s="4">
        <f t="shared" ca="1" si="0"/>
        <v>44587</v>
      </c>
      <c r="F29" t="str">
        <f t="shared" ca="1" si="5"/>
        <v>Process</v>
      </c>
      <c r="G29" t="str">
        <f t="shared" ca="1" si="6"/>
        <v>Manufacturing</v>
      </c>
    </row>
    <row r="30" spans="1:15" x14ac:dyDescent="0.25">
      <c r="A30">
        <f t="shared" ca="1" si="1"/>
        <v>203</v>
      </c>
      <c r="B30">
        <f t="shared" ca="1" si="2"/>
        <v>77707</v>
      </c>
      <c r="C30">
        <f t="shared" ca="1" si="3"/>
        <v>2.5</v>
      </c>
      <c r="D30" s="4">
        <f t="shared" ca="1" si="4"/>
        <v>44587</v>
      </c>
      <c r="E30" s="4">
        <f t="shared" ca="1" si="0"/>
        <v>44587</v>
      </c>
      <c r="F30" t="str">
        <f t="shared" ca="1" si="5"/>
        <v>Product</v>
      </c>
      <c r="G30" t="str">
        <f t="shared" ca="1" si="6"/>
        <v>Finished Good</v>
      </c>
    </row>
    <row r="31" spans="1:15" x14ac:dyDescent="0.25">
      <c r="A31">
        <f t="shared" ca="1" si="1"/>
        <v>228</v>
      </c>
      <c r="B31">
        <f t="shared" ca="1" si="2"/>
        <v>77030</v>
      </c>
      <c r="C31">
        <f t="shared" ca="1" si="3"/>
        <v>3.5</v>
      </c>
      <c r="D31" s="4">
        <f ca="1">E31+RANDBETWEEN(-2,5)</f>
        <v>44586</v>
      </c>
      <c r="E31" s="4">
        <f t="shared" ca="1" si="0"/>
        <v>44586</v>
      </c>
      <c r="F31" t="str">
        <f t="shared" ca="1" si="5"/>
        <v>Process</v>
      </c>
      <c r="G31" t="str">
        <f t="shared" ca="1" si="6"/>
        <v>Manufacturing</v>
      </c>
    </row>
    <row r="32" spans="1:15" x14ac:dyDescent="0.25">
      <c r="A32">
        <f t="shared" ca="1" si="1"/>
        <v>210</v>
      </c>
      <c r="B32">
        <f t="shared" ca="1" si="2"/>
        <v>77707</v>
      </c>
      <c r="C32">
        <f t="shared" ca="1" si="3"/>
        <v>2.5</v>
      </c>
      <c r="D32" s="4">
        <f t="shared" ca="1" si="4"/>
        <v>44588</v>
      </c>
      <c r="E32" s="4">
        <f t="shared" ca="1" si="0"/>
        <v>44588</v>
      </c>
      <c r="F32" t="str">
        <f t="shared" ca="1" si="5"/>
        <v>Product</v>
      </c>
      <c r="G32" t="str">
        <f t="shared" ca="1" si="6"/>
        <v>Finished Good</v>
      </c>
    </row>
    <row r="33" spans="1:7" x14ac:dyDescent="0.25">
      <c r="A33">
        <f t="shared" ca="1" si="1"/>
        <v>227</v>
      </c>
      <c r="B33">
        <f t="shared" ca="1" si="2"/>
        <v>77707</v>
      </c>
      <c r="C33">
        <f t="shared" ca="1" si="3"/>
        <v>3.5</v>
      </c>
      <c r="D33" s="4">
        <f t="shared" ca="1" si="4"/>
        <v>44592</v>
      </c>
      <c r="E33" s="4">
        <f t="shared" ca="1" si="0"/>
        <v>44587</v>
      </c>
      <c r="F33" t="str">
        <f t="shared" ca="1" si="5"/>
        <v>Equipment Control</v>
      </c>
      <c r="G33" t="str">
        <f t="shared" ca="1" si="6"/>
        <v>Manufacturing</v>
      </c>
    </row>
    <row r="34" spans="1:7" x14ac:dyDescent="0.25">
      <c r="A34">
        <f t="shared" ca="1" si="1"/>
        <v>226</v>
      </c>
      <c r="B34">
        <f t="shared" ca="1" si="2"/>
        <v>49570</v>
      </c>
      <c r="C34">
        <f t="shared" ca="1" si="3"/>
        <v>3.5</v>
      </c>
      <c r="D34" s="4">
        <f t="shared" ca="1" si="4"/>
        <v>44584</v>
      </c>
      <c r="E34" s="4">
        <f t="shared" ca="1" si="0"/>
        <v>44585</v>
      </c>
      <c r="F34" t="str">
        <f t="shared" ca="1" si="5"/>
        <v>Equipment Control</v>
      </c>
      <c r="G34" t="str">
        <f t="shared" ca="1" si="6"/>
        <v>Inspection</v>
      </c>
    </row>
    <row r="35" spans="1:7" x14ac:dyDescent="0.25">
      <c r="A35">
        <f t="shared" ca="1" si="1"/>
        <v>201</v>
      </c>
      <c r="B35">
        <f t="shared" ca="1" si="2"/>
        <v>77707</v>
      </c>
      <c r="C35">
        <f t="shared" ca="1" si="3"/>
        <v>1.5</v>
      </c>
      <c r="D35" s="4">
        <f t="shared" ca="1" si="4"/>
        <v>44593</v>
      </c>
      <c r="E35" s="4">
        <f t="shared" ca="1" si="0"/>
        <v>44589</v>
      </c>
      <c r="F35" t="str">
        <f t="shared" ca="1" si="5"/>
        <v>Product</v>
      </c>
      <c r="G35" t="str">
        <f t="shared" ca="1" si="6"/>
        <v>Finished Good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8F344-FA73-4BC1-94C8-8747BBD6E8BF}">
  <dimension ref="A1:V34"/>
  <sheetViews>
    <sheetView workbookViewId="0">
      <selection activeCell="F15" sqref="F15"/>
    </sheetView>
  </sheetViews>
  <sheetFormatPr defaultRowHeight="15" x14ac:dyDescent="0.25"/>
  <cols>
    <col min="1" max="1" width="9.5703125" bestFit="1" customWidth="1"/>
    <col min="3" max="4" width="10.7109375" bestFit="1" customWidth="1"/>
    <col min="5" max="5" width="14.7109375" bestFit="1" customWidth="1"/>
    <col min="15" max="15" width="9.7109375" bestFit="1" customWidth="1"/>
    <col min="16" max="16" width="28.85546875" bestFit="1" customWidth="1"/>
  </cols>
  <sheetData>
    <row r="1" spans="1:22" x14ac:dyDescent="0.25">
      <c r="A1" t="s">
        <v>35</v>
      </c>
      <c r="B1" t="s">
        <v>36</v>
      </c>
      <c r="C1" t="s">
        <v>102</v>
      </c>
      <c r="D1" t="s">
        <v>103</v>
      </c>
      <c r="E1" t="s">
        <v>104</v>
      </c>
      <c r="F1" t="s">
        <v>106</v>
      </c>
      <c r="G1" t="s">
        <v>107</v>
      </c>
      <c r="H1" t="s">
        <v>130</v>
      </c>
    </row>
    <row r="2" spans="1:22" x14ac:dyDescent="0.25">
      <c r="A2">
        <f ca="1">VLOOKUP(F2,$O$2:$V$10,RANDBETWEEN(3,8),FALSE)</f>
        <v>29436</v>
      </c>
      <c r="B2">
        <f ca="1">RANDBETWEEN(1,6)/4</f>
        <v>1.5</v>
      </c>
      <c r="C2" s="4">
        <f ca="1">D2+RANDBETWEEN(-2,5)</f>
        <v>44592</v>
      </c>
      <c r="D2" s="4">
        <f ca="1">VLOOKUP(RANDBETWEEN(1,5),$N$19:$O$23,2,FALSE)</f>
        <v>44587</v>
      </c>
      <c r="E2" t="str">
        <f ca="1">VLOOKUP(RANDBETWEEN(1,4),$N$28:$O$31,2,FALSE)</f>
        <v>Raw Material</v>
      </c>
      <c r="F2" t="str">
        <f ca="1">VLOOKUP(RANDBETWEEN(1,4),$N$2:$O$10,2,FALSE)</f>
        <v>AUDI-021</v>
      </c>
      <c r="G2" t="str">
        <f ca="1">VLOOKUP(F2,$O$2:$P$10,2,FALSE)</f>
        <v>Process Audit</v>
      </c>
      <c r="H2">
        <f ca="1">RANDBETWEEN(80000,99999)</f>
        <v>94307</v>
      </c>
      <c r="N2">
        <v>1</v>
      </c>
      <c r="O2" t="s">
        <v>105</v>
      </c>
      <c r="P2" t="s">
        <v>119</v>
      </c>
      <c r="Q2">
        <v>32301</v>
      </c>
      <c r="R2">
        <v>49570</v>
      </c>
      <c r="S2">
        <v>29436</v>
      </c>
      <c r="T2">
        <v>88927</v>
      </c>
      <c r="U2">
        <v>29436</v>
      </c>
      <c r="V2">
        <v>77707</v>
      </c>
    </row>
    <row r="3" spans="1:22" x14ac:dyDescent="0.25">
      <c r="A3">
        <f t="shared" ref="A3:A29" ca="1" si="0">VLOOKUP(F3,$O$2:$V$10,RANDBETWEEN(3,8),FALSE)</f>
        <v>32301</v>
      </c>
      <c r="B3">
        <f t="shared" ref="B3:B34" ca="1" si="1">RANDBETWEEN(1,6)/4</f>
        <v>0.75</v>
      </c>
      <c r="C3" s="4">
        <f t="shared" ref="C3:C34" ca="1" si="2">D3+RANDBETWEEN(-2,5)</f>
        <v>44588</v>
      </c>
      <c r="D3" s="4">
        <f t="shared" ref="D3:D34" ca="1" si="3">VLOOKUP(RANDBETWEEN(1,5),$N$19:$O$23,2,FALSE)</f>
        <v>44585</v>
      </c>
      <c r="E3" t="str">
        <f t="shared" ref="E3:E34" ca="1" si="4">VLOOKUP(RANDBETWEEN(1,4),$N$28:$O$31,2,FALSE)</f>
        <v>Raw Material</v>
      </c>
      <c r="F3" t="str">
        <f t="shared" ref="F3:F34" ca="1" si="5">VLOOKUP(RANDBETWEEN(1,4),$N$2:$O$10,2,FALSE)</f>
        <v>CAPA-002</v>
      </c>
      <c r="G3" t="str">
        <f t="shared" ref="G3:G34" ca="1" si="6">VLOOKUP(F3,$O$2:$P$10,2,FALSE)</f>
        <v>Root Cause Analysis</v>
      </c>
      <c r="H3">
        <f t="shared" ref="H3:H34" ca="1" si="7">RANDBETWEEN(80000,99999)</f>
        <v>86270</v>
      </c>
      <c r="N3">
        <v>2</v>
      </c>
      <c r="O3" t="s">
        <v>108</v>
      </c>
      <c r="P3" t="s">
        <v>74</v>
      </c>
      <c r="Q3">
        <v>32301</v>
      </c>
      <c r="R3">
        <v>88927</v>
      </c>
      <c r="S3">
        <v>88927</v>
      </c>
      <c r="T3">
        <v>88927</v>
      </c>
      <c r="U3">
        <v>77030</v>
      </c>
      <c r="V3">
        <v>77707</v>
      </c>
    </row>
    <row r="4" spans="1:22" x14ac:dyDescent="0.25">
      <c r="A4">
        <f t="shared" ca="1" si="0"/>
        <v>29436</v>
      </c>
      <c r="B4">
        <f t="shared" ca="1" si="1"/>
        <v>1.5</v>
      </c>
      <c r="C4" s="4">
        <f t="shared" ca="1" si="2"/>
        <v>44586</v>
      </c>
      <c r="D4" s="4">
        <f t="shared" ca="1" si="3"/>
        <v>44586</v>
      </c>
      <c r="E4" t="str">
        <f t="shared" ca="1" si="4"/>
        <v>Returns</v>
      </c>
      <c r="F4" t="str">
        <f t="shared" ca="1" si="5"/>
        <v>AUDI-021</v>
      </c>
      <c r="G4" t="str">
        <f t="shared" ca="1" si="6"/>
        <v>Process Audit</v>
      </c>
      <c r="H4">
        <f t="shared" ca="1" si="7"/>
        <v>99272</v>
      </c>
      <c r="N4">
        <v>3</v>
      </c>
      <c r="O4" t="s">
        <v>109</v>
      </c>
      <c r="P4" t="s">
        <v>110</v>
      </c>
      <c r="Q4">
        <v>32301</v>
      </c>
      <c r="R4">
        <v>29436</v>
      </c>
      <c r="S4">
        <v>29436</v>
      </c>
      <c r="T4">
        <v>88927</v>
      </c>
      <c r="U4">
        <v>77030</v>
      </c>
      <c r="V4">
        <v>29436</v>
      </c>
    </row>
    <row r="5" spans="1:22" x14ac:dyDescent="0.25">
      <c r="A5">
        <f t="shared" ca="1" si="0"/>
        <v>32301</v>
      </c>
      <c r="B5">
        <f t="shared" ca="1" si="1"/>
        <v>0.25</v>
      </c>
      <c r="C5" s="4">
        <f t="shared" ca="1" si="2"/>
        <v>44589</v>
      </c>
      <c r="D5" s="4">
        <f t="shared" ca="1" si="3"/>
        <v>44585</v>
      </c>
      <c r="E5" t="str">
        <f t="shared" ca="1" si="4"/>
        <v>Returns</v>
      </c>
      <c r="F5" t="str">
        <f t="shared" ca="1" si="5"/>
        <v>AUDI-028</v>
      </c>
      <c r="G5" t="str">
        <f t="shared" ca="1" si="6"/>
        <v>Supplier Audits</v>
      </c>
      <c r="H5">
        <f t="shared" ca="1" si="7"/>
        <v>95494</v>
      </c>
      <c r="N5">
        <v>4</v>
      </c>
      <c r="O5" t="s">
        <v>111</v>
      </c>
      <c r="P5" t="s">
        <v>112</v>
      </c>
      <c r="Q5">
        <v>32301</v>
      </c>
      <c r="R5">
        <v>32301</v>
      </c>
      <c r="S5">
        <v>32301</v>
      </c>
      <c r="T5">
        <v>77030</v>
      </c>
      <c r="U5">
        <v>77030</v>
      </c>
      <c r="V5">
        <v>77707</v>
      </c>
    </row>
    <row r="6" spans="1:22" x14ac:dyDescent="0.25">
      <c r="A6">
        <f t="shared" ca="1" si="0"/>
        <v>32301</v>
      </c>
      <c r="B6">
        <f t="shared" ca="1" si="1"/>
        <v>0.5</v>
      </c>
      <c r="C6" s="4">
        <f t="shared" ca="1" si="2"/>
        <v>44588</v>
      </c>
      <c r="D6" s="4">
        <f t="shared" ca="1" si="3"/>
        <v>44585</v>
      </c>
      <c r="E6" t="str">
        <f t="shared" ca="1" si="4"/>
        <v>In-Process</v>
      </c>
      <c r="F6" t="str">
        <f t="shared" ca="1" si="5"/>
        <v>AUDI-028</v>
      </c>
      <c r="G6" t="str">
        <f t="shared" ca="1" si="6"/>
        <v>Supplier Audits</v>
      </c>
      <c r="H6">
        <f t="shared" ca="1" si="7"/>
        <v>92458</v>
      </c>
      <c r="N6">
        <v>5</v>
      </c>
      <c r="O6" t="s">
        <v>113</v>
      </c>
      <c r="P6" t="s">
        <v>114</v>
      </c>
      <c r="Q6">
        <v>32301</v>
      </c>
      <c r="R6">
        <v>32301</v>
      </c>
      <c r="S6">
        <v>32301</v>
      </c>
      <c r="T6">
        <v>77030</v>
      </c>
      <c r="U6">
        <v>77030</v>
      </c>
      <c r="V6">
        <v>77030</v>
      </c>
    </row>
    <row r="7" spans="1:22" x14ac:dyDescent="0.25">
      <c r="A7">
        <f t="shared" ca="1" si="0"/>
        <v>77030</v>
      </c>
      <c r="B7">
        <f t="shared" ca="1" si="1"/>
        <v>1.5</v>
      </c>
      <c r="C7" s="4">
        <f t="shared" ca="1" si="2"/>
        <v>44591</v>
      </c>
      <c r="D7" s="4">
        <f t="shared" ca="1" si="3"/>
        <v>44587</v>
      </c>
      <c r="E7" t="str">
        <f t="shared" ca="1" si="4"/>
        <v>Returns</v>
      </c>
      <c r="F7" t="str">
        <f t="shared" ca="1" si="5"/>
        <v>AUDI-028</v>
      </c>
      <c r="G7" t="str">
        <f t="shared" ca="1" si="6"/>
        <v>Supplier Audits</v>
      </c>
      <c r="H7">
        <f t="shared" ca="1" si="7"/>
        <v>97945</v>
      </c>
      <c r="N7">
        <v>6</v>
      </c>
      <c r="O7" t="s">
        <v>115</v>
      </c>
      <c r="P7" t="s">
        <v>116</v>
      </c>
      <c r="Q7">
        <v>32301</v>
      </c>
      <c r="R7">
        <v>32301</v>
      </c>
      <c r="S7">
        <v>29436</v>
      </c>
      <c r="T7">
        <v>88927</v>
      </c>
      <c r="U7">
        <v>88927</v>
      </c>
      <c r="V7">
        <v>88927</v>
      </c>
    </row>
    <row r="8" spans="1:22" x14ac:dyDescent="0.25">
      <c r="A8">
        <f t="shared" ca="1" si="0"/>
        <v>77030</v>
      </c>
      <c r="B8">
        <f t="shared" ca="1" si="1"/>
        <v>0.25</v>
      </c>
      <c r="C8" s="4">
        <f t="shared" ca="1" si="2"/>
        <v>44591</v>
      </c>
      <c r="D8" s="4">
        <f t="shared" ca="1" si="3"/>
        <v>44586</v>
      </c>
      <c r="E8" t="str">
        <f t="shared" ca="1" si="4"/>
        <v>In-Process</v>
      </c>
      <c r="F8" t="str">
        <f t="shared" ca="1" si="5"/>
        <v>AUDI-028</v>
      </c>
      <c r="G8" t="str">
        <f t="shared" ca="1" si="6"/>
        <v>Supplier Audits</v>
      </c>
      <c r="H8">
        <f t="shared" ca="1" si="7"/>
        <v>82311</v>
      </c>
      <c r="N8">
        <v>7</v>
      </c>
      <c r="O8" t="s">
        <v>117</v>
      </c>
      <c r="P8" t="s">
        <v>118</v>
      </c>
      <c r="Q8">
        <v>32301</v>
      </c>
      <c r="R8">
        <v>32301</v>
      </c>
      <c r="S8">
        <v>32301</v>
      </c>
      <c r="T8">
        <v>32301</v>
      </c>
      <c r="U8">
        <v>77030</v>
      </c>
      <c r="V8">
        <v>77030</v>
      </c>
    </row>
    <row r="9" spans="1:22" x14ac:dyDescent="0.25">
      <c r="A9">
        <f t="shared" ca="1" si="0"/>
        <v>77030</v>
      </c>
      <c r="B9">
        <f t="shared" ca="1" si="1"/>
        <v>0.25</v>
      </c>
      <c r="C9" s="4">
        <f t="shared" ca="1" si="2"/>
        <v>44585</v>
      </c>
      <c r="D9" s="4">
        <f t="shared" ca="1" si="3"/>
        <v>44586</v>
      </c>
      <c r="E9" t="str">
        <f t="shared" ca="1" si="4"/>
        <v>In-Process</v>
      </c>
      <c r="F9" t="str">
        <f t="shared" ca="1" si="5"/>
        <v>AUDI-021</v>
      </c>
      <c r="G9" t="str">
        <f t="shared" ca="1" si="6"/>
        <v>Process Audit</v>
      </c>
      <c r="H9">
        <f t="shared" ca="1" si="7"/>
        <v>80071</v>
      </c>
      <c r="N9">
        <v>8</v>
      </c>
      <c r="O9" t="s">
        <v>120</v>
      </c>
      <c r="P9" t="s">
        <v>121</v>
      </c>
      <c r="Q9">
        <v>32301</v>
      </c>
      <c r="R9">
        <v>32301</v>
      </c>
      <c r="S9">
        <v>88927</v>
      </c>
      <c r="T9">
        <v>88927</v>
      </c>
      <c r="U9">
        <v>77030</v>
      </c>
      <c r="V9">
        <v>77030</v>
      </c>
    </row>
    <row r="10" spans="1:22" x14ac:dyDescent="0.25">
      <c r="A10">
        <f t="shared" ca="1" si="0"/>
        <v>32301</v>
      </c>
      <c r="B10">
        <f t="shared" ca="1" si="1"/>
        <v>1.25</v>
      </c>
      <c r="C10" s="4">
        <f t="shared" ca="1" si="2"/>
        <v>44591</v>
      </c>
      <c r="D10" s="4">
        <f t="shared" ca="1" si="3"/>
        <v>44587</v>
      </c>
      <c r="E10" t="str">
        <f t="shared" ca="1" si="4"/>
        <v>Raw Material</v>
      </c>
      <c r="F10" t="str">
        <f t="shared" ca="1" si="5"/>
        <v>AUDI-021</v>
      </c>
      <c r="G10" t="str">
        <f t="shared" ca="1" si="6"/>
        <v>Process Audit</v>
      </c>
      <c r="H10">
        <f t="shared" ca="1" si="7"/>
        <v>88596</v>
      </c>
      <c r="N10">
        <v>9</v>
      </c>
      <c r="O10" t="s">
        <v>122</v>
      </c>
      <c r="P10" t="s">
        <v>123</v>
      </c>
      <c r="Q10">
        <v>32301</v>
      </c>
      <c r="R10">
        <v>32301</v>
      </c>
      <c r="S10">
        <v>88927</v>
      </c>
      <c r="T10">
        <v>88927</v>
      </c>
      <c r="U10">
        <v>77707</v>
      </c>
      <c r="V10">
        <v>77707</v>
      </c>
    </row>
    <row r="11" spans="1:22" x14ac:dyDescent="0.25">
      <c r="A11">
        <f t="shared" ca="1" si="0"/>
        <v>88927</v>
      </c>
      <c r="B11">
        <f t="shared" ca="1" si="1"/>
        <v>0.5</v>
      </c>
      <c r="C11" s="4">
        <f t="shared" ca="1" si="2"/>
        <v>44589</v>
      </c>
      <c r="D11" s="4">
        <f t="shared" ca="1" si="3"/>
        <v>44585</v>
      </c>
      <c r="E11" t="str">
        <f t="shared" ca="1" si="4"/>
        <v>In-Process</v>
      </c>
      <c r="F11" t="str">
        <f t="shared" ca="1" si="5"/>
        <v>CAPA-002</v>
      </c>
      <c r="G11" t="str">
        <f t="shared" ca="1" si="6"/>
        <v>Root Cause Analysis</v>
      </c>
      <c r="H11">
        <f t="shared" ca="1" si="7"/>
        <v>86946</v>
      </c>
    </row>
    <row r="12" spans="1:22" x14ac:dyDescent="0.25">
      <c r="A12">
        <f t="shared" ca="1" si="0"/>
        <v>77707</v>
      </c>
      <c r="B12">
        <f t="shared" ca="1" si="1"/>
        <v>1.5</v>
      </c>
      <c r="C12" s="4">
        <f t="shared" ca="1" si="2"/>
        <v>44588</v>
      </c>
      <c r="D12" s="4">
        <f t="shared" ca="1" si="3"/>
        <v>44588</v>
      </c>
      <c r="E12" t="str">
        <f t="shared" ca="1" si="4"/>
        <v>Raw Material</v>
      </c>
      <c r="F12" t="str">
        <f t="shared" ca="1" si="5"/>
        <v>AUDI-028</v>
      </c>
      <c r="G12" t="str">
        <f t="shared" ca="1" si="6"/>
        <v>Supplier Audits</v>
      </c>
      <c r="H12">
        <f t="shared" ca="1" si="7"/>
        <v>92056</v>
      </c>
      <c r="N12">
        <v>1</v>
      </c>
      <c r="O12">
        <v>32301</v>
      </c>
      <c r="P12" t="s">
        <v>25</v>
      </c>
    </row>
    <row r="13" spans="1:22" x14ac:dyDescent="0.25">
      <c r="A13">
        <f t="shared" ca="1" si="0"/>
        <v>77030</v>
      </c>
      <c r="B13">
        <f t="shared" ca="1" si="1"/>
        <v>1</v>
      </c>
      <c r="C13" s="4">
        <f t="shared" ca="1" si="2"/>
        <v>44590</v>
      </c>
      <c r="D13" s="4">
        <f t="shared" ca="1" si="3"/>
        <v>44589</v>
      </c>
      <c r="E13" t="str">
        <f t="shared" ca="1" si="4"/>
        <v>In-Process</v>
      </c>
      <c r="F13" t="str">
        <f t="shared" ca="1" si="5"/>
        <v>CAPA-002</v>
      </c>
      <c r="G13" t="str">
        <f t="shared" ca="1" si="6"/>
        <v>Root Cause Analysis</v>
      </c>
      <c r="H13">
        <f t="shared" ca="1" si="7"/>
        <v>88861</v>
      </c>
      <c r="N13">
        <v>2</v>
      </c>
      <c r="O13">
        <v>49570</v>
      </c>
      <c r="P13" t="s">
        <v>28</v>
      </c>
    </row>
    <row r="14" spans="1:22" x14ac:dyDescent="0.25">
      <c r="A14">
        <f t="shared" ca="1" si="0"/>
        <v>29436</v>
      </c>
      <c r="B14">
        <f t="shared" ca="1" si="1"/>
        <v>1.5</v>
      </c>
      <c r="C14" s="4">
        <f t="shared" ca="1" si="2"/>
        <v>44591</v>
      </c>
      <c r="D14" s="4">
        <f t="shared" ca="1" si="3"/>
        <v>44589</v>
      </c>
      <c r="E14" t="str">
        <f t="shared" ca="1" si="4"/>
        <v>Finished Good</v>
      </c>
      <c r="F14" t="str">
        <f t="shared" ca="1" si="5"/>
        <v>AUDI-021</v>
      </c>
      <c r="G14" t="str">
        <f t="shared" ca="1" si="6"/>
        <v>Process Audit</v>
      </c>
      <c r="H14">
        <f t="shared" ca="1" si="7"/>
        <v>80921</v>
      </c>
      <c r="N14">
        <v>3</v>
      </c>
      <c r="O14">
        <v>77030</v>
      </c>
      <c r="P14" t="s">
        <v>26</v>
      </c>
    </row>
    <row r="15" spans="1:22" x14ac:dyDescent="0.25">
      <c r="A15">
        <f t="shared" ca="1" si="0"/>
        <v>88927</v>
      </c>
      <c r="B15">
        <f t="shared" ca="1" si="1"/>
        <v>1.25</v>
      </c>
      <c r="C15" s="4">
        <f t="shared" ca="1" si="2"/>
        <v>44592</v>
      </c>
      <c r="D15" s="4">
        <f t="shared" ca="1" si="3"/>
        <v>44587</v>
      </c>
      <c r="E15" t="str">
        <f t="shared" ca="1" si="4"/>
        <v>Returns</v>
      </c>
      <c r="F15" t="str">
        <f t="shared" ca="1" si="5"/>
        <v>CAPA-002</v>
      </c>
      <c r="G15" t="str">
        <f t="shared" ca="1" si="6"/>
        <v>Root Cause Analysis</v>
      </c>
      <c r="H15">
        <f t="shared" ca="1" si="7"/>
        <v>94666</v>
      </c>
      <c r="N15">
        <v>4</v>
      </c>
      <c r="O15">
        <v>77707</v>
      </c>
      <c r="P15" t="s">
        <v>24</v>
      </c>
    </row>
    <row r="16" spans="1:22" x14ac:dyDescent="0.25">
      <c r="A16">
        <f t="shared" ca="1" si="0"/>
        <v>32301</v>
      </c>
      <c r="B16">
        <f t="shared" ca="1" si="1"/>
        <v>1.25</v>
      </c>
      <c r="C16" s="4">
        <f t="shared" ca="1" si="2"/>
        <v>44590</v>
      </c>
      <c r="D16" s="4">
        <f t="shared" ca="1" si="3"/>
        <v>44586</v>
      </c>
      <c r="E16" t="str">
        <f t="shared" ca="1" si="4"/>
        <v>In-Process</v>
      </c>
      <c r="F16" t="str">
        <f t="shared" ca="1" si="5"/>
        <v>INSP-001</v>
      </c>
      <c r="G16" t="str">
        <f t="shared" ca="1" si="6"/>
        <v>Inspection Standards (General)</v>
      </c>
      <c r="H16">
        <f t="shared" ca="1" si="7"/>
        <v>87050</v>
      </c>
      <c r="N16">
        <v>5</v>
      </c>
      <c r="O16">
        <v>29436</v>
      </c>
      <c r="P16" t="s">
        <v>28</v>
      </c>
    </row>
    <row r="17" spans="1:16" x14ac:dyDescent="0.25">
      <c r="A17">
        <f t="shared" ca="1" si="0"/>
        <v>29436</v>
      </c>
      <c r="B17">
        <f t="shared" ca="1" si="1"/>
        <v>0.25</v>
      </c>
      <c r="C17" s="4">
        <f t="shared" ca="1" si="2"/>
        <v>44584</v>
      </c>
      <c r="D17" s="4">
        <f t="shared" ca="1" si="3"/>
        <v>44585</v>
      </c>
      <c r="E17" t="str">
        <f t="shared" ca="1" si="4"/>
        <v>In-Process</v>
      </c>
      <c r="F17" t="str">
        <f t="shared" ca="1" si="5"/>
        <v>AUDI-021</v>
      </c>
      <c r="G17" t="str">
        <f t="shared" ca="1" si="6"/>
        <v>Process Audit</v>
      </c>
      <c r="H17">
        <f t="shared" ca="1" si="7"/>
        <v>94823</v>
      </c>
      <c r="N17">
        <v>6</v>
      </c>
      <c r="O17">
        <v>88927</v>
      </c>
      <c r="P17" t="s">
        <v>27</v>
      </c>
    </row>
    <row r="18" spans="1:16" x14ac:dyDescent="0.25">
      <c r="A18">
        <f t="shared" ca="1" si="0"/>
        <v>77707</v>
      </c>
      <c r="B18">
        <f t="shared" ca="1" si="1"/>
        <v>1.25</v>
      </c>
      <c r="C18" s="4">
        <f t="shared" ca="1" si="2"/>
        <v>44591</v>
      </c>
      <c r="D18" s="4">
        <f t="shared" ca="1" si="3"/>
        <v>44586</v>
      </c>
      <c r="E18" t="str">
        <f t="shared" ca="1" si="4"/>
        <v>In-Process</v>
      </c>
      <c r="F18" t="str">
        <f t="shared" ca="1" si="5"/>
        <v>AUDI-028</v>
      </c>
      <c r="G18" t="str">
        <f t="shared" ca="1" si="6"/>
        <v>Supplier Audits</v>
      </c>
      <c r="H18">
        <f t="shared" ca="1" si="7"/>
        <v>83285</v>
      </c>
    </row>
    <row r="19" spans="1:16" x14ac:dyDescent="0.25">
      <c r="A19">
        <f t="shared" ca="1" si="0"/>
        <v>77030</v>
      </c>
      <c r="B19">
        <f t="shared" ca="1" si="1"/>
        <v>1.25</v>
      </c>
      <c r="C19" s="4">
        <f t="shared" ca="1" si="2"/>
        <v>44587</v>
      </c>
      <c r="D19" s="4">
        <f t="shared" ca="1" si="3"/>
        <v>44588</v>
      </c>
      <c r="E19" t="str">
        <f t="shared" ca="1" si="4"/>
        <v>Finished Good</v>
      </c>
      <c r="F19" t="str">
        <f t="shared" ca="1" si="5"/>
        <v>CAPA-002</v>
      </c>
      <c r="G19" t="str">
        <f t="shared" ca="1" si="6"/>
        <v>Root Cause Analysis</v>
      </c>
      <c r="H19">
        <f t="shared" ca="1" si="7"/>
        <v>88524</v>
      </c>
      <c r="N19">
        <v>1</v>
      </c>
      <c r="O19" s="4">
        <v>44585</v>
      </c>
    </row>
    <row r="20" spans="1:16" x14ac:dyDescent="0.25">
      <c r="A20">
        <f t="shared" ca="1" si="0"/>
        <v>29436</v>
      </c>
      <c r="B20">
        <f t="shared" ca="1" si="1"/>
        <v>1.25</v>
      </c>
      <c r="C20" s="4">
        <f t="shared" ca="1" si="2"/>
        <v>44586</v>
      </c>
      <c r="D20" s="4">
        <f t="shared" ca="1" si="3"/>
        <v>44586</v>
      </c>
      <c r="E20" t="str">
        <f t="shared" ca="1" si="4"/>
        <v>Raw Material</v>
      </c>
      <c r="F20" t="str">
        <f t="shared" ca="1" si="5"/>
        <v>AUDI-021</v>
      </c>
      <c r="G20" t="str">
        <f t="shared" ca="1" si="6"/>
        <v>Process Audit</v>
      </c>
      <c r="H20">
        <f t="shared" ca="1" si="7"/>
        <v>81467</v>
      </c>
      <c r="N20">
        <v>2</v>
      </c>
      <c r="O20" s="4">
        <v>44586</v>
      </c>
    </row>
    <row r="21" spans="1:16" x14ac:dyDescent="0.25">
      <c r="A21">
        <f t="shared" ca="1" si="0"/>
        <v>32301</v>
      </c>
      <c r="B21">
        <f t="shared" ca="1" si="1"/>
        <v>0.5</v>
      </c>
      <c r="C21" s="4">
        <f t="shared" ca="1" si="2"/>
        <v>44589</v>
      </c>
      <c r="D21" s="4">
        <f t="shared" ca="1" si="3"/>
        <v>44588</v>
      </c>
      <c r="E21" t="str">
        <f t="shared" ca="1" si="4"/>
        <v>Raw Material</v>
      </c>
      <c r="F21" t="str">
        <f t="shared" ca="1" si="5"/>
        <v>CAPA-002</v>
      </c>
      <c r="G21" t="str">
        <f t="shared" ca="1" si="6"/>
        <v>Root Cause Analysis</v>
      </c>
      <c r="H21">
        <f t="shared" ca="1" si="7"/>
        <v>90593</v>
      </c>
      <c r="N21">
        <v>3</v>
      </c>
      <c r="O21" s="4">
        <v>44587</v>
      </c>
    </row>
    <row r="22" spans="1:16" x14ac:dyDescent="0.25">
      <c r="A22">
        <f t="shared" ca="1" si="0"/>
        <v>32301</v>
      </c>
      <c r="B22">
        <f t="shared" ca="1" si="1"/>
        <v>0.75</v>
      </c>
      <c r="C22" s="4">
        <f t="shared" ca="1" si="2"/>
        <v>44590</v>
      </c>
      <c r="D22" s="4">
        <f t="shared" ca="1" si="3"/>
        <v>44589</v>
      </c>
      <c r="E22" t="str">
        <f t="shared" ca="1" si="4"/>
        <v>Raw Material</v>
      </c>
      <c r="F22" t="str">
        <f t="shared" ca="1" si="5"/>
        <v>AUDI-021</v>
      </c>
      <c r="G22" t="str">
        <f t="shared" ca="1" si="6"/>
        <v>Process Audit</v>
      </c>
      <c r="H22">
        <f t="shared" ca="1" si="7"/>
        <v>91006</v>
      </c>
      <c r="N22">
        <v>4</v>
      </c>
      <c r="O22" s="4">
        <v>44588</v>
      </c>
    </row>
    <row r="23" spans="1:16" x14ac:dyDescent="0.25">
      <c r="A23">
        <f t="shared" ca="1" si="0"/>
        <v>32301</v>
      </c>
      <c r="B23">
        <f t="shared" ca="1" si="1"/>
        <v>1</v>
      </c>
      <c r="C23" s="4">
        <f t="shared" ca="1" si="2"/>
        <v>44588</v>
      </c>
      <c r="D23" s="4">
        <f t="shared" ca="1" si="3"/>
        <v>44586</v>
      </c>
      <c r="E23" t="str">
        <f t="shared" ca="1" si="4"/>
        <v>Raw Material</v>
      </c>
      <c r="F23" t="str">
        <f t="shared" ca="1" si="5"/>
        <v>AUDI-021</v>
      </c>
      <c r="G23" t="str">
        <f t="shared" ca="1" si="6"/>
        <v>Process Audit</v>
      </c>
      <c r="H23">
        <f t="shared" ca="1" si="7"/>
        <v>85477</v>
      </c>
      <c r="N23">
        <v>5</v>
      </c>
      <c r="O23" s="4">
        <v>44589</v>
      </c>
    </row>
    <row r="24" spans="1:16" x14ac:dyDescent="0.25">
      <c r="A24">
        <f t="shared" ca="1" si="0"/>
        <v>32301</v>
      </c>
      <c r="B24">
        <f t="shared" ca="1" si="1"/>
        <v>0.5</v>
      </c>
      <c r="C24" s="4">
        <f t="shared" ca="1" si="2"/>
        <v>44589</v>
      </c>
      <c r="D24" s="4">
        <f t="shared" ca="1" si="3"/>
        <v>44586</v>
      </c>
      <c r="E24" t="str">
        <f t="shared" ca="1" si="4"/>
        <v>Raw Material</v>
      </c>
      <c r="F24" t="str">
        <f t="shared" ca="1" si="5"/>
        <v>CAPA-002</v>
      </c>
      <c r="G24" t="str">
        <f t="shared" ca="1" si="6"/>
        <v>Root Cause Analysis</v>
      </c>
      <c r="H24">
        <f t="shared" ca="1" si="7"/>
        <v>80997</v>
      </c>
    </row>
    <row r="25" spans="1:16" x14ac:dyDescent="0.25">
      <c r="A25">
        <f t="shared" ca="1" si="0"/>
        <v>32301</v>
      </c>
      <c r="B25">
        <f t="shared" ca="1" si="1"/>
        <v>1.5</v>
      </c>
      <c r="C25" s="4">
        <f t="shared" ca="1" si="2"/>
        <v>44591</v>
      </c>
      <c r="D25" s="4">
        <f t="shared" ca="1" si="3"/>
        <v>44589</v>
      </c>
      <c r="E25" t="str">
        <f t="shared" ca="1" si="4"/>
        <v>In-Process</v>
      </c>
      <c r="F25" t="str">
        <f t="shared" ca="1" si="5"/>
        <v>AUDI-028</v>
      </c>
      <c r="G25" t="str">
        <f t="shared" ca="1" si="6"/>
        <v>Supplier Audits</v>
      </c>
      <c r="H25">
        <f t="shared" ca="1" si="7"/>
        <v>88480</v>
      </c>
      <c r="N25">
        <v>1</v>
      </c>
      <c r="O25" t="s">
        <v>77</v>
      </c>
    </row>
    <row r="26" spans="1:16" x14ac:dyDescent="0.25">
      <c r="A26">
        <f t="shared" ca="1" si="0"/>
        <v>32301</v>
      </c>
      <c r="B26">
        <f t="shared" ca="1" si="1"/>
        <v>1.25</v>
      </c>
      <c r="C26" s="4">
        <f t="shared" ca="1" si="2"/>
        <v>44589</v>
      </c>
      <c r="D26" s="4">
        <f t="shared" ca="1" si="3"/>
        <v>44587</v>
      </c>
      <c r="E26" t="str">
        <f t="shared" ca="1" si="4"/>
        <v>Raw Material</v>
      </c>
      <c r="F26" t="str">
        <f t="shared" ca="1" si="5"/>
        <v>AUDI-028</v>
      </c>
      <c r="G26" t="str">
        <f t="shared" ca="1" si="6"/>
        <v>Supplier Audits</v>
      </c>
      <c r="H26">
        <f t="shared" ca="1" si="7"/>
        <v>95276</v>
      </c>
      <c r="N26">
        <v>2</v>
      </c>
      <c r="O26" t="s">
        <v>78</v>
      </c>
    </row>
    <row r="27" spans="1:16" x14ac:dyDescent="0.25">
      <c r="A27">
        <f t="shared" ca="1" si="0"/>
        <v>29436</v>
      </c>
      <c r="B27">
        <f t="shared" ca="1" si="1"/>
        <v>0.5</v>
      </c>
      <c r="C27" s="4">
        <f t="shared" ca="1" si="2"/>
        <v>44590</v>
      </c>
      <c r="D27" s="4">
        <f t="shared" ca="1" si="3"/>
        <v>44587</v>
      </c>
      <c r="E27" t="str">
        <f t="shared" ca="1" si="4"/>
        <v>Returns</v>
      </c>
      <c r="F27" t="str">
        <f t="shared" ca="1" si="5"/>
        <v>AUDI-021</v>
      </c>
      <c r="G27" t="str">
        <f t="shared" ca="1" si="6"/>
        <v>Process Audit</v>
      </c>
      <c r="H27">
        <f t="shared" ca="1" si="7"/>
        <v>91654</v>
      </c>
    </row>
    <row r="28" spans="1:16" x14ac:dyDescent="0.25">
      <c r="A28">
        <f t="shared" ca="1" si="0"/>
        <v>77707</v>
      </c>
      <c r="B28">
        <f t="shared" ca="1" si="1"/>
        <v>0.75</v>
      </c>
      <c r="C28" s="4">
        <f t="shared" ca="1" si="2"/>
        <v>44586</v>
      </c>
      <c r="D28" s="4">
        <f t="shared" ca="1" si="3"/>
        <v>44588</v>
      </c>
      <c r="E28" t="str">
        <f t="shared" ca="1" si="4"/>
        <v>Raw Material</v>
      </c>
      <c r="F28" t="str">
        <f t="shared" ca="1" si="5"/>
        <v>INSP-001</v>
      </c>
      <c r="G28" t="str">
        <f t="shared" ca="1" si="6"/>
        <v>Inspection Standards (General)</v>
      </c>
      <c r="H28">
        <f t="shared" ca="1" si="7"/>
        <v>85442</v>
      </c>
      <c r="N28">
        <v>1</v>
      </c>
      <c r="O28" t="s">
        <v>91</v>
      </c>
    </row>
    <row r="29" spans="1:16" x14ac:dyDescent="0.25">
      <c r="A29">
        <f t="shared" ca="1" si="0"/>
        <v>88927</v>
      </c>
      <c r="B29">
        <f t="shared" ca="1" si="1"/>
        <v>1.5</v>
      </c>
      <c r="C29" s="4">
        <f t="shared" ca="1" si="2"/>
        <v>44590</v>
      </c>
      <c r="D29" s="4">
        <f t="shared" ca="1" si="3"/>
        <v>44588</v>
      </c>
      <c r="E29" t="str">
        <f t="shared" ca="1" si="4"/>
        <v>In-Process</v>
      </c>
      <c r="F29" t="str">
        <f t="shared" ca="1" si="5"/>
        <v>INSP-001</v>
      </c>
      <c r="G29" t="str">
        <f t="shared" ca="1" si="6"/>
        <v>Inspection Standards (General)</v>
      </c>
      <c r="H29">
        <f t="shared" ca="1" si="7"/>
        <v>84194</v>
      </c>
      <c r="N29">
        <v>2</v>
      </c>
      <c r="O29" t="s">
        <v>92</v>
      </c>
    </row>
    <row r="30" spans="1:16" x14ac:dyDescent="0.25">
      <c r="A30">
        <f ca="1">VLOOKUP(F30,$O$2:$V$10,RANDBETWEEN(3,8),FALSE)</f>
        <v>32301</v>
      </c>
      <c r="B30">
        <f ca="1">RANDBETWEEN(1,6)/4</f>
        <v>0.5</v>
      </c>
      <c r="C30" s="4">
        <f ca="1">D30+RANDBETWEEN(-2,5)</f>
        <v>44588</v>
      </c>
      <c r="D30" s="4">
        <f ca="1">VLOOKUP(RANDBETWEEN(1,5),$N$19:$O$23,2,FALSE)</f>
        <v>44588</v>
      </c>
      <c r="E30" t="str">
        <f ca="1">VLOOKUP(RANDBETWEEN(1,4),$N$28:$O$31,2,FALSE)</f>
        <v>Returns</v>
      </c>
      <c r="F30" t="str">
        <f ca="1">VLOOKUP(RANDBETWEEN(1,4),$N$2:$O$10,2,FALSE)</f>
        <v>INSP-001</v>
      </c>
      <c r="G30" t="str">
        <f ca="1">VLOOKUP(F30,$O$2:$P$10,2,FALSE)</f>
        <v>Inspection Standards (General)</v>
      </c>
      <c r="H30">
        <f t="shared" ca="1" si="7"/>
        <v>91370</v>
      </c>
      <c r="N30">
        <v>3</v>
      </c>
      <c r="O30" t="s">
        <v>93</v>
      </c>
    </row>
    <row r="31" spans="1:16" x14ac:dyDescent="0.25">
      <c r="A31">
        <f ca="1">VLOOKUP(F31,$O$2:$V$10,RANDBETWEEN(3,8),FALSE)</f>
        <v>29436</v>
      </c>
      <c r="B31">
        <f t="shared" ca="1" si="1"/>
        <v>1.5</v>
      </c>
      <c r="C31" s="4">
        <f t="shared" ca="1" si="2"/>
        <v>44588</v>
      </c>
      <c r="D31" s="4">
        <f t="shared" ca="1" si="3"/>
        <v>44586</v>
      </c>
      <c r="E31" t="str">
        <f t="shared" ca="1" si="4"/>
        <v>Raw Material</v>
      </c>
      <c r="F31" t="str">
        <f t="shared" ca="1" si="5"/>
        <v>INSP-001</v>
      </c>
      <c r="G31" t="str">
        <f t="shared" ca="1" si="6"/>
        <v>Inspection Standards (General)</v>
      </c>
      <c r="H31">
        <f t="shared" ca="1" si="7"/>
        <v>80145</v>
      </c>
      <c r="N31">
        <v>4</v>
      </c>
      <c r="O31" t="s">
        <v>94</v>
      </c>
    </row>
    <row r="32" spans="1:16" x14ac:dyDescent="0.25">
      <c r="A32">
        <f ca="1">VLOOKUP(F32,$O$2:$V$10,RANDBETWEEN(3,8),FALSE)</f>
        <v>32301</v>
      </c>
      <c r="B32">
        <f t="shared" ca="1" si="1"/>
        <v>0.5</v>
      </c>
      <c r="C32" s="4">
        <f t="shared" ca="1" si="2"/>
        <v>44592</v>
      </c>
      <c r="D32" s="4">
        <f t="shared" ca="1" si="3"/>
        <v>44588</v>
      </c>
      <c r="E32" t="str">
        <f t="shared" ca="1" si="4"/>
        <v>In-Process</v>
      </c>
      <c r="F32" t="str">
        <f t="shared" ca="1" si="5"/>
        <v>INSP-001</v>
      </c>
      <c r="G32" t="str">
        <f t="shared" ca="1" si="6"/>
        <v>Inspection Standards (General)</v>
      </c>
      <c r="H32">
        <f t="shared" ca="1" si="7"/>
        <v>85755</v>
      </c>
    </row>
    <row r="33" spans="1:8" x14ac:dyDescent="0.25">
      <c r="A33">
        <f ca="1">VLOOKUP(F33,$O$2:$V$10,RANDBETWEEN(3,8),FALSE)</f>
        <v>77030</v>
      </c>
      <c r="B33">
        <f t="shared" ca="1" si="1"/>
        <v>1.5</v>
      </c>
      <c r="C33" s="4">
        <f t="shared" ca="1" si="2"/>
        <v>44588</v>
      </c>
      <c r="D33" s="4">
        <f t="shared" ca="1" si="3"/>
        <v>44589</v>
      </c>
      <c r="E33" t="str">
        <f t="shared" ca="1" si="4"/>
        <v>In-Process</v>
      </c>
      <c r="F33" t="str">
        <f t="shared" ca="1" si="5"/>
        <v>AUDI-021</v>
      </c>
      <c r="G33" t="str">
        <f t="shared" ca="1" si="6"/>
        <v>Process Audit</v>
      </c>
      <c r="H33">
        <f t="shared" ca="1" si="7"/>
        <v>96959</v>
      </c>
    </row>
    <row r="34" spans="1:8" x14ac:dyDescent="0.25">
      <c r="A34">
        <f ca="1">VLOOKUP(F34,$O$2:$V$10,RANDBETWEEN(3,8),FALSE)</f>
        <v>77030</v>
      </c>
      <c r="B34">
        <f t="shared" ca="1" si="1"/>
        <v>1.25</v>
      </c>
      <c r="C34" s="4">
        <f t="shared" ca="1" si="2"/>
        <v>44585</v>
      </c>
      <c r="D34" s="4">
        <f t="shared" ca="1" si="3"/>
        <v>44586</v>
      </c>
      <c r="E34" t="str">
        <f t="shared" ca="1" si="4"/>
        <v>Raw Material</v>
      </c>
      <c r="F34" t="str">
        <f t="shared" ca="1" si="5"/>
        <v>AUDI-028</v>
      </c>
      <c r="G34" t="str">
        <f t="shared" ca="1" si="6"/>
        <v>Supplier Audits</v>
      </c>
      <c r="H34">
        <f t="shared" ca="1" si="7"/>
        <v>90074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TopicGoals</vt:lpstr>
      <vt:lpstr>EmpRoster</vt:lpstr>
      <vt:lpstr>EmpAffinity</vt:lpstr>
      <vt:lpstr>TEST_radar</vt:lpstr>
      <vt:lpstr>CAPA</vt:lpstr>
      <vt:lpstr>Inspection</vt:lpstr>
      <vt:lpstr>New Product</vt:lpstr>
      <vt:lpstr>Audit</vt:lpstr>
      <vt:lpstr>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b</dc:creator>
  <cp:lastModifiedBy>m b</cp:lastModifiedBy>
  <dcterms:created xsi:type="dcterms:W3CDTF">2022-01-31T15:01:30Z</dcterms:created>
  <dcterms:modified xsi:type="dcterms:W3CDTF">2022-02-07T20:12:26Z</dcterms:modified>
</cp:coreProperties>
</file>