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mpus\Himpunan\Kabinnet SWG 23\Kegiatan\Disnaat\"/>
    </mc:Choice>
  </mc:AlternateContent>
  <xr:revisionPtr revIDLastSave="0" documentId="13_ncr:1_{5BB70257-0DF1-4DBD-A51E-5D059A0041B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Yang Dibeli" sheetId="4" r:id="rId2"/>
    <sheet name="Yang Dipinjam" sheetId="5" r:id="rId3"/>
    <sheet name="RAB Changcuters" sheetId="2" r:id="rId4"/>
    <sheet name="RAB Ade Astrid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" l="1"/>
  <c r="G45" i="1"/>
  <c r="G43" i="1"/>
  <c r="G42" i="1"/>
  <c r="G41" i="1"/>
  <c r="G40" i="1"/>
  <c r="G39" i="1"/>
  <c r="G37" i="1"/>
  <c r="G36" i="1"/>
  <c r="G35" i="1"/>
  <c r="G34" i="1"/>
  <c r="G30" i="1"/>
  <c r="G29" i="1"/>
  <c r="G28" i="1"/>
  <c r="G27" i="1"/>
  <c r="G26" i="1"/>
  <c r="G25" i="1"/>
  <c r="G23" i="1"/>
  <c r="G22" i="1"/>
  <c r="G21" i="1"/>
  <c r="G20" i="1"/>
  <c r="G19" i="1"/>
  <c r="G17" i="1"/>
  <c r="G15" i="1"/>
  <c r="H15" i="1" s="1"/>
  <c r="G8" i="1"/>
  <c r="G7" i="1"/>
  <c r="G6" i="1"/>
  <c r="G6" i="4"/>
  <c r="G7" i="4"/>
  <c r="G4" i="4"/>
  <c r="G5" i="4"/>
  <c r="G8" i="4"/>
  <c r="G3" i="4"/>
  <c r="H3" i="4" s="1"/>
  <c r="G35" i="4"/>
  <c r="G36" i="4"/>
  <c r="G37" i="4"/>
  <c r="G38" i="4"/>
  <c r="G39" i="4"/>
  <c r="G40" i="4"/>
  <c r="G34" i="4"/>
  <c r="G23" i="4"/>
  <c r="G24" i="4"/>
  <c r="G25" i="4"/>
  <c r="G26" i="4"/>
  <c r="G27" i="4"/>
  <c r="G28" i="4"/>
  <c r="G29" i="4"/>
  <c r="G30" i="4"/>
  <c r="G31" i="4"/>
  <c r="G32" i="4"/>
  <c r="G22" i="4"/>
  <c r="G11" i="4"/>
  <c r="G12" i="4"/>
  <c r="G13" i="4"/>
  <c r="G16" i="4"/>
  <c r="G17" i="4"/>
  <c r="G18" i="4"/>
  <c r="G19" i="4"/>
  <c r="G20" i="4"/>
  <c r="G15" i="4"/>
  <c r="G10" i="4"/>
  <c r="G69" i="3"/>
  <c r="G68" i="3"/>
  <c r="G67" i="3"/>
  <c r="G66" i="3"/>
  <c r="G64" i="3"/>
  <c r="G63" i="3"/>
  <c r="G62" i="3"/>
  <c r="G61" i="3"/>
  <c r="G60" i="3"/>
  <c r="G58" i="3"/>
  <c r="G57" i="3"/>
  <c r="G56" i="3"/>
  <c r="G55" i="3"/>
  <c r="G54" i="3"/>
  <c r="G53" i="3"/>
  <c r="G52" i="3"/>
  <c r="G51" i="3"/>
  <c r="G50" i="3"/>
  <c r="G48" i="3"/>
  <c r="G47" i="3"/>
  <c r="G46" i="3"/>
  <c r="G45" i="3"/>
  <c r="G44" i="3"/>
  <c r="G43" i="3"/>
  <c r="H40" i="3" s="1"/>
  <c r="G42" i="3"/>
  <c r="G38" i="3"/>
  <c r="G37" i="3"/>
  <c r="G36" i="3"/>
  <c r="G35" i="3"/>
  <c r="G34" i="3"/>
  <c r="G33" i="3"/>
  <c r="G32" i="3"/>
  <c r="G31" i="3"/>
  <c r="G30" i="3"/>
  <c r="G29" i="3"/>
  <c r="G27" i="3"/>
  <c r="H27" i="3" s="1"/>
  <c r="G25" i="3"/>
  <c r="G24" i="3"/>
  <c r="G23" i="3"/>
  <c r="G22" i="3"/>
  <c r="G21" i="3"/>
  <c r="G19" i="3"/>
  <c r="G18" i="3"/>
  <c r="G17" i="3"/>
  <c r="H15" i="3"/>
  <c r="G15" i="3"/>
  <c r="G8" i="3"/>
  <c r="G7" i="3"/>
  <c r="G6" i="3"/>
  <c r="G61" i="2"/>
  <c r="G62" i="2"/>
  <c r="G63" i="2"/>
  <c r="G64" i="2"/>
  <c r="G60" i="2"/>
  <c r="G8" i="2"/>
  <c r="G7" i="2"/>
  <c r="G6" i="2"/>
  <c r="G48" i="2"/>
  <c r="G47" i="2"/>
  <c r="G46" i="2"/>
  <c r="G58" i="2"/>
  <c r="G57" i="2"/>
  <c r="G56" i="2"/>
  <c r="G55" i="2"/>
  <c r="G67" i="2"/>
  <c r="G68" i="2"/>
  <c r="G69" i="2"/>
  <c r="G66" i="2"/>
  <c r="G51" i="2"/>
  <c r="G52" i="2"/>
  <c r="G53" i="2"/>
  <c r="G54" i="2"/>
  <c r="G50" i="2"/>
  <c r="G43" i="2"/>
  <c r="G44" i="2"/>
  <c r="G45" i="2"/>
  <c r="G42" i="2"/>
  <c r="G25" i="2"/>
  <c r="G24" i="2"/>
  <c r="G30" i="2"/>
  <c r="G31" i="2"/>
  <c r="G32" i="2"/>
  <c r="G33" i="2"/>
  <c r="G34" i="2"/>
  <c r="G35" i="2"/>
  <c r="G36" i="2"/>
  <c r="G37" i="2"/>
  <c r="G38" i="2"/>
  <c r="G29" i="2"/>
  <c r="G27" i="2"/>
  <c r="G22" i="2"/>
  <c r="G23" i="2"/>
  <c r="G18" i="2"/>
  <c r="G19" i="2"/>
  <c r="G21" i="2"/>
  <c r="G17" i="2"/>
  <c r="G15" i="2"/>
  <c r="H15" i="2" s="1"/>
  <c r="H17" i="1" l="1"/>
  <c r="H25" i="1"/>
  <c r="H32" i="1"/>
  <c r="H5" i="1"/>
  <c r="H9" i="1" s="1"/>
  <c r="L5" i="1" s="1"/>
  <c r="H34" i="4"/>
  <c r="H22" i="4"/>
  <c r="H10" i="4"/>
  <c r="H15" i="4"/>
  <c r="H17" i="3"/>
  <c r="H70" i="3" s="1"/>
  <c r="L6" i="3" s="1"/>
  <c r="H5" i="3"/>
  <c r="H9" i="3" s="1"/>
  <c r="L5" i="3" s="1"/>
  <c r="H5" i="2"/>
  <c r="H9" i="2" s="1"/>
  <c r="L5" i="2" s="1"/>
  <c r="H40" i="2"/>
  <c r="H17" i="2"/>
  <c r="H27" i="2"/>
  <c r="H48" i="1" l="1"/>
  <c r="L6" i="1" s="1"/>
  <c r="L7" i="1" s="1"/>
  <c r="L7" i="3"/>
  <c r="H70" i="2"/>
  <c r="L6" i="2" s="1"/>
  <c r="L7" i="2" s="1"/>
</calcChain>
</file>

<file path=xl/sharedStrings.xml><?xml version="1.0" encoding="utf-8"?>
<sst xmlns="http://schemas.openxmlformats.org/spreadsheetml/2006/main" count="466" uniqueCount="117">
  <si>
    <t>PMI</t>
  </si>
  <si>
    <t>Seminar</t>
  </si>
  <si>
    <t>Rincian Pemasukan Dana</t>
  </si>
  <si>
    <t>No</t>
  </si>
  <si>
    <t>Pemasukan</t>
  </si>
  <si>
    <t>Pcs</t>
  </si>
  <si>
    <t>Satuan</t>
  </si>
  <si>
    <t>(@) Satuan</t>
  </si>
  <si>
    <t>Sub Total</t>
  </si>
  <si>
    <t>Total</t>
  </si>
  <si>
    <t>Rincian Pengeluaran Dana</t>
  </si>
  <si>
    <t>Pengeluaran</t>
  </si>
  <si>
    <t>Administrasi dan Birokrasi</t>
  </si>
  <si>
    <t>-</t>
  </si>
  <si>
    <t>Kesekretariatan</t>
  </si>
  <si>
    <t>Biaya Pemateri</t>
  </si>
  <si>
    <t>Transportasi</t>
  </si>
  <si>
    <t>Guest Star</t>
  </si>
  <si>
    <t>Orang</t>
  </si>
  <si>
    <t>Konsumsi</t>
  </si>
  <si>
    <t>Snack Box</t>
  </si>
  <si>
    <t>Pemateri</t>
  </si>
  <si>
    <t>Dosen</t>
  </si>
  <si>
    <t>Peserta</t>
  </si>
  <si>
    <t>Box</t>
  </si>
  <si>
    <t>Inagurasi</t>
  </si>
  <si>
    <t>Logistik</t>
  </si>
  <si>
    <t>Lain-lain</t>
  </si>
  <si>
    <t>Sound System</t>
  </si>
  <si>
    <t>Gelang Tiket</t>
  </si>
  <si>
    <t xml:space="preserve">Penginapan </t>
  </si>
  <si>
    <t>Tim PMI</t>
  </si>
  <si>
    <t xml:space="preserve">Tim Keamanan </t>
  </si>
  <si>
    <t>Tim Kebersihan</t>
  </si>
  <si>
    <t>Panitia</t>
  </si>
  <si>
    <t>Keamanan</t>
  </si>
  <si>
    <t>Kebersihan</t>
  </si>
  <si>
    <t>Banner</t>
  </si>
  <si>
    <t>Perlombaan Mahasiswa Informatika (PMI)</t>
  </si>
  <si>
    <t>Sewa Lapangan</t>
  </si>
  <si>
    <t>Hadiah Perlombaan</t>
  </si>
  <si>
    <t>Plakat</t>
  </si>
  <si>
    <t>Sertifikat</t>
  </si>
  <si>
    <t>Wasit</t>
  </si>
  <si>
    <t>Air Mineral</t>
  </si>
  <si>
    <t>Jam</t>
  </si>
  <si>
    <t>Juara 1</t>
  </si>
  <si>
    <t>Juara 2</t>
  </si>
  <si>
    <t>Juara 3</t>
  </si>
  <si>
    <t>Top Score</t>
  </si>
  <si>
    <t>Top Supporter</t>
  </si>
  <si>
    <t>Tim</t>
  </si>
  <si>
    <t>Nasi Box</t>
  </si>
  <si>
    <t>Dus</t>
  </si>
  <si>
    <t>Set</t>
  </si>
  <si>
    <t>Panggung Full Rigging 12 x 10 m</t>
  </si>
  <si>
    <t xml:space="preserve">Barikade </t>
  </si>
  <si>
    <t>Meter</t>
  </si>
  <si>
    <t>Ambulance</t>
  </si>
  <si>
    <t>Backdrop</t>
  </si>
  <si>
    <t>HT</t>
  </si>
  <si>
    <t>ID Card + Tali</t>
  </si>
  <si>
    <t>Dekorasi</t>
  </si>
  <si>
    <t>Pamflet</t>
  </si>
  <si>
    <t>Nasi Tumpeng</t>
  </si>
  <si>
    <t>Galon Isi Ulang</t>
  </si>
  <si>
    <t>Galon</t>
  </si>
  <si>
    <t xml:space="preserve">Dana Kemahasiswaan HMJIF </t>
  </si>
  <si>
    <t>HTM Seminar</t>
  </si>
  <si>
    <t>HTM Futsal</t>
  </si>
  <si>
    <t>HTM Inagurasi</t>
  </si>
  <si>
    <t>Kamar</t>
  </si>
  <si>
    <t>Keterangan</t>
  </si>
  <si>
    <t>Kurang Dana</t>
  </si>
  <si>
    <r>
      <t xml:space="preserve">Biaya </t>
    </r>
    <r>
      <rPr>
        <i/>
        <sz val="11"/>
        <color theme="1"/>
        <rFont val="Calibri"/>
        <family val="2"/>
        <scheme val="minor"/>
      </rPr>
      <t>Guest Star</t>
    </r>
    <r>
      <rPr>
        <sz val="11"/>
        <color theme="1"/>
        <rFont val="Calibri"/>
        <family val="2"/>
        <scheme val="minor"/>
      </rPr>
      <t xml:space="preserve"> (The Changcuters)</t>
    </r>
  </si>
  <si>
    <r>
      <t xml:space="preserve">Biaya </t>
    </r>
    <r>
      <rPr>
        <i/>
        <sz val="11"/>
        <color theme="1"/>
        <rFont val="Calibri"/>
        <family val="2"/>
        <scheme val="minor"/>
      </rPr>
      <t>Guest Star</t>
    </r>
    <r>
      <rPr>
        <sz val="11"/>
        <color theme="1"/>
        <rFont val="Calibri"/>
        <family val="2"/>
        <scheme val="minor"/>
      </rPr>
      <t xml:space="preserve"> (Ade Astrid)</t>
    </r>
  </si>
  <si>
    <t>Nama</t>
  </si>
  <si>
    <t>Badminton</t>
  </si>
  <si>
    <t>Kok</t>
  </si>
  <si>
    <t>Slop</t>
  </si>
  <si>
    <t>Tiket</t>
  </si>
  <si>
    <t xml:space="preserve">Tiket </t>
  </si>
  <si>
    <t>Lembar</t>
  </si>
  <si>
    <t>Setifikat</t>
  </si>
  <si>
    <t>Piala (Opsional)</t>
  </si>
  <si>
    <t>Piala</t>
  </si>
  <si>
    <t>ID Card</t>
  </si>
  <si>
    <t>Lanyard</t>
  </si>
  <si>
    <t>Rompi</t>
  </si>
  <si>
    <t>Banner Pekan Olahraga</t>
  </si>
  <si>
    <t>Futsal</t>
  </si>
  <si>
    <t>Pax</t>
  </si>
  <si>
    <t>Piagam</t>
  </si>
  <si>
    <t>Card MC</t>
  </si>
  <si>
    <t>Buah</t>
  </si>
  <si>
    <t>Absensi</t>
  </si>
  <si>
    <t>Sound</t>
  </si>
  <si>
    <t>Alat Band</t>
  </si>
  <si>
    <t>Panggung</t>
  </si>
  <si>
    <t>Pagar</t>
  </si>
  <si>
    <t>Banner Seminar</t>
  </si>
  <si>
    <t>Banner Inagurasi</t>
  </si>
  <si>
    <t>Unit</t>
  </si>
  <si>
    <t>Dari</t>
  </si>
  <si>
    <t>Peluit</t>
  </si>
  <si>
    <t>Kartu Merah + Kuning</t>
  </si>
  <si>
    <t>Kursi</t>
  </si>
  <si>
    <t>Proyektor</t>
  </si>
  <si>
    <t>Spliter</t>
  </si>
  <si>
    <t>Layar Proyektor</t>
  </si>
  <si>
    <t>Taplak Meja</t>
  </si>
  <si>
    <t>Meja Panjang</t>
  </si>
  <si>
    <t>Kursi Sofa Pendek</t>
  </si>
  <si>
    <t>Kursi Sofa Panjang</t>
  </si>
  <si>
    <t>Laptop</t>
  </si>
  <si>
    <r>
      <t xml:space="preserve">Biaya </t>
    </r>
    <r>
      <rPr>
        <i/>
        <sz val="11"/>
        <color theme="1"/>
        <rFont val="Calibri"/>
        <family val="2"/>
        <scheme val="minor"/>
      </rPr>
      <t>Guest Star</t>
    </r>
    <r>
      <rPr>
        <sz val="11"/>
        <color theme="1"/>
        <rFont val="Calibri"/>
        <family val="2"/>
        <scheme val="minor"/>
      </rPr>
      <t xml:space="preserve"> (DJ)</t>
    </r>
  </si>
  <si>
    <t>Sound System &amp; Alat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</si>
</sst>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p&quot;* #,##0.00_-;\-&quot;Rp&quot;* #,##0.00_-;_-&quot;Rp&quot;* &quot;-&quot;??_-;_-@_-"/>
    <numFmt numFmtId="164" formatCode="_-&quot;Rp&quot;* #,##0_-;\-&quot;Rp&quot;* #,##0_-;_-&quot;Rp&quot;* &quot;-&quot;??_-;_-@_-"/>
    <numFmt numFmtId="165" formatCode="_-[$Rp-3809]* #,##0_-;\-[$Rp-3809]* #,##0_-;_-[$Rp-3809]* &quot;-&quot;??_-;_-@_-"/>
    <numFmt numFmtId="166" formatCode="&quot;Rp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165" fontId="2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1" fillId="0" borderId="1" xfId="1" applyNumberFormat="1" applyFont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5" fontId="0" fillId="0" borderId="5" xfId="0" applyNumberFormat="1" applyBorder="1" applyAlignment="1">
      <alignment vertical="center"/>
    </xf>
    <xf numFmtId="164" fontId="0" fillId="0" borderId="1" xfId="0" applyNumberFormat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166" fontId="0" fillId="0" borderId="1" xfId="0" applyNumberFormat="1" applyBorder="1" applyAlignment="1">
      <alignment horizontal="right"/>
    </xf>
    <xf numFmtId="166" fontId="0" fillId="0" borderId="5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64" fontId="0" fillId="0" borderId="1" xfId="0" applyNumberForma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69"/>
  <sheetViews>
    <sheetView tabSelected="1" topLeftCell="A30" workbookViewId="0">
      <selection activeCell="B50" sqref="B50"/>
    </sheetView>
  </sheetViews>
  <sheetFormatPr defaultRowHeight="15" x14ac:dyDescent="0.25"/>
  <cols>
    <col min="2" max="2" width="3.5703125" bestFit="1" customWidth="1"/>
    <col min="3" max="3" width="32.5703125" bestFit="1" customWidth="1"/>
    <col min="6" max="8" width="15" bestFit="1" customWidth="1"/>
    <col min="10" max="10" width="3.5703125" bestFit="1" customWidth="1"/>
    <col min="11" max="11" width="12.140625" bestFit="1" customWidth="1"/>
    <col min="12" max="12" width="15" bestFit="1" customWidth="1"/>
  </cols>
  <sheetData>
    <row r="2" spans="2:12" x14ac:dyDescent="0.25">
      <c r="B2" s="51" t="s">
        <v>2</v>
      </c>
      <c r="C2" s="51"/>
      <c r="D2" s="51"/>
      <c r="E2" s="51"/>
      <c r="F2" s="51"/>
      <c r="G2" s="51"/>
      <c r="H2" s="51"/>
    </row>
    <row r="3" spans="2:12" x14ac:dyDescent="0.25">
      <c r="B3" s="1"/>
      <c r="C3" s="6"/>
      <c r="D3" s="1"/>
      <c r="E3" s="1"/>
      <c r="F3" s="18"/>
      <c r="G3" s="10"/>
      <c r="H3" s="1"/>
    </row>
    <row r="4" spans="2:12" ht="30" x14ac:dyDescent="0.25">
      <c r="B4" s="3" t="s">
        <v>3</v>
      </c>
      <c r="C4" s="7" t="s">
        <v>4</v>
      </c>
      <c r="D4" s="3" t="s">
        <v>5</v>
      </c>
      <c r="E4" s="3" t="s">
        <v>6</v>
      </c>
      <c r="F4" s="14" t="s">
        <v>7</v>
      </c>
      <c r="G4" s="8" t="s">
        <v>8</v>
      </c>
      <c r="H4" s="3" t="s">
        <v>9</v>
      </c>
      <c r="J4" s="3" t="s">
        <v>3</v>
      </c>
      <c r="K4" s="3" t="s">
        <v>72</v>
      </c>
      <c r="L4" s="3" t="s">
        <v>9</v>
      </c>
    </row>
    <row r="5" spans="2:12" x14ac:dyDescent="0.25">
      <c r="B5" s="2">
        <v>1</v>
      </c>
      <c r="C5" s="5" t="s">
        <v>67</v>
      </c>
      <c r="D5" s="2" t="s">
        <v>13</v>
      </c>
      <c r="E5" s="2" t="s">
        <v>13</v>
      </c>
      <c r="F5" s="15">
        <v>500000</v>
      </c>
      <c r="G5" s="9">
        <v>500000</v>
      </c>
      <c r="H5" s="43">
        <f>SUM(G5:G8)</f>
        <v>9250000</v>
      </c>
      <c r="J5" s="2">
        <v>1</v>
      </c>
      <c r="K5" s="4" t="s">
        <v>4</v>
      </c>
      <c r="L5" s="21">
        <f>H9</f>
        <v>9250000</v>
      </c>
    </row>
    <row r="6" spans="2:12" x14ac:dyDescent="0.25">
      <c r="B6" s="2">
        <v>2</v>
      </c>
      <c r="C6" s="5" t="s">
        <v>68</v>
      </c>
      <c r="D6" s="2">
        <v>100</v>
      </c>
      <c r="E6" s="2" t="s">
        <v>5</v>
      </c>
      <c r="F6" s="15">
        <v>30000</v>
      </c>
      <c r="G6" s="9">
        <f>D6*F6</f>
        <v>3000000</v>
      </c>
      <c r="H6" s="44"/>
      <c r="J6" s="2">
        <v>2</v>
      </c>
      <c r="K6" s="4" t="s">
        <v>11</v>
      </c>
      <c r="L6" s="21">
        <f>H48</f>
        <v>12256500</v>
      </c>
    </row>
    <row r="7" spans="2:12" x14ac:dyDescent="0.25">
      <c r="B7" s="2">
        <v>3</v>
      </c>
      <c r="C7" s="5" t="s">
        <v>69</v>
      </c>
      <c r="D7" s="2">
        <v>5</v>
      </c>
      <c r="E7" s="2" t="s">
        <v>51</v>
      </c>
      <c r="F7" s="15">
        <v>150000</v>
      </c>
      <c r="G7" s="15">
        <f>D7*F7</f>
        <v>750000</v>
      </c>
      <c r="H7" s="44"/>
      <c r="J7" s="49" t="s">
        <v>73</v>
      </c>
      <c r="K7" s="50"/>
      <c r="L7" s="22">
        <f>L5-L6</f>
        <v>-3006500</v>
      </c>
    </row>
    <row r="8" spans="2:12" x14ac:dyDescent="0.25">
      <c r="B8" s="2">
        <v>4</v>
      </c>
      <c r="C8" s="5" t="s">
        <v>70</v>
      </c>
      <c r="D8" s="2">
        <v>200</v>
      </c>
      <c r="E8" s="2" t="s">
        <v>5</v>
      </c>
      <c r="F8" s="15">
        <v>25000</v>
      </c>
      <c r="G8" s="9">
        <f>D8*F8</f>
        <v>5000000</v>
      </c>
      <c r="H8" s="45"/>
    </row>
    <row r="9" spans="2:12" x14ac:dyDescent="0.25">
      <c r="B9" s="52" t="s">
        <v>9</v>
      </c>
      <c r="C9" s="53"/>
      <c r="D9" s="53"/>
      <c r="E9" s="53"/>
      <c r="F9" s="53"/>
      <c r="G9" s="54"/>
      <c r="H9" s="19">
        <f>H5</f>
        <v>9250000</v>
      </c>
    </row>
    <row r="10" spans="2:12" x14ac:dyDescent="0.25">
      <c r="B10" s="1"/>
      <c r="C10" s="6"/>
      <c r="D10" s="1"/>
      <c r="E10" s="1"/>
      <c r="F10" s="18"/>
      <c r="G10" s="10"/>
      <c r="H10" s="1"/>
    </row>
    <row r="11" spans="2:12" x14ac:dyDescent="0.25">
      <c r="B11" s="51" t="s">
        <v>10</v>
      </c>
      <c r="C11" s="51"/>
      <c r="D11" s="51"/>
      <c r="E11" s="51"/>
      <c r="F11" s="51"/>
      <c r="G11" s="51"/>
      <c r="H11" s="51"/>
    </row>
    <row r="12" spans="2:12" x14ac:dyDescent="0.25">
      <c r="B12" s="1"/>
      <c r="C12" s="6"/>
      <c r="D12" s="1"/>
      <c r="E12" s="1"/>
      <c r="F12" s="18"/>
      <c r="G12" s="10"/>
      <c r="H12" s="1"/>
    </row>
    <row r="13" spans="2:12" x14ac:dyDescent="0.25">
      <c r="B13" s="3" t="s">
        <v>3</v>
      </c>
      <c r="C13" s="7" t="s">
        <v>11</v>
      </c>
      <c r="D13" s="3" t="s">
        <v>5</v>
      </c>
      <c r="E13" s="3" t="s">
        <v>6</v>
      </c>
      <c r="F13" s="14" t="s">
        <v>7</v>
      </c>
      <c r="G13" s="8" t="s">
        <v>8</v>
      </c>
      <c r="H13" s="3" t="s">
        <v>9</v>
      </c>
    </row>
    <row r="14" spans="2:12" x14ac:dyDescent="0.25">
      <c r="B14" s="57" t="s">
        <v>14</v>
      </c>
      <c r="C14" s="58"/>
      <c r="D14" s="58"/>
      <c r="E14" s="58"/>
      <c r="F14" s="58"/>
      <c r="G14" s="58"/>
      <c r="H14" s="59"/>
    </row>
    <row r="15" spans="2:12" x14ac:dyDescent="0.25">
      <c r="B15" s="2">
        <v>1</v>
      </c>
      <c r="C15" s="5" t="s">
        <v>12</v>
      </c>
      <c r="D15" s="2">
        <v>1</v>
      </c>
      <c r="E15" s="2" t="s">
        <v>13</v>
      </c>
      <c r="F15" s="15">
        <v>500000</v>
      </c>
      <c r="G15" s="9">
        <f>D15*F15</f>
        <v>500000</v>
      </c>
      <c r="H15" s="11">
        <f>SUM(G15)</f>
        <v>500000</v>
      </c>
    </row>
    <row r="16" spans="2:12" x14ac:dyDescent="0.25">
      <c r="B16" s="57" t="s">
        <v>1</v>
      </c>
      <c r="C16" s="58"/>
      <c r="D16" s="58"/>
      <c r="E16" s="58"/>
      <c r="F16" s="58"/>
      <c r="G16" s="58"/>
      <c r="H16" s="59"/>
    </row>
    <row r="17" spans="2:8" x14ac:dyDescent="0.25">
      <c r="B17" s="2">
        <v>1</v>
      </c>
      <c r="C17" s="5" t="s">
        <v>15</v>
      </c>
      <c r="D17" s="2">
        <v>1</v>
      </c>
      <c r="E17" s="2" t="s">
        <v>18</v>
      </c>
      <c r="F17" s="15">
        <v>1500000</v>
      </c>
      <c r="G17" s="9">
        <f>D17*F17</f>
        <v>1500000</v>
      </c>
      <c r="H17" s="43">
        <f>SUM(G17:G23)</f>
        <v>2890000</v>
      </c>
    </row>
    <row r="18" spans="2:8" x14ac:dyDescent="0.25">
      <c r="B18" s="56">
        <v>2</v>
      </c>
      <c r="C18" s="60" t="s">
        <v>20</v>
      </c>
      <c r="D18" s="61"/>
      <c r="E18" s="61"/>
      <c r="F18" s="61"/>
      <c r="G18" s="62"/>
      <c r="H18" s="66"/>
    </row>
    <row r="19" spans="2:8" x14ac:dyDescent="0.25">
      <c r="B19" s="44"/>
      <c r="C19" s="5" t="s">
        <v>21</v>
      </c>
      <c r="D19" s="2">
        <v>1</v>
      </c>
      <c r="E19" s="2" t="s">
        <v>24</v>
      </c>
      <c r="F19" s="15">
        <v>15000</v>
      </c>
      <c r="G19" s="9">
        <f>D19*F19</f>
        <v>15000</v>
      </c>
      <c r="H19" s="66"/>
    </row>
    <row r="20" spans="2:8" x14ac:dyDescent="0.25">
      <c r="B20" s="44"/>
      <c r="C20" s="5" t="s">
        <v>22</v>
      </c>
      <c r="D20" s="2">
        <v>5</v>
      </c>
      <c r="E20" s="2" t="s">
        <v>24</v>
      </c>
      <c r="F20" s="15">
        <v>15000</v>
      </c>
      <c r="G20" s="9">
        <f t="shared" ref="G20:G23" si="0">D20*F20</f>
        <v>75000</v>
      </c>
      <c r="H20" s="66"/>
    </row>
    <row r="21" spans="2:8" x14ac:dyDescent="0.25">
      <c r="B21" s="45"/>
      <c r="C21" s="5" t="s">
        <v>23</v>
      </c>
      <c r="D21" s="2">
        <v>100</v>
      </c>
      <c r="E21" s="2" t="s">
        <v>24</v>
      </c>
      <c r="F21" s="15">
        <v>10000</v>
      </c>
      <c r="G21" s="9">
        <f t="shared" si="0"/>
        <v>1000000</v>
      </c>
      <c r="H21" s="66"/>
    </row>
    <row r="22" spans="2:8" x14ac:dyDescent="0.25">
      <c r="B22" s="2">
        <v>3</v>
      </c>
      <c r="C22" s="5" t="s">
        <v>42</v>
      </c>
      <c r="D22" s="2">
        <v>100</v>
      </c>
      <c r="E22" s="2" t="s">
        <v>5</v>
      </c>
      <c r="F22" s="15">
        <v>1500</v>
      </c>
      <c r="G22" s="9">
        <f t="shared" si="0"/>
        <v>150000</v>
      </c>
      <c r="H22" s="66"/>
    </row>
    <row r="23" spans="2:8" x14ac:dyDescent="0.25">
      <c r="B23" s="2">
        <v>4</v>
      </c>
      <c r="C23" s="5" t="s">
        <v>37</v>
      </c>
      <c r="D23" s="2">
        <v>1</v>
      </c>
      <c r="E23" s="2" t="s">
        <v>5</v>
      </c>
      <c r="F23" s="15">
        <v>150000</v>
      </c>
      <c r="G23" s="9">
        <f t="shared" si="0"/>
        <v>150000</v>
      </c>
      <c r="H23" s="67"/>
    </row>
    <row r="24" spans="2:8" x14ac:dyDescent="0.25">
      <c r="B24" s="57" t="s">
        <v>38</v>
      </c>
      <c r="C24" s="58"/>
      <c r="D24" s="58"/>
      <c r="E24" s="58"/>
      <c r="F24" s="58"/>
      <c r="G24" s="58"/>
      <c r="H24" s="59"/>
    </row>
    <row r="25" spans="2:8" x14ac:dyDescent="0.25">
      <c r="B25" s="2">
        <v>1</v>
      </c>
      <c r="C25" s="4" t="s">
        <v>39</v>
      </c>
      <c r="D25" s="2">
        <v>5</v>
      </c>
      <c r="E25" s="2" t="s">
        <v>45</v>
      </c>
      <c r="F25" s="16">
        <v>125000</v>
      </c>
      <c r="G25" s="16">
        <f>D25*F25</f>
        <v>625000</v>
      </c>
      <c r="H25" s="68">
        <f>SUM(G25,G26:G30)</f>
        <v>1315500</v>
      </c>
    </row>
    <row r="26" spans="2:8" x14ac:dyDescent="0.25">
      <c r="B26" s="24">
        <v>2</v>
      </c>
      <c r="C26" s="4" t="s">
        <v>46</v>
      </c>
      <c r="D26" s="2">
        <v>1</v>
      </c>
      <c r="E26" s="2" t="s">
        <v>51</v>
      </c>
      <c r="F26" s="16">
        <v>300000</v>
      </c>
      <c r="G26" s="16">
        <f>D26*F26</f>
        <v>300000</v>
      </c>
      <c r="H26" s="69"/>
    </row>
    <row r="27" spans="2:8" x14ac:dyDescent="0.25">
      <c r="B27" s="2">
        <v>3</v>
      </c>
      <c r="C27" s="4" t="s">
        <v>42</v>
      </c>
      <c r="D27" s="2">
        <v>3</v>
      </c>
      <c r="E27" s="2" t="s">
        <v>5</v>
      </c>
      <c r="F27" s="16">
        <v>1500</v>
      </c>
      <c r="G27" s="16">
        <f t="shared" ref="G27:G30" si="1">D27*F27</f>
        <v>4500</v>
      </c>
      <c r="H27" s="69"/>
    </row>
    <row r="28" spans="2:8" x14ac:dyDescent="0.25">
      <c r="B28" s="2">
        <v>4</v>
      </c>
      <c r="C28" s="4" t="s">
        <v>85</v>
      </c>
      <c r="D28" s="2">
        <v>2</v>
      </c>
      <c r="E28" s="2" t="s">
        <v>5</v>
      </c>
      <c r="F28" s="16">
        <v>30000</v>
      </c>
      <c r="G28" s="16">
        <f t="shared" si="1"/>
        <v>60000</v>
      </c>
      <c r="H28" s="69"/>
    </row>
    <row r="29" spans="2:8" x14ac:dyDescent="0.25">
      <c r="B29" s="2">
        <v>5</v>
      </c>
      <c r="C29" s="4" t="s">
        <v>44</v>
      </c>
      <c r="D29" s="2">
        <v>8</v>
      </c>
      <c r="E29" s="2" t="s">
        <v>53</v>
      </c>
      <c r="F29" s="16">
        <v>22000</v>
      </c>
      <c r="G29" s="16">
        <f t="shared" si="1"/>
        <v>176000</v>
      </c>
      <c r="H29" s="69"/>
    </row>
    <row r="30" spans="2:8" x14ac:dyDescent="0.25">
      <c r="B30" s="2">
        <v>6</v>
      </c>
      <c r="C30" s="4" t="s">
        <v>37</v>
      </c>
      <c r="D30" s="2">
        <v>1</v>
      </c>
      <c r="E30" s="2" t="s">
        <v>5</v>
      </c>
      <c r="F30" s="16">
        <v>150000</v>
      </c>
      <c r="G30" s="16">
        <f t="shared" si="1"/>
        <v>150000</v>
      </c>
      <c r="H30" s="70"/>
    </row>
    <row r="31" spans="2:8" x14ac:dyDescent="0.25">
      <c r="B31" s="57" t="s">
        <v>25</v>
      </c>
      <c r="C31" s="58"/>
      <c r="D31" s="58"/>
      <c r="E31" s="58"/>
      <c r="F31" s="58"/>
      <c r="G31" s="58"/>
      <c r="H31" s="59"/>
    </row>
    <row r="32" spans="2:8" x14ac:dyDescent="0.25">
      <c r="B32" s="63" t="s">
        <v>19</v>
      </c>
      <c r="C32" s="64"/>
      <c r="D32" s="64"/>
      <c r="E32" s="64"/>
      <c r="F32" s="64"/>
      <c r="G32" s="65"/>
      <c r="H32" s="68">
        <f>SUM(G34:G37,G39:G43,G45:G45,G47:G47)</f>
        <v>7551000</v>
      </c>
    </row>
    <row r="33" spans="2:8" x14ac:dyDescent="0.25">
      <c r="B33" s="56">
        <v>1</v>
      </c>
      <c r="C33" s="63" t="s">
        <v>52</v>
      </c>
      <c r="D33" s="64"/>
      <c r="E33" s="64"/>
      <c r="F33" s="64"/>
      <c r="G33" s="65"/>
      <c r="H33" s="69"/>
    </row>
    <row r="34" spans="2:8" x14ac:dyDescent="0.25">
      <c r="B34" s="44"/>
      <c r="C34" s="4" t="s">
        <v>34</v>
      </c>
      <c r="D34" s="2">
        <v>30</v>
      </c>
      <c r="E34" s="2" t="s">
        <v>24</v>
      </c>
      <c r="F34" s="16">
        <v>15000</v>
      </c>
      <c r="G34" s="16">
        <f>D34*F34</f>
        <v>450000</v>
      </c>
      <c r="H34" s="69"/>
    </row>
    <row r="35" spans="2:8" x14ac:dyDescent="0.25">
      <c r="B35" s="45"/>
      <c r="C35" s="4" t="s">
        <v>36</v>
      </c>
      <c r="D35" s="2">
        <v>5</v>
      </c>
      <c r="E35" s="2" t="s">
        <v>24</v>
      </c>
      <c r="F35" s="16">
        <v>15000</v>
      </c>
      <c r="G35" s="16">
        <f t="shared" ref="G35:G37" si="2">D35*F35</f>
        <v>75000</v>
      </c>
      <c r="H35" s="69"/>
    </row>
    <row r="36" spans="2:8" x14ac:dyDescent="0.25">
      <c r="B36" s="2">
        <v>2</v>
      </c>
      <c r="C36" s="4" t="s">
        <v>64</v>
      </c>
      <c r="D36" s="2">
        <v>1</v>
      </c>
      <c r="E36" s="2" t="s">
        <v>5</v>
      </c>
      <c r="F36" s="16">
        <v>100000</v>
      </c>
      <c r="G36" s="16">
        <f t="shared" si="2"/>
        <v>100000</v>
      </c>
      <c r="H36" s="69"/>
    </row>
    <row r="37" spans="2:8" x14ac:dyDescent="0.25">
      <c r="B37" s="2">
        <v>3</v>
      </c>
      <c r="C37" s="4" t="s">
        <v>44</v>
      </c>
      <c r="D37" s="2">
        <v>8</v>
      </c>
      <c r="E37" s="2" t="s">
        <v>53</v>
      </c>
      <c r="F37" s="16">
        <v>22000</v>
      </c>
      <c r="G37" s="16">
        <f t="shared" si="2"/>
        <v>176000</v>
      </c>
      <c r="H37" s="69"/>
    </row>
    <row r="38" spans="2:8" x14ac:dyDescent="0.25">
      <c r="B38" s="63" t="s">
        <v>26</v>
      </c>
      <c r="C38" s="64"/>
      <c r="D38" s="64"/>
      <c r="E38" s="64"/>
      <c r="F38" s="64"/>
      <c r="G38" s="65"/>
      <c r="H38" s="69"/>
    </row>
    <row r="39" spans="2:8" x14ac:dyDescent="0.25">
      <c r="B39" s="2">
        <v>1</v>
      </c>
      <c r="C39" s="4" t="s">
        <v>116</v>
      </c>
      <c r="D39" s="2">
        <v>1</v>
      </c>
      <c r="E39" s="2" t="s">
        <v>54</v>
      </c>
      <c r="F39" s="16">
        <v>4000000</v>
      </c>
      <c r="G39" s="16">
        <f>D39*F39</f>
        <v>4000000</v>
      </c>
      <c r="H39" s="69"/>
    </row>
    <row r="40" spans="2:8" x14ac:dyDescent="0.25">
      <c r="B40" s="2">
        <v>3</v>
      </c>
      <c r="C40" s="4" t="s">
        <v>29</v>
      </c>
      <c r="D40" s="2">
        <v>1000</v>
      </c>
      <c r="E40" s="2" t="s">
        <v>5</v>
      </c>
      <c r="F40" s="16">
        <v>300</v>
      </c>
      <c r="G40" s="16">
        <f t="shared" ref="G40:G43" si="3">D40*F40</f>
        <v>300000</v>
      </c>
      <c r="H40" s="69"/>
    </row>
    <row r="41" spans="2:8" x14ac:dyDescent="0.25">
      <c r="B41" s="2">
        <v>7</v>
      </c>
      <c r="C41" s="4" t="s">
        <v>61</v>
      </c>
      <c r="D41" s="2">
        <v>50</v>
      </c>
      <c r="E41" s="2" t="s">
        <v>5</v>
      </c>
      <c r="F41" s="16">
        <v>7000</v>
      </c>
      <c r="G41" s="16">
        <f t="shared" si="3"/>
        <v>350000</v>
      </c>
      <c r="H41" s="69"/>
    </row>
    <row r="42" spans="2:8" x14ac:dyDescent="0.25">
      <c r="B42" s="2">
        <v>8</v>
      </c>
      <c r="C42" s="4" t="s">
        <v>62</v>
      </c>
      <c r="D42" s="2">
        <v>1</v>
      </c>
      <c r="E42" s="2" t="s">
        <v>54</v>
      </c>
      <c r="F42" s="16">
        <v>200000</v>
      </c>
      <c r="G42" s="16">
        <f t="shared" si="3"/>
        <v>200000</v>
      </c>
      <c r="H42" s="69"/>
    </row>
    <row r="43" spans="2:8" x14ac:dyDescent="0.25">
      <c r="B43" s="2">
        <v>9</v>
      </c>
      <c r="C43" s="4" t="s">
        <v>63</v>
      </c>
      <c r="D43" s="2">
        <v>20</v>
      </c>
      <c r="E43" s="2" t="s">
        <v>5</v>
      </c>
      <c r="F43" s="16">
        <v>5000</v>
      </c>
      <c r="G43" s="16">
        <f t="shared" si="3"/>
        <v>100000</v>
      </c>
      <c r="H43" s="69"/>
    </row>
    <row r="44" spans="2:8" x14ac:dyDescent="0.25">
      <c r="B44" s="71" t="s">
        <v>17</v>
      </c>
      <c r="C44" s="72"/>
      <c r="D44" s="72"/>
      <c r="E44" s="72"/>
      <c r="F44" s="72"/>
      <c r="G44" s="73"/>
      <c r="H44" s="69"/>
    </row>
    <row r="45" spans="2:8" x14ac:dyDescent="0.25">
      <c r="B45" s="2">
        <v>1</v>
      </c>
      <c r="C45" s="23" t="s">
        <v>115</v>
      </c>
      <c r="D45" s="2">
        <v>1</v>
      </c>
      <c r="E45" s="2" t="s">
        <v>18</v>
      </c>
      <c r="F45" s="16">
        <v>800000</v>
      </c>
      <c r="G45" s="20">
        <f>D45*F45</f>
        <v>800000</v>
      </c>
      <c r="H45" s="69"/>
    </row>
    <row r="46" spans="2:8" x14ac:dyDescent="0.25">
      <c r="B46" s="63" t="s">
        <v>27</v>
      </c>
      <c r="C46" s="64"/>
      <c r="D46" s="64"/>
      <c r="E46" s="64"/>
      <c r="F46" s="64"/>
      <c r="G46" s="65"/>
      <c r="H46" s="69"/>
    </row>
    <row r="47" spans="2:8" x14ac:dyDescent="0.25">
      <c r="B47" s="2">
        <v>1</v>
      </c>
      <c r="C47" s="5" t="s">
        <v>33</v>
      </c>
      <c r="D47" s="2">
        <v>1</v>
      </c>
      <c r="E47" s="2" t="s">
        <v>51</v>
      </c>
      <c r="F47" s="15">
        <v>1000000</v>
      </c>
      <c r="G47" s="9">
        <f t="shared" ref="G47" si="4">D47*F47</f>
        <v>1000000</v>
      </c>
      <c r="H47" s="70"/>
    </row>
    <row r="48" spans="2:8" x14ac:dyDescent="0.25">
      <c r="B48" s="55" t="s">
        <v>9</v>
      </c>
      <c r="C48" s="55"/>
      <c r="D48" s="55"/>
      <c r="E48" s="55"/>
      <c r="F48" s="55"/>
      <c r="G48" s="55"/>
      <c r="H48" s="19">
        <f>SUM(H15,H17,H25,H32)</f>
        <v>12256500</v>
      </c>
    </row>
    <row r="51" ht="60" customHeight="1" x14ac:dyDescent="0.25"/>
    <row r="60" ht="90" customHeight="1" x14ac:dyDescent="0.25"/>
    <row r="67" ht="45" customHeight="1" x14ac:dyDescent="0.25"/>
    <row r="68" ht="45" customHeight="1" x14ac:dyDescent="0.25"/>
    <row r="69" ht="30" customHeight="1" x14ac:dyDescent="0.25"/>
  </sheetData>
  <mergeCells count="20">
    <mergeCell ref="B33:B35"/>
    <mergeCell ref="C33:G33"/>
    <mergeCell ref="B38:G38"/>
    <mergeCell ref="B31:H31"/>
    <mergeCell ref="H32:H47"/>
    <mergeCell ref="B44:G44"/>
    <mergeCell ref="B46:G46"/>
    <mergeCell ref="B18:B21"/>
    <mergeCell ref="B14:H14"/>
    <mergeCell ref="C18:G18"/>
    <mergeCell ref="B24:H24"/>
    <mergeCell ref="H17:H23"/>
    <mergeCell ref="H25:H30"/>
    <mergeCell ref="B32:G32"/>
    <mergeCell ref="B16:H16"/>
    <mergeCell ref="B2:H2"/>
    <mergeCell ref="H5:H8"/>
    <mergeCell ref="J7:K7"/>
    <mergeCell ref="B9:G9"/>
    <mergeCell ref="B11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330E6-A07A-42A2-A04C-2EB4D5A55248}">
  <dimension ref="B2:H40"/>
  <sheetViews>
    <sheetView topLeftCell="A22" workbookViewId="0">
      <selection activeCell="B2" sqref="B2:H40"/>
    </sheetView>
  </sheetViews>
  <sheetFormatPr defaultRowHeight="15" x14ac:dyDescent="0.25"/>
  <cols>
    <col min="2" max="2" width="3.5703125" bestFit="1" customWidth="1"/>
    <col min="3" max="3" width="21.85546875" bestFit="1" customWidth="1"/>
    <col min="6" max="8" width="14.140625" bestFit="1" customWidth="1"/>
  </cols>
  <sheetData>
    <row r="2" spans="2:8" x14ac:dyDescent="0.25">
      <c r="B2" s="25" t="s">
        <v>3</v>
      </c>
      <c r="C2" s="25" t="s">
        <v>76</v>
      </c>
      <c r="D2" s="25" t="s">
        <v>5</v>
      </c>
      <c r="E2" s="25" t="s">
        <v>6</v>
      </c>
      <c r="F2" s="25" t="s">
        <v>7</v>
      </c>
      <c r="G2" s="25" t="s">
        <v>8</v>
      </c>
      <c r="H2" s="25" t="s">
        <v>9</v>
      </c>
    </row>
    <row r="3" spans="2:8" x14ac:dyDescent="0.25">
      <c r="B3" s="26">
        <v>1</v>
      </c>
      <c r="C3" s="27" t="s">
        <v>87</v>
      </c>
      <c r="D3" s="26">
        <v>39</v>
      </c>
      <c r="E3" s="26" t="s">
        <v>94</v>
      </c>
      <c r="F3" s="30"/>
      <c r="G3" s="30">
        <f>F3*D3</f>
        <v>0</v>
      </c>
      <c r="H3" s="31">
        <f>SUM(G3:G8)</f>
        <v>0</v>
      </c>
    </row>
    <row r="4" spans="2:8" x14ac:dyDescent="0.25">
      <c r="B4" s="26">
        <v>2</v>
      </c>
      <c r="C4" s="28" t="s">
        <v>86</v>
      </c>
      <c r="D4" s="26">
        <v>39</v>
      </c>
      <c r="E4" s="26" t="s">
        <v>94</v>
      </c>
      <c r="F4" s="30"/>
      <c r="G4" s="30">
        <f t="shared" ref="G4:G8" si="0">F4*D4</f>
        <v>0</v>
      </c>
      <c r="H4" s="32"/>
    </row>
    <row r="5" spans="2:8" x14ac:dyDescent="0.25">
      <c r="B5" s="26">
        <v>3</v>
      </c>
      <c r="C5" s="28" t="s">
        <v>89</v>
      </c>
      <c r="D5" s="26">
        <v>1</v>
      </c>
      <c r="E5" s="26" t="s">
        <v>94</v>
      </c>
      <c r="F5" s="30"/>
      <c r="G5" s="30">
        <f t="shared" si="0"/>
        <v>0</v>
      </c>
      <c r="H5" s="32"/>
    </row>
    <row r="6" spans="2:8" x14ac:dyDescent="0.25">
      <c r="B6" s="26">
        <v>4</v>
      </c>
      <c r="C6" s="28" t="s">
        <v>100</v>
      </c>
      <c r="D6" s="26">
        <v>1</v>
      </c>
      <c r="E6" s="26" t="s">
        <v>94</v>
      </c>
      <c r="F6" s="30"/>
      <c r="G6" s="30">
        <f t="shared" si="0"/>
        <v>0</v>
      </c>
      <c r="H6" s="32"/>
    </row>
    <row r="7" spans="2:8" x14ac:dyDescent="0.25">
      <c r="B7" s="26">
        <v>5</v>
      </c>
      <c r="C7" s="28" t="s">
        <v>101</v>
      </c>
      <c r="D7" s="26">
        <v>1</v>
      </c>
      <c r="E7" s="26" t="s">
        <v>94</v>
      </c>
      <c r="F7" s="30"/>
      <c r="G7" s="30">
        <f t="shared" si="0"/>
        <v>0</v>
      </c>
      <c r="H7" s="32"/>
    </row>
    <row r="8" spans="2:8" x14ac:dyDescent="0.25">
      <c r="B8" s="26">
        <v>6</v>
      </c>
      <c r="C8" s="28"/>
      <c r="D8" s="28"/>
      <c r="E8" s="28"/>
      <c r="F8" s="30"/>
      <c r="G8" s="30">
        <f t="shared" si="0"/>
        <v>0</v>
      </c>
      <c r="H8" s="33"/>
    </row>
    <row r="9" spans="2:8" x14ac:dyDescent="0.25">
      <c r="B9" s="34" t="s">
        <v>77</v>
      </c>
      <c r="C9" s="34"/>
      <c r="D9" s="34"/>
      <c r="E9" s="34"/>
      <c r="F9" s="34"/>
      <c r="G9" s="34"/>
      <c r="H9" s="34"/>
    </row>
    <row r="10" spans="2:8" x14ac:dyDescent="0.25">
      <c r="B10" s="28">
        <v>7</v>
      </c>
      <c r="C10" s="28" t="s">
        <v>78</v>
      </c>
      <c r="D10" s="26">
        <v>1</v>
      </c>
      <c r="E10" s="26" t="s">
        <v>79</v>
      </c>
      <c r="F10" s="29">
        <v>65000</v>
      </c>
      <c r="G10" s="29">
        <f>F10*D10</f>
        <v>65000</v>
      </c>
      <c r="H10" s="31">
        <f>SUM(G10:G13)</f>
        <v>139000</v>
      </c>
    </row>
    <row r="11" spans="2:8" x14ac:dyDescent="0.25">
      <c r="B11" s="28">
        <v>8</v>
      </c>
      <c r="C11" s="28" t="s">
        <v>81</v>
      </c>
      <c r="D11" s="26">
        <v>10</v>
      </c>
      <c r="E11" s="26" t="s">
        <v>82</v>
      </c>
      <c r="F11" s="29">
        <v>1000</v>
      </c>
      <c r="G11" s="29">
        <f t="shared" ref="G11:G13" si="1">F11*D11</f>
        <v>10000</v>
      </c>
      <c r="H11" s="32"/>
    </row>
    <row r="12" spans="2:8" x14ac:dyDescent="0.25">
      <c r="B12" s="28">
        <v>9</v>
      </c>
      <c r="C12" s="28" t="s">
        <v>83</v>
      </c>
      <c r="D12" s="26">
        <v>2</v>
      </c>
      <c r="E12" s="26" t="s">
        <v>82</v>
      </c>
      <c r="F12" s="29">
        <v>2000</v>
      </c>
      <c r="G12" s="29">
        <f t="shared" si="1"/>
        <v>4000</v>
      </c>
      <c r="H12" s="32"/>
    </row>
    <row r="13" spans="2:8" x14ac:dyDescent="0.25">
      <c r="B13" s="28">
        <v>10</v>
      </c>
      <c r="C13" s="28" t="s">
        <v>84</v>
      </c>
      <c r="D13" s="26">
        <v>2</v>
      </c>
      <c r="E13" s="26" t="s">
        <v>5</v>
      </c>
      <c r="F13" s="29">
        <v>30000</v>
      </c>
      <c r="G13" s="29">
        <f t="shared" si="1"/>
        <v>60000</v>
      </c>
      <c r="H13" s="33"/>
    </row>
    <row r="14" spans="2:8" x14ac:dyDescent="0.25">
      <c r="B14" s="34" t="s">
        <v>90</v>
      </c>
      <c r="C14" s="34"/>
      <c r="D14" s="34"/>
      <c r="E14" s="34"/>
      <c r="F14" s="34"/>
      <c r="G14" s="34"/>
      <c r="H14" s="34"/>
    </row>
    <row r="15" spans="2:8" x14ac:dyDescent="0.25">
      <c r="B15" s="28">
        <v>11</v>
      </c>
      <c r="C15" s="28" t="s">
        <v>85</v>
      </c>
      <c r="D15" s="26">
        <v>1</v>
      </c>
      <c r="E15" s="26" t="s">
        <v>94</v>
      </c>
      <c r="F15" s="29">
        <v>30000</v>
      </c>
      <c r="G15" s="29">
        <f>F15*D15</f>
        <v>30000</v>
      </c>
      <c r="H15" s="31">
        <f>SUM(G15:G20)</f>
        <v>46000</v>
      </c>
    </row>
    <row r="16" spans="2:8" x14ac:dyDescent="0.25">
      <c r="B16" s="28">
        <v>12</v>
      </c>
      <c r="C16" s="28" t="s">
        <v>42</v>
      </c>
      <c r="D16" s="26">
        <v>3</v>
      </c>
      <c r="E16" s="26" t="s">
        <v>94</v>
      </c>
      <c r="F16" s="29">
        <v>2000</v>
      </c>
      <c r="G16" s="29">
        <f t="shared" ref="G16:G20" si="2">F16*D16</f>
        <v>6000</v>
      </c>
      <c r="H16" s="32"/>
    </row>
    <row r="17" spans="2:8" x14ac:dyDescent="0.25">
      <c r="B17" s="28">
        <v>13</v>
      </c>
      <c r="C17" s="28" t="s">
        <v>44</v>
      </c>
      <c r="D17" s="26">
        <v>2</v>
      </c>
      <c r="E17" s="26" t="s">
        <v>53</v>
      </c>
      <c r="F17" s="29"/>
      <c r="G17" s="29">
        <f t="shared" si="2"/>
        <v>0</v>
      </c>
      <c r="H17" s="32"/>
    </row>
    <row r="18" spans="2:8" x14ac:dyDescent="0.25">
      <c r="B18" s="28">
        <v>14</v>
      </c>
      <c r="C18" s="28" t="s">
        <v>80</v>
      </c>
      <c r="D18" s="26">
        <v>10</v>
      </c>
      <c r="E18" s="26" t="s">
        <v>82</v>
      </c>
      <c r="F18" s="29">
        <v>1000</v>
      </c>
      <c r="G18" s="29">
        <f t="shared" si="2"/>
        <v>10000</v>
      </c>
      <c r="H18" s="32"/>
    </row>
    <row r="19" spans="2:8" x14ac:dyDescent="0.25">
      <c r="B19" s="28">
        <v>15</v>
      </c>
      <c r="C19" s="28" t="s">
        <v>88</v>
      </c>
      <c r="D19" s="26">
        <v>5</v>
      </c>
      <c r="E19" s="26" t="s">
        <v>94</v>
      </c>
      <c r="F19" s="29"/>
      <c r="G19" s="29">
        <f t="shared" si="2"/>
        <v>0</v>
      </c>
      <c r="H19" s="32"/>
    </row>
    <row r="20" spans="2:8" x14ac:dyDescent="0.25">
      <c r="B20" s="28">
        <v>16</v>
      </c>
      <c r="C20" s="28"/>
      <c r="D20" s="26"/>
      <c r="E20" s="26"/>
      <c r="F20" s="29"/>
      <c r="G20" s="29">
        <f t="shared" si="2"/>
        <v>0</v>
      </c>
      <c r="H20" s="33"/>
    </row>
    <row r="21" spans="2:8" x14ac:dyDescent="0.25">
      <c r="B21" s="35" t="s">
        <v>1</v>
      </c>
      <c r="C21" s="36"/>
      <c r="D21" s="36"/>
      <c r="E21" s="36"/>
      <c r="F21" s="36"/>
      <c r="G21" s="36"/>
      <c r="H21" s="37"/>
    </row>
    <row r="22" spans="2:8" x14ac:dyDescent="0.25">
      <c r="B22" s="26">
        <v>17</v>
      </c>
      <c r="C22" s="27" t="s">
        <v>19</v>
      </c>
      <c r="D22" s="26">
        <v>150</v>
      </c>
      <c r="E22" s="26" t="s">
        <v>91</v>
      </c>
      <c r="F22" s="30">
        <v>12000</v>
      </c>
      <c r="G22" s="30">
        <f>F22*D22</f>
        <v>1800000</v>
      </c>
      <c r="H22" s="31">
        <f>SUM(G22:G32)</f>
        <v>1878000</v>
      </c>
    </row>
    <row r="23" spans="2:8" x14ac:dyDescent="0.25">
      <c r="B23" s="26">
        <v>18</v>
      </c>
      <c r="C23" s="27" t="s">
        <v>92</v>
      </c>
      <c r="D23" s="26">
        <v>2</v>
      </c>
      <c r="E23" s="26" t="s">
        <v>5</v>
      </c>
      <c r="F23" s="30">
        <v>30000</v>
      </c>
      <c r="G23" s="30">
        <f t="shared" ref="G23:G32" si="3">F23*D23</f>
        <v>60000</v>
      </c>
      <c r="H23" s="32"/>
    </row>
    <row r="24" spans="2:8" x14ac:dyDescent="0.25">
      <c r="B24" s="26">
        <v>19</v>
      </c>
      <c r="C24" s="27" t="s">
        <v>93</v>
      </c>
      <c r="D24" s="26">
        <v>2</v>
      </c>
      <c r="E24" s="26" t="s">
        <v>94</v>
      </c>
      <c r="F24" s="30">
        <v>7000</v>
      </c>
      <c r="G24" s="30">
        <f t="shared" si="3"/>
        <v>14000</v>
      </c>
      <c r="H24" s="32"/>
    </row>
    <row r="25" spans="2:8" x14ac:dyDescent="0.25">
      <c r="B25" s="26">
        <v>20</v>
      </c>
      <c r="C25" s="27" t="s">
        <v>95</v>
      </c>
      <c r="D25" s="26">
        <v>4</v>
      </c>
      <c r="E25" s="26" t="s">
        <v>82</v>
      </c>
      <c r="F25" s="30">
        <v>1000</v>
      </c>
      <c r="G25" s="30">
        <f t="shared" si="3"/>
        <v>4000</v>
      </c>
      <c r="H25" s="32"/>
    </row>
    <row r="26" spans="2:8" x14ac:dyDescent="0.25">
      <c r="B26" s="26">
        <v>21</v>
      </c>
      <c r="C26" s="26"/>
      <c r="D26" s="26"/>
      <c r="E26" s="26"/>
      <c r="F26" s="30"/>
      <c r="G26" s="30">
        <f t="shared" si="3"/>
        <v>0</v>
      </c>
      <c r="H26" s="32"/>
    </row>
    <row r="27" spans="2:8" x14ac:dyDescent="0.25">
      <c r="B27" s="26">
        <v>22</v>
      </c>
      <c r="C27" s="26"/>
      <c r="D27" s="26"/>
      <c r="E27" s="26"/>
      <c r="F27" s="30"/>
      <c r="G27" s="30">
        <f t="shared" si="3"/>
        <v>0</v>
      </c>
      <c r="H27" s="32"/>
    </row>
    <row r="28" spans="2:8" x14ac:dyDescent="0.25">
      <c r="B28" s="26">
        <v>23</v>
      </c>
      <c r="C28" s="26"/>
      <c r="D28" s="26"/>
      <c r="E28" s="26"/>
      <c r="F28" s="30"/>
      <c r="G28" s="30">
        <f t="shared" si="3"/>
        <v>0</v>
      </c>
      <c r="H28" s="32"/>
    </row>
    <row r="29" spans="2:8" x14ac:dyDescent="0.25">
      <c r="B29" s="26">
        <v>24</v>
      </c>
      <c r="C29" s="26"/>
      <c r="D29" s="26"/>
      <c r="E29" s="26"/>
      <c r="F29" s="30"/>
      <c r="G29" s="30">
        <f t="shared" si="3"/>
        <v>0</v>
      </c>
      <c r="H29" s="32"/>
    </row>
    <row r="30" spans="2:8" x14ac:dyDescent="0.25">
      <c r="B30" s="26">
        <v>25</v>
      </c>
      <c r="C30" s="26"/>
      <c r="D30" s="26"/>
      <c r="E30" s="26"/>
      <c r="F30" s="30"/>
      <c r="G30" s="30">
        <f t="shared" si="3"/>
        <v>0</v>
      </c>
      <c r="H30" s="32"/>
    </row>
    <row r="31" spans="2:8" x14ac:dyDescent="0.25">
      <c r="B31" s="26">
        <v>26</v>
      </c>
      <c r="C31" s="26"/>
      <c r="D31" s="26"/>
      <c r="E31" s="26"/>
      <c r="F31" s="30"/>
      <c r="G31" s="30">
        <f t="shared" si="3"/>
        <v>0</v>
      </c>
      <c r="H31" s="32"/>
    </row>
    <row r="32" spans="2:8" x14ac:dyDescent="0.25">
      <c r="B32" s="26">
        <v>27</v>
      </c>
      <c r="C32" s="26"/>
      <c r="D32" s="26"/>
      <c r="E32" s="26"/>
      <c r="F32" s="30"/>
      <c r="G32" s="30">
        <f t="shared" si="3"/>
        <v>0</v>
      </c>
      <c r="H32" s="33"/>
    </row>
    <row r="33" spans="2:8" x14ac:dyDescent="0.25">
      <c r="B33" s="35" t="s">
        <v>25</v>
      </c>
      <c r="C33" s="36"/>
      <c r="D33" s="36"/>
      <c r="E33" s="36"/>
      <c r="F33" s="36"/>
      <c r="G33" s="36"/>
      <c r="H33" s="37"/>
    </row>
    <row r="34" spans="2:8" x14ac:dyDescent="0.25">
      <c r="B34" s="26">
        <v>28</v>
      </c>
      <c r="C34" s="26" t="s">
        <v>96</v>
      </c>
      <c r="D34" s="26">
        <v>1</v>
      </c>
      <c r="E34" s="26" t="s">
        <v>54</v>
      </c>
      <c r="F34" s="30">
        <v>2000000</v>
      </c>
      <c r="G34" s="30">
        <f>F34*D34</f>
        <v>2000000</v>
      </c>
      <c r="H34" s="31">
        <f>SUM(G34:G40)</f>
        <v>2000000</v>
      </c>
    </row>
    <row r="35" spans="2:8" x14ac:dyDescent="0.25">
      <c r="B35" s="26">
        <v>29</v>
      </c>
      <c r="C35" s="26" t="s">
        <v>97</v>
      </c>
      <c r="D35" s="26">
        <v>1</v>
      </c>
      <c r="E35" s="26" t="s">
        <v>54</v>
      </c>
      <c r="F35" s="30"/>
      <c r="G35" s="30">
        <f t="shared" ref="G35:G40" si="4">F35*D35</f>
        <v>0</v>
      </c>
      <c r="H35" s="32"/>
    </row>
    <row r="36" spans="2:8" x14ac:dyDescent="0.25">
      <c r="B36" s="26">
        <v>30</v>
      </c>
      <c r="C36" s="26" t="s">
        <v>98</v>
      </c>
      <c r="D36" s="26">
        <v>1</v>
      </c>
      <c r="E36" s="26" t="s">
        <v>102</v>
      </c>
      <c r="F36" s="30"/>
      <c r="G36" s="30">
        <f t="shared" si="4"/>
        <v>0</v>
      </c>
      <c r="H36" s="32"/>
    </row>
    <row r="37" spans="2:8" x14ac:dyDescent="0.25">
      <c r="B37" s="26">
        <v>31</v>
      </c>
      <c r="C37" s="26" t="s">
        <v>99</v>
      </c>
      <c r="D37" s="26"/>
      <c r="E37" s="26"/>
      <c r="F37" s="30"/>
      <c r="G37" s="30">
        <f t="shared" si="4"/>
        <v>0</v>
      </c>
      <c r="H37" s="32"/>
    </row>
    <row r="38" spans="2:8" x14ac:dyDescent="0.25">
      <c r="B38" s="26">
        <v>32</v>
      </c>
      <c r="C38" s="26"/>
      <c r="D38" s="26"/>
      <c r="E38" s="26"/>
      <c r="F38" s="30"/>
      <c r="G38" s="30">
        <f t="shared" si="4"/>
        <v>0</v>
      </c>
      <c r="H38" s="32"/>
    </row>
    <row r="39" spans="2:8" x14ac:dyDescent="0.25">
      <c r="B39" s="26">
        <v>33</v>
      </c>
      <c r="C39" s="26"/>
      <c r="D39" s="26"/>
      <c r="E39" s="26"/>
      <c r="F39" s="30"/>
      <c r="G39" s="30">
        <f t="shared" si="4"/>
        <v>0</v>
      </c>
      <c r="H39" s="32"/>
    </row>
    <row r="40" spans="2:8" x14ac:dyDescent="0.25">
      <c r="B40" s="26">
        <v>34</v>
      </c>
      <c r="C40" s="28"/>
      <c r="D40" s="28"/>
      <c r="E40" s="28"/>
      <c r="F40" s="30"/>
      <c r="G40" s="30">
        <f t="shared" si="4"/>
        <v>0</v>
      </c>
      <c r="H40" s="33"/>
    </row>
  </sheetData>
  <mergeCells count="9">
    <mergeCell ref="H3:H8"/>
    <mergeCell ref="H15:H20"/>
    <mergeCell ref="H22:H32"/>
    <mergeCell ref="H34:H40"/>
    <mergeCell ref="B9:H9"/>
    <mergeCell ref="B14:H14"/>
    <mergeCell ref="B21:H21"/>
    <mergeCell ref="B33:H33"/>
    <mergeCell ref="H10:H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DF2CB-F609-4706-9968-0C56F617297E}">
  <dimension ref="B2:G36"/>
  <sheetViews>
    <sheetView workbookViewId="0">
      <selection activeCell="E8" sqref="E8"/>
    </sheetView>
  </sheetViews>
  <sheetFormatPr defaultRowHeight="15" x14ac:dyDescent="0.25"/>
  <cols>
    <col min="2" max="2" width="3.5703125" bestFit="1" customWidth="1"/>
    <col min="3" max="3" width="21.85546875" bestFit="1" customWidth="1"/>
    <col min="5" max="5" width="7.5703125" bestFit="1" customWidth="1"/>
    <col min="6" max="7" width="14.140625" bestFit="1" customWidth="1"/>
  </cols>
  <sheetData>
    <row r="2" spans="2:7" x14ac:dyDescent="0.25">
      <c r="B2" s="25" t="s">
        <v>3</v>
      </c>
      <c r="C2" s="25" t="s">
        <v>76</v>
      </c>
      <c r="D2" s="25" t="s">
        <v>5</v>
      </c>
      <c r="E2" s="25" t="s">
        <v>6</v>
      </c>
      <c r="F2" s="25" t="s">
        <v>103</v>
      </c>
      <c r="G2" s="25" t="s">
        <v>72</v>
      </c>
    </row>
    <row r="3" spans="2:7" x14ac:dyDescent="0.25">
      <c r="B3" s="26">
        <v>1</v>
      </c>
      <c r="C3" s="27" t="s">
        <v>87</v>
      </c>
      <c r="D3" s="26">
        <v>39</v>
      </c>
      <c r="E3" s="26" t="s">
        <v>94</v>
      </c>
      <c r="F3" s="30"/>
      <c r="G3" s="30"/>
    </row>
    <row r="4" spans="2:7" x14ac:dyDescent="0.25">
      <c r="B4" s="26">
        <v>2</v>
      </c>
      <c r="C4" s="28" t="s">
        <v>86</v>
      </c>
      <c r="D4" s="26">
        <v>39</v>
      </c>
      <c r="E4" s="26" t="s">
        <v>94</v>
      </c>
      <c r="F4" s="30"/>
      <c r="G4" s="30"/>
    </row>
    <row r="5" spans="2:7" x14ac:dyDescent="0.25">
      <c r="B5" s="26">
        <v>3</v>
      </c>
      <c r="C5" s="28" t="s">
        <v>89</v>
      </c>
      <c r="D5" s="26">
        <v>1</v>
      </c>
      <c r="E5" s="26" t="s">
        <v>94</v>
      </c>
      <c r="F5" s="30"/>
      <c r="G5" s="30"/>
    </row>
    <row r="6" spans="2:7" x14ac:dyDescent="0.25">
      <c r="B6" s="26">
        <v>4</v>
      </c>
      <c r="C6" s="28" t="s">
        <v>100</v>
      </c>
      <c r="D6" s="26">
        <v>1</v>
      </c>
      <c r="E6" s="26" t="s">
        <v>94</v>
      </c>
      <c r="F6" s="30"/>
      <c r="G6" s="30"/>
    </row>
    <row r="7" spans="2:7" x14ac:dyDescent="0.25">
      <c r="B7" s="26">
        <v>5</v>
      </c>
      <c r="C7" s="28" t="s">
        <v>101</v>
      </c>
      <c r="D7" s="26">
        <v>1</v>
      </c>
      <c r="E7" s="26" t="s">
        <v>94</v>
      </c>
      <c r="F7" s="30"/>
      <c r="G7" s="30"/>
    </row>
    <row r="8" spans="2:7" x14ac:dyDescent="0.25">
      <c r="B8" s="26">
        <v>6</v>
      </c>
      <c r="C8" s="28"/>
      <c r="D8" s="28"/>
      <c r="E8" s="28"/>
      <c r="F8" s="30"/>
      <c r="G8" s="30"/>
    </row>
    <row r="9" spans="2:7" x14ac:dyDescent="0.25">
      <c r="B9" s="34" t="s">
        <v>77</v>
      </c>
      <c r="C9" s="34"/>
      <c r="D9" s="34"/>
      <c r="E9" s="34"/>
      <c r="F9" s="34"/>
      <c r="G9" s="34"/>
    </row>
    <row r="10" spans="2:7" x14ac:dyDescent="0.25">
      <c r="B10" s="28">
        <v>7</v>
      </c>
      <c r="C10" s="28" t="s">
        <v>104</v>
      </c>
      <c r="D10" s="26">
        <v>1</v>
      </c>
      <c r="E10" s="26" t="s">
        <v>94</v>
      </c>
      <c r="F10" s="29"/>
      <c r="G10" s="29"/>
    </row>
    <row r="11" spans="2:7" x14ac:dyDescent="0.25">
      <c r="B11" s="34" t="s">
        <v>90</v>
      </c>
      <c r="C11" s="34"/>
      <c r="D11" s="34"/>
      <c r="E11" s="34"/>
      <c r="F11" s="34"/>
      <c r="G11" s="34"/>
    </row>
    <row r="12" spans="2:7" x14ac:dyDescent="0.25">
      <c r="B12" s="28">
        <v>11</v>
      </c>
      <c r="C12" s="28" t="s">
        <v>104</v>
      </c>
      <c r="D12" s="26">
        <v>1</v>
      </c>
      <c r="E12" s="26" t="s">
        <v>94</v>
      </c>
      <c r="F12" s="29"/>
      <c r="G12" s="29"/>
    </row>
    <row r="13" spans="2:7" x14ac:dyDescent="0.25">
      <c r="B13" s="28">
        <v>12</v>
      </c>
      <c r="C13" s="28" t="s">
        <v>88</v>
      </c>
      <c r="D13" s="26">
        <v>3</v>
      </c>
      <c r="E13" s="26" t="s">
        <v>94</v>
      </c>
      <c r="F13" s="29"/>
      <c r="G13" s="29"/>
    </row>
    <row r="14" spans="2:7" x14ac:dyDescent="0.25">
      <c r="B14" s="28">
        <v>13</v>
      </c>
      <c r="C14" s="28" t="s">
        <v>105</v>
      </c>
      <c r="D14" s="26">
        <v>2</v>
      </c>
      <c r="E14" s="26" t="s">
        <v>53</v>
      </c>
      <c r="F14" s="29"/>
      <c r="G14" s="29"/>
    </row>
    <row r="15" spans="2:7" x14ac:dyDescent="0.25">
      <c r="B15" s="34" t="s">
        <v>1</v>
      </c>
      <c r="C15" s="34"/>
      <c r="D15" s="34"/>
      <c r="E15" s="34"/>
      <c r="F15" s="34"/>
      <c r="G15" s="34"/>
    </row>
    <row r="16" spans="2:7" x14ac:dyDescent="0.25">
      <c r="B16" s="26">
        <v>17</v>
      </c>
      <c r="C16" s="27" t="s">
        <v>111</v>
      </c>
      <c r="D16" s="26">
        <v>5</v>
      </c>
      <c r="E16" s="26" t="s">
        <v>94</v>
      </c>
      <c r="F16" s="30"/>
      <c r="G16" s="30"/>
    </row>
    <row r="17" spans="2:7" x14ac:dyDescent="0.25">
      <c r="B17" s="26"/>
      <c r="C17" s="27" t="s">
        <v>113</v>
      </c>
      <c r="D17" s="26">
        <v>2</v>
      </c>
      <c r="E17" s="26" t="s">
        <v>94</v>
      </c>
      <c r="F17" s="30"/>
      <c r="G17" s="30"/>
    </row>
    <row r="18" spans="2:7" x14ac:dyDescent="0.25">
      <c r="B18" s="26"/>
      <c r="C18" s="27" t="s">
        <v>112</v>
      </c>
      <c r="D18" s="26">
        <v>2</v>
      </c>
      <c r="E18" s="26" t="s">
        <v>94</v>
      </c>
      <c r="F18" s="30"/>
      <c r="G18" s="30"/>
    </row>
    <row r="19" spans="2:7" x14ac:dyDescent="0.25">
      <c r="B19" s="26">
        <v>18</v>
      </c>
      <c r="C19" s="27" t="s">
        <v>106</v>
      </c>
      <c r="D19" s="26">
        <v>120</v>
      </c>
      <c r="E19" s="26" t="s">
        <v>94</v>
      </c>
      <c r="F19" s="30"/>
      <c r="G19" s="30"/>
    </row>
    <row r="20" spans="2:7" x14ac:dyDescent="0.25">
      <c r="B20" s="26">
        <v>19</v>
      </c>
      <c r="C20" s="27" t="s">
        <v>107</v>
      </c>
      <c r="D20" s="26">
        <v>2</v>
      </c>
      <c r="E20" s="26" t="s">
        <v>94</v>
      </c>
      <c r="F20" s="30"/>
      <c r="G20" s="30"/>
    </row>
    <row r="21" spans="2:7" x14ac:dyDescent="0.25">
      <c r="B21" s="26">
        <v>20</v>
      </c>
      <c r="C21" s="27" t="s">
        <v>108</v>
      </c>
      <c r="D21" s="26">
        <v>1</v>
      </c>
      <c r="E21" s="26" t="s">
        <v>94</v>
      </c>
      <c r="F21" s="30"/>
      <c r="G21" s="30"/>
    </row>
    <row r="22" spans="2:7" x14ac:dyDescent="0.25">
      <c r="B22" s="26">
        <v>21</v>
      </c>
      <c r="C22" s="27" t="s">
        <v>109</v>
      </c>
      <c r="D22" s="26">
        <v>2</v>
      </c>
      <c r="E22" s="26" t="s">
        <v>94</v>
      </c>
      <c r="F22" s="30"/>
      <c r="G22" s="30"/>
    </row>
    <row r="23" spans="2:7" x14ac:dyDescent="0.25">
      <c r="B23" s="26">
        <v>22</v>
      </c>
      <c r="C23" s="27" t="s">
        <v>110</v>
      </c>
      <c r="D23" s="26">
        <v>5</v>
      </c>
      <c r="E23" s="26" t="s">
        <v>94</v>
      </c>
      <c r="F23" s="30"/>
      <c r="G23" s="30"/>
    </row>
    <row r="24" spans="2:7" x14ac:dyDescent="0.25">
      <c r="B24" s="26">
        <v>23</v>
      </c>
      <c r="C24" s="27" t="s">
        <v>114</v>
      </c>
      <c r="D24" s="26">
        <v>1</v>
      </c>
      <c r="E24" s="26" t="s">
        <v>94</v>
      </c>
      <c r="F24" s="30"/>
      <c r="G24" s="30"/>
    </row>
    <row r="25" spans="2:7" x14ac:dyDescent="0.25">
      <c r="B25" s="26">
        <v>24</v>
      </c>
      <c r="C25" s="27"/>
      <c r="D25" s="26"/>
      <c r="E25" s="26"/>
      <c r="F25" s="30"/>
      <c r="G25" s="30"/>
    </row>
    <row r="26" spans="2:7" x14ac:dyDescent="0.25">
      <c r="B26" s="26">
        <v>25</v>
      </c>
      <c r="C26" s="27"/>
      <c r="D26" s="26"/>
      <c r="E26" s="26"/>
      <c r="F26" s="30"/>
      <c r="G26" s="30"/>
    </row>
    <row r="27" spans="2:7" x14ac:dyDescent="0.25">
      <c r="B27" s="26">
        <v>26</v>
      </c>
      <c r="C27" s="27"/>
      <c r="D27" s="26"/>
      <c r="E27" s="26"/>
      <c r="F27" s="30"/>
      <c r="G27" s="30"/>
    </row>
    <row r="28" spans="2:7" x14ac:dyDescent="0.25">
      <c r="B28" s="26">
        <v>27</v>
      </c>
      <c r="C28" s="27"/>
      <c r="D28" s="26"/>
      <c r="E28" s="26"/>
      <c r="F28" s="30"/>
      <c r="G28" s="30"/>
    </row>
    <row r="29" spans="2:7" x14ac:dyDescent="0.25">
      <c r="B29" s="34" t="s">
        <v>25</v>
      </c>
      <c r="C29" s="34"/>
      <c r="D29" s="34"/>
      <c r="E29" s="34"/>
      <c r="F29" s="34"/>
      <c r="G29" s="34"/>
    </row>
    <row r="30" spans="2:7" x14ac:dyDescent="0.25">
      <c r="B30" s="26">
        <v>28</v>
      </c>
      <c r="C30" s="27" t="s">
        <v>96</v>
      </c>
      <c r="D30" s="26">
        <v>1</v>
      </c>
      <c r="E30" s="26" t="s">
        <v>54</v>
      </c>
      <c r="F30" s="30"/>
      <c r="G30" s="30"/>
    </row>
    <row r="31" spans="2:7" x14ac:dyDescent="0.25">
      <c r="B31" s="26">
        <v>29</v>
      </c>
      <c r="C31" s="27" t="s">
        <v>97</v>
      </c>
      <c r="D31" s="26">
        <v>1</v>
      </c>
      <c r="E31" s="26" t="s">
        <v>54</v>
      </c>
      <c r="F31" s="30"/>
      <c r="G31" s="30"/>
    </row>
    <row r="32" spans="2:7" x14ac:dyDescent="0.25">
      <c r="B32" s="26">
        <v>30</v>
      </c>
      <c r="C32" s="27" t="s">
        <v>98</v>
      </c>
      <c r="D32" s="26">
        <v>1</v>
      </c>
      <c r="E32" s="26" t="s">
        <v>102</v>
      </c>
      <c r="F32" s="30"/>
      <c r="G32" s="30"/>
    </row>
    <row r="33" spans="2:7" x14ac:dyDescent="0.25">
      <c r="B33" s="26">
        <v>31</v>
      </c>
      <c r="C33" s="27" t="s">
        <v>99</v>
      </c>
      <c r="D33" s="26"/>
      <c r="E33" s="26"/>
      <c r="F33" s="30"/>
      <c r="G33" s="30"/>
    </row>
    <row r="34" spans="2:7" x14ac:dyDescent="0.25">
      <c r="B34" s="26">
        <v>32</v>
      </c>
      <c r="C34" s="27"/>
      <c r="D34" s="26"/>
      <c r="E34" s="26"/>
      <c r="F34" s="30"/>
      <c r="G34" s="30"/>
    </row>
    <row r="35" spans="2:7" x14ac:dyDescent="0.25">
      <c r="B35" s="26">
        <v>33</v>
      </c>
      <c r="C35" s="27"/>
      <c r="D35" s="26"/>
      <c r="E35" s="26"/>
      <c r="F35" s="30"/>
      <c r="G35" s="30"/>
    </row>
    <row r="36" spans="2:7" x14ac:dyDescent="0.25">
      <c r="B36" s="26">
        <v>34</v>
      </c>
      <c r="C36" s="27"/>
      <c r="D36" s="28"/>
      <c r="E36" s="28"/>
      <c r="F36" s="30"/>
      <c r="G36" s="30"/>
    </row>
  </sheetData>
  <mergeCells count="4">
    <mergeCell ref="B29:G29"/>
    <mergeCell ref="B9:G9"/>
    <mergeCell ref="B11:G11"/>
    <mergeCell ref="B15:G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70"/>
  <sheetViews>
    <sheetView zoomScaleNormal="100" workbookViewId="0">
      <selection activeCell="B2" sqref="B2:L70"/>
    </sheetView>
  </sheetViews>
  <sheetFormatPr defaultRowHeight="15" x14ac:dyDescent="0.25"/>
  <cols>
    <col min="2" max="2" width="3.42578125" style="1" customWidth="1"/>
    <col min="3" max="3" width="29" style="6" customWidth="1"/>
    <col min="4" max="4" width="5" style="1" bestFit="1" customWidth="1"/>
    <col min="5" max="5" width="7" style="1" bestFit="1" customWidth="1"/>
    <col min="6" max="6" width="15.5703125" style="18" bestFit="1" customWidth="1"/>
    <col min="7" max="7" width="15" style="10" bestFit="1" customWidth="1"/>
    <col min="8" max="8" width="15" style="1" bestFit="1" customWidth="1"/>
    <col min="10" max="10" width="4.140625" customWidth="1"/>
    <col min="11" max="11" width="12.140625" bestFit="1" customWidth="1"/>
    <col min="12" max="12" width="18.7109375" customWidth="1"/>
  </cols>
  <sheetData>
    <row r="2" spans="2:12" x14ac:dyDescent="0.25">
      <c r="B2" s="51" t="s">
        <v>2</v>
      </c>
      <c r="C2" s="51"/>
      <c r="D2" s="51"/>
      <c r="E2" s="51"/>
      <c r="F2" s="51"/>
      <c r="G2" s="51"/>
      <c r="H2" s="51"/>
    </row>
    <row r="4" spans="2:12" x14ac:dyDescent="0.25">
      <c r="B4" s="3" t="s">
        <v>3</v>
      </c>
      <c r="C4" s="7" t="s">
        <v>4</v>
      </c>
      <c r="D4" s="3" t="s">
        <v>5</v>
      </c>
      <c r="E4" s="3" t="s">
        <v>6</v>
      </c>
      <c r="F4" s="14" t="s">
        <v>7</v>
      </c>
      <c r="G4" s="8" t="s">
        <v>8</v>
      </c>
      <c r="H4" s="3" t="s">
        <v>9</v>
      </c>
      <c r="J4" s="3" t="s">
        <v>3</v>
      </c>
      <c r="K4" s="3" t="s">
        <v>72</v>
      </c>
      <c r="L4" s="3" t="s">
        <v>9</v>
      </c>
    </row>
    <row r="5" spans="2:12" x14ac:dyDescent="0.25">
      <c r="B5" s="2">
        <v>1</v>
      </c>
      <c r="C5" s="5" t="s">
        <v>67</v>
      </c>
      <c r="D5" s="2" t="s">
        <v>13</v>
      </c>
      <c r="E5" s="2" t="s">
        <v>13</v>
      </c>
      <c r="F5" s="15">
        <v>500000</v>
      </c>
      <c r="G5" s="9">
        <v>500000</v>
      </c>
      <c r="H5" s="43">
        <f>SUM(G5:G8)</f>
        <v>107500000</v>
      </c>
      <c r="J5" s="2">
        <v>1</v>
      </c>
      <c r="K5" s="4" t="s">
        <v>4</v>
      </c>
      <c r="L5" s="21">
        <f>H9</f>
        <v>107500000</v>
      </c>
    </row>
    <row r="6" spans="2:12" x14ac:dyDescent="0.25">
      <c r="B6" s="2">
        <v>2</v>
      </c>
      <c r="C6" s="5" t="s">
        <v>68</v>
      </c>
      <c r="D6" s="2">
        <v>100</v>
      </c>
      <c r="E6" s="2" t="s">
        <v>5</v>
      </c>
      <c r="F6" s="15">
        <v>50000</v>
      </c>
      <c r="G6" s="9">
        <f>D6*F6</f>
        <v>5000000</v>
      </c>
      <c r="H6" s="44"/>
      <c r="J6" s="2">
        <v>2</v>
      </c>
      <c r="K6" s="4" t="s">
        <v>11</v>
      </c>
      <c r="L6" s="21">
        <f>H70</f>
        <v>150784500</v>
      </c>
    </row>
    <row r="7" spans="2:12" x14ac:dyDescent="0.25">
      <c r="B7" s="2">
        <v>3</v>
      </c>
      <c r="C7" s="5" t="s">
        <v>69</v>
      </c>
      <c r="D7" s="2">
        <v>10</v>
      </c>
      <c r="E7" s="2" t="s">
        <v>51</v>
      </c>
      <c r="F7" s="15">
        <v>200000</v>
      </c>
      <c r="G7" s="15">
        <f>D7*F7</f>
        <v>2000000</v>
      </c>
      <c r="H7" s="44"/>
      <c r="J7" s="49" t="s">
        <v>73</v>
      </c>
      <c r="K7" s="50"/>
      <c r="L7" s="22">
        <f>L5-L6</f>
        <v>-43284500</v>
      </c>
    </row>
    <row r="8" spans="2:12" x14ac:dyDescent="0.25">
      <c r="B8" s="2">
        <v>4</v>
      </c>
      <c r="C8" s="5" t="s">
        <v>70</v>
      </c>
      <c r="D8" s="2">
        <v>1000</v>
      </c>
      <c r="E8" s="2" t="s">
        <v>5</v>
      </c>
      <c r="F8" s="15">
        <v>100000</v>
      </c>
      <c r="G8" s="9">
        <f>D8*F8</f>
        <v>100000000</v>
      </c>
      <c r="H8" s="45"/>
    </row>
    <row r="9" spans="2:12" x14ac:dyDescent="0.25">
      <c r="B9" s="52" t="s">
        <v>9</v>
      </c>
      <c r="C9" s="53"/>
      <c r="D9" s="53"/>
      <c r="E9" s="53"/>
      <c r="F9" s="53"/>
      <c r="G9" s="54"/>
      <c r="H9" s="19">
        <f>H5</f>
        <v>107500000</v>
      </c>
    </row>
    <row r="11" spans="2:12" x14ac:dyDescent="0.25">
      <c r="B11" s="51" t="s">
        <v>10</v>
      </c>
      <c r="C11" s="51"/>
      <c r="D11" s="51"/>
      <c r="E11" s="51"/>
      <c r="F11" s="51"/>
      <c r="G11" s="51"/>
      <c r="H11" s="51"/>
    </row>
    <row r="13" spans="2:12" x14ac:dyDescent="0.25">
      <c r="B13" s="3" t="s">
        <v>3</v>
      </c>
      <c r="C13" s="7" t="s">
        <v>11</v>
      </c>
      <c r="D13" s="3" t="s">
        <v>5</v>
      </c>
      <c r="E13" s="3" t="s">
        <v>6</v>
      </c>
      <c r="F13" s="14" t="s">
        <v>7</v>
      </c>
      <c r="G13" s="8" t="s">
        <v>8</v>
      </c>
      <c r="H13" s="3" t="s">
        <v>9</v>
      </c>
    </row>
    <row r="14" spans="2:12" x14ac:dyDescent="0.25">
      <c r="B14" s="41" t="s">
        <v>14</v>
      </c>
      <c r="C14" s="41"/>
      <c r="D14" s="41"/>
      <c r="E14" s="41"/>
      <c r="F14" s="41"/>
      <c r="G14" s="41"/>
      <c r="H14" s="41"/>
    </row>
    <row r="15" spans="2:12" ht="30" x14ac:dyDescent="0.25">
      <c r="B15" s="2">
        <v>1</v>
      </c>
      <c r="C15" s="5" t="s">
        <v>12</v>
      </c>
      <c r="D15" s="2">
        <v>1</v>
      </c>
      <c r="E15" s="2" t="s">
        <v>13</v>
      </c>
      <c r="F15" s="15">
        <v>500000</v>
      </c>
      <c r="G15" s="9">
        <f>D15*F15</f>
        <v>500000</v>
      </c>
      <c r="H15" s="11">
        <f>SUM(G15)</f>
        <v>500000</v>
      </c>
    </row>
    <row r="16" spans="2:12" x14ac:dyDescent="0.25">
      <c r="B16" s="41" t="s">
        <v>1</v>
      </c>
      <c r="C16" s="41"/>
      <c r="D16" s="41"/>
      <c r="E16" s="41"/>
      <c r="F16" s="41"/>
      <c r="G16" s="41"/>
      <c r="H16" s="41"/>
    </row>
    <row r="17" spans="2:8" x14ac:dyDescent="0.25">
      <c r="B17" s="2">
        <v>1</v>
      </c>
      <c r="C17" s="5" t="s">
        <v>15</v>
      </c>
      <c r="D17" s="2">
        <v>1</v>
      </c>
      <c r="E17" s="2" t="s">
        <v>18</v>
      </c>
      <c r="F17" s="15">
        <v>1500000</v>
      </c>
      <c r="G17" s="9">
        <f>D17*F17</f>
        <v>1500000</v>
      </c>
      <c r="H17" s="48">
        <f>SUM(G17:G25)</f>
        <v>3415000</v>
      </c>
    </row>
    <row r="18" spans="2:8" x14ac:dyDescent="0.25">
      <c r="B18" s="2">
        <v>2</v>
      </c>
      <c r="C18" s="5" t="s">
        <v>16</v>
      </c>
      <c r="D18" s="2">
        <v>1</v>
      </c>
      <c r="E18" s="2" t="s">
        <v>18</v>
      </c>
      <c r="F18" s="15">
        <v>500000</v>
      </c>
      <c r="G18" s="9">
        <f t="shared" ref="G18:G19" si="0">D18*F18</f>
        <v>500000</v>
      </c>
      <c r="H18" s="48"/>
    </row>
    <row r="19" spans="2:8" x14ac:dyDescent="0.25">
      <c r="B19" s="2">
        <v>3</v>
      </c>
      <c r="C19" s="5" t="s">
        <v>19</v>
      </c>
      <c r="D19" s="2">
        <v>1</v>
      </c>
      <c r="E19" s="2" t="s">
        <v>24</v>
      </c>
      <c r="F19" s="15">
        <v>25000</v>
      </c>
      <c r="G19" s="9">
        <f t="shared" si="0"/>
        <v>25000</v>
      </c>
      <c r="H19" s="48"/>
    </row>
    <row r="20" spans="2:8" x14ac:dyDescent="0.25">
      <c r="B20" s="38">
        <v>4</v>
      </c>
      <c r="C20" s="47" t="s">
        <v>20</v>
      </c>
      <c r="D20" s="47"/>
      <c r="E20" s="47"/>
      <c r="F20" s="47"/>
      <c r="G20" s="47"/>
      <c r="H20" s="48"/>
    </row>
    <row r="21" spans="2:8" x14ac:dyDescent="0.25">
      <c r="B21" s="38"/>
      <c r="C21" s="5" t="s">
        <v>21</v>
      </c>
      <c r="D21" s="2">
        <v>1</v>
      </c>
      <c r="E21" s="2" t="s">
        <v>24</v>
      </c>
      <c r="F21" s="15">
        <v>15000</v>
      </c>
      <c r="G21" s="9">
        <f>D21*F21</f>
        <v>15000</v>
      </c>
      <c r="H21" s="48"/>
    </row>
    <row r="22" spans="2:8" x14ac:dyDescent="0.25">
      <c r="B22" s="38"/>
      <c r="C22" s="5" t="s">
        <v>22</v>
      </c>
      <c r="D22" s="2">
        <v>5</v>
      </c>
      <c r="E22" s="2" t="s">
        <v>24</v>
      </c>
      <c r="F22" s="15">
        <v>15000</v>
      </c>
      <c r="G22" s="9">
        <f t="shared" ref="G22:G25" si="1">D22*F22</f>
        <v>75000</v>
      </c>
      <c r="H22" s="48"/>
    </row>
    <row r="23" spans="2:8" x14ac:dyDescent="0.25">
      <c r="B23" s="38"/>
      <c r="C23" s="5" t="s">
        <v>23</v>
      </c>
      <c r="D23" s="2">
        <v>100</v>
      </c>
      <c r="E23" s="2" t="s">
        <v>24</v>
      </c>
      <c r="F23" s="15">
        <v>10000</v>
      </c>
      <c r="G23" s="9">
        <f t="shared" si="1"/>
        <v>1000000</v>
      </c>
      <c r="H23" s="48"/>
    </row>
    <row r="24" spans="2:8" x14ac:dyDescent="0.25">
      <c r="B24" s="2">
        <v>5</v>
      </c>
      <c r="C24" s="5" t="s">
        <v>42</v>
      </c>
      <c r="D24" s="2">
        <v>100</v>
      </c>
      <c r="E24" s="2" t="s">
        <v>5</v>
      </c>
      <c r="F24" s="15">
        <v>1500</v>
      </c>
      <c r="G24" s="9">
        <f t="shared" si="1"/>
        <v>150000</v>
      </c>
      <c r="H24" s="48"/>
    </row>
    <row r="25" spans="2:8" x14ac:dyDescent="0.25">
      <c r="B25" s="2">
        <v>6</v>
      </c>
      <c r="C25" s="5" t="s">
        <v>37</v>
      </c>
      <c r="D25" s="2">
        <v>1</v>
      </c>
      <c r="E25" s="2" t="s">
        <v>5</v>
      </c>
      <c r="F25" s="15">
        <v>150000</v>
      </c>
      <c r="G25" s="9">
        <f t="shared" si="1"/>
        <v>150000</v>
      </c>
      <c r="H25" s="48"/>
    </row>
    <row r="26" spans="2:8" x14ac:dyDescent="0.25">
      <c r="B26" s="41" t="s">
        <v>38</v>
      </c>
      <c r="C26" s="41"/>
      <c r="D26" s="41"/>
      <c r="E26" s="41"/>
      <c r="F26" s="41"/>
      <c r="G26" s="41"/>
      <c r="H26" s="41"/>
    </row>
    <row r="27" spans="2:8" x14ac:dyDescent="0.25">
      <c r="B27" s="2">
        <v>1</v>
      </c>
      <c r="C27" s="4" t="s">
        <v>39</v>
      </c>
      <c r="D27" s="2">
        <v>8</v>
      </c>
      <c r="E27" s="2" t="s">
        <v>45</v>
      </c>
      <c r="F27" s="16">
        <v>200000</v>
      </c>
      <c r="G27" s="16">
        <f>D27*F27</f>
        <v>1600000</v>
      </c>
      <c r="H27" s="39">
        <f>SUM(G27,G29:G38)</f>
        <v>4133500</v>
      </c>
    </row>
    <row r="28" spans="2:8" x14ac:dyDescent="0.25">
      <c r="B28" s="38">
        <v>2</v>
      </c>
      <c r="C28" s="46" t="s">
        <v>40</v>
      </c>
      <c r="D28" s="46"/>
      <c r="E28" s="46"/>
      <c r="F28" s="46"/>
      <c r="G28" s="46"/>
      <c r="H28" s="38"/>
    </row>
    <row r="29" spans="2:8" x14ac:dyDescent="0.25">
      <c r="B29" s="38"/>
      <c r="C29" s="4" t="s">
        <v>46</v>
      </c>
      <c r="D29" s="2">
        <v>1</v>
      </c>
      <c r="E29" s="2" t="s">
        <v>51</v>
      </c>
      <c r="F29" s="16">
        <v>300000</v>
      </c>
      <c r="G29" s="16">
        <f>D29*F29</f>
        <v>300000</v>
      </c>
      <c r="H29" s="38"/>
    </row>
    <row r="30" spans="2:8" x14ac:dyDescent="0.25">
      <c r="B30" s="38"/>
      <c r="C30" s="4" t="s">
        <v>47</v>
      </c>
      <c r="D30" s="2">
        <v>1</v>
      </c>
      <c r="E30" s="2" t="s">
        <v>51</v>
      </c>
      <c r="F30" s="16">
        <v>250000</v>
      </c>
      <c r="G30" s="16">
        <f t="shared" ref="G30:G38" si="2">D30*F30</f>
        <v>250000</v>
      </c>
      <c r="H30" s="38"/>
    </row>
    <row r="31" spans="2:8" x14ac:dyDescent="0.25">
      <c r="B31" s="38"/>
      <c r="C31" s="4" t="s">
        <v>48</v>
      </c>
      <c r="D31" s="2">
        <v>1</v>
      </c>
      <c r="E31" s="2" t="s">
        <v>51</v>
      </c>
      <c r="F31" s="16">
        <v>200000</v>
      </c>
      <c r="G31" s="16">
        <f t="shared" si="2"/>
        <v>200000</v>
      </c>
      <c r="H31" s="38"/>
    </row>
    <row r="32" spans="2:8" x14ac:dyDescent="0.25">
      <c r="B32" s="38"/>
      <c r="C32" s="13" t="s">
        <v>49</v>
      </c>
      <c r="D32" s="2">
        <v>1</v>
      </c>
      <c r="E32" s="2" t="s">
        <v>51</v>
      </c>
      <c r="F32" s="16">
        <v>300000</v>
      </c>
      <c r="G32" s="16">
        <f t="shared" si="2"/>
        <v>300000</v>
      </c>
      <c r="H32" s="38"/>
    </row>
    <row r="33" spans="2:8" x14ac:dyDescent="0.25">
      <c r="B33" s="38"/>
      <c r="C33" s="13" t="s">
        <v>50</v>
      </c>
      <c r="D33" s="2">
        <v>1</v>
      </c>
      <c r="E33" s="2" t="s">
        <v>51</v>
      </c>
      <c r="F33" s="16">
        <v>150000</v>
      </c>
      <c r="G33" s="16">
        <f t="shared" si="2"/>
        <v>150000</v>
      </c>
      <c r="H33" s="38"/>
    </row>
    <row r="34" spans="2:8" x14ac:dyDescent="0.25">
      <c r="B34" s="2">
        <v>3</v>
      </c>
      <c r="C34" s="4" t="s">
        <v>42</v>
      </c>
      <c r="D34" s="2">
        <v>5</v>
      </c>
      <c r="E34" s="2" t="s">
        <v>5</v>
      </c>
      <c r="F34" s="16">
        <v>1500</v>
      </c>
      <c r="G34" s="16">
        <f t="shared" si="2"/>
        <v>7500</v>
      </c>
      <c r="H34" s="38"/>
    </row>
    <row r="35" spans="2:8" x14ac:dyDescent="0.25">
      <c r="B35" s="2">
        <v>4</v>
      </c>
      <c r="C35" s="4" t="s">
        <v>41</v>
      </c>
      <c r="D35" s="2">
        <v>2</v>
      </c>
      <c r="E35" s="2" t="s">
        <v>5</v>
      </c>
      <c r="F35" s="16">
        <v>300000</v>
      </c>
      <c r="G35" s="16">
        <f t="shared" si="2"/>
        <v>600000</v>
      </c>
      <c r="H35" s="38"/>
    </row>
    <row r="36" spans="2:8" x14ac:dyDescent="0.25">
      <c r="B36" s="2">
        <v>5</v>
      </c>
      <c r="C36" s="4" t="s">
        <v>44</v>
      </c>
      <c r="D36" s="2">
        <v>8</v>
      </c>
      <c r="E36" s="2" t="s">
        <v>53</v>
      </c>
      <c r="F36" s="16">
        <v>22000</v>
      </c>
      <c r="G36" s="16">
        <f t="shared" si="2"/>
        <v>176000</v>
      </c>
      <c r="H36" s="38"/>
    </row>
    <row r="37" spans="2:8" x14ac:dyDescent="0.25">
      <c r="B37" s="2">
        <v>6</v>
      </c>
      <c r="C37" s="4" t="s">
        <v>37</v>
      </c>
      <c r="D37" s="2">
        <v>1</v>
      </c>
      <c r="E37" s="2" t="s">
        <v>5</v>
      </c>
      <c r="F37" s="16">
        <v>150000</v>
      </c>
      <c r="G37" s="16">
        <f t="shared" si="2"/>
        <v>150000</v>
      </c>
      <c r="H37" s="38"/>
    </row>
    <row r="38" spans="2:8" x14ac:dyDescent="0.25">
      <c r="B38" s="2">
        <v>7</v>
      </c>
      <c r="C38" s="5" t="s">
        <v>43</v>
      </c>
      <c r="D38" s="2">
        <v>8</v>
      </c>
      <c r="E38" s="2" t="s">
        <v>45</v>
      </c>
      <c r="F38" s="17">
        <v>50000</v>
      </c>
      <c r="G38" s="16">
        <f t="shared" si="2"/>
        <v>400000</v>
      </c>
      <c r="H38" s="38"/>
    </row>
    <row r="39" spans="2:8" x14ac:dyDescent="0.25">
      <c r="B39" s="41" t="s">
        <v>25</v>
      </c>
      <c r="C39" s="41"/>
      <c r="D39" s="41"/>
      <c r="E39" s="41"/>
      <c r="F39" s="41"/>
      <c r="G39" s="41"/>
      <c r="H39" s="41"/>
    </row>
    <row r="40" spans="2:8" x14ac:dyDescent="0.25">
      <c r="B40" s="38" t="s">
        <v>19</v>
      </c>
      <c r="C40" s="38"/>
      <c r="D40" s="38"/>
      <c r="E40" s="38"/>
      <c r="F40" s="38"/>
      <c r="G40" s="38"/>
      <c r="H40" s="39">
        <f>SUM(G42:G48,G50:G58,G60:G64,G66:G69)</f>
        <v>142736000</v>
      </c>
    </row>
    <row r="41" spans="2:8" x14ac:dyDescent="0.25">
      <c r="B41" s="38">
        <v>1</v>
      </c>
      <c r="C41" s="4" t="s">
        <v>52</v>
      </c>
      <c r="D41" s="2"/>
      <c r="E41" s="2"/>
      <c r="F41" s="16"/>
      <c r="G41" s="2"/>
      <c r="H41" s="38"/>
    </row>
    <row r="42" spans="2:8" x14ac:dyDescent="0.25">
      <c r="B42" s="38"/>
      <c r="C42" s="4" t="s">
        <v>34</v>
      </c>
      <c r="D42" s="2">
        <v>100</v>
      </c>
      <c r="E42" s="2" t="s">
        <v>24</v>
      </c>
      <c r="F42" s="16">
        <v>15000</v>
      </c>
      <c r="G42" s="16">
        <f>D42*F42</f>
        <v>1500000</v>
      </c>
      <c r="H42" s="38"/>
    </row>
    <row r="43" spans="2:8" x14ac:dyDescent="0.25">
      <c r="B43" s="38"/>
      <c r="C43" s="4" t="s">
        <v>0</v>
      </c>
      <c r="D43" s="2">
        <v>10</v>
      </c>
      <c r="E43" s="2" t="s">
        <v>24</v>
      </c>
      <c r="F43" s="16">
        <v>15000</v>
      </c>
      <c r="G43" s="16">
        <f t="shared" ref="G43:G48" si="3">D43*F43</f>
        <v>150000</v>
      </c>
      <c r="H43" s="38"/>
    </row>
    <row r="44" spans="2:8" x14ac:dyDescent="0.25">
      <c r="B44" s="38"/>
      <c r="C44" s="4" t="s">
        <v>35</v>
      </c>
      <c r="D44" s="2">
        <v>10</v>
      </c>
      <c r="E44" s="2" t="s">
        <v>24</v>
      </c>
      <c r="F44" s="16">
        <v>15000</v>
      </c>
      <c r="G44" s="16">
        <f t="shared" si="3"/>
        <v>150000</v>
      </c>
      <c r="H44" s="38"/>
    </row>
    <row r="45" spans="2:8" x14ac:dyDescent="0.25">
      <c r="B45" s="38"/>
      <c r="C45" s="4" t="s">
        <v>36</v>
      </c>
      <c r="D45" s="2">
        <v>5</v>
      </c>
      <c r="E45" s="2" t="s">
        <v>24</v>
      </c>
      <c r="F45" s="16">
        <v>15000</v>
      </c>
      <c r="G45" s="16">
        <f t="shared" si="3"/>
        <v>75000</v>
      </c>
      <c r="H45" s="38"/>
    </row>
    <row r="46" spans="2:8" x14ac:dyDescent="0.25">
      <c r="B46" s="2">
        <v>2</v>
      </c>
      <c r="C46" s="4" t="s">
        <v>64</v>
      </c>
      <c r="D46" s="2">
        <v>1</v>
      </c>
      <c r="E46" s="2" t="s">
        <v>5</v>
      </c>
      <c r="F46" s="16">
        <v>650000</v>
      </c>
      <c r="G46" s="16">
        <f t="shared" si="3"/>
        <v>650000</v>
      </c>
      <c r="H46" s="38"/>
    </row>
    <row r="47" spans="2:8" x14ac:dyDescent="0.25">
      <c r="B47" s="2">
        <v>3</v>
      </c>
      <c r="C47" s="4" t="s">
        <v>44</v>
      </c>
      <c r="D47" s="2">
        <v>8</v>
      </c>
      <c r="E47" s="2" t="s">
        <v>53</v>
      </c>
      <c r="F47" s="16">
        <v>22000</v>
      </c>
      <c r="G47" s="16">
        <f t="shared" si="3"/>
        <v>176000</v>
      </c>
      <c r="H47" s="38"/>
    </row>
    <row r="48" spans="2:8" x14ac:dyDescent="0.25">
      <c r="B48" s="2">
        <v>4</v>
      </c>
      <c r="C48" s="4" t="s">
        <v>65</v>
      </c>
      <c r="D48" s="2">
        <v>7</v>
      </c>
      <c r="E48" s="2" t="s">
        <v>66</v>
      </c>
      <c r="F48" s="16">
        <v>5000</v>
      </c>
      <c r="G48" s="16">
        <f t="shared" si="3"/>
        <v>35000</v>
      </c>
      <c r="H48" s="38"/>
    </row>
    <row r="49" spans="2:8" x14ac:dyDescent="0.25">
      <c r="B49" s="38" t="s">
        <v>26</v>
      </c>
      <c r="C49" s="38"/>
      <c r="D49" s="38"/>
      <c r="E49" s="38"/>
      <c r="F49" s="38"/>
      <c r="G49" s="38"/>
      <c r="H49" s="38"/>
    </row>
    <row r="50" spans="2:8" x14ac:dyDescent="0.25">
      <c r="B50" s="2">
        <v>1</v>
      </c>
      <c r="C50" s="4" t="s">
        <v>28</v>
      </c>
      <c r="D50" s="2">
        <v>1</v>
      </c>
      <c r="E50" s="2" t="s">
        <v>54</v>
      </c>
      <c r="F50" s="16">
        <v>6000000</v>
      </c>
      <c r="G50" s="16">
        <f>D50*F50</f>
        <v>6000000</v>
      </c>
      <c r="H50" s="38"/>
    </row>
    <row r="51" spans="2:8" ht="30" x14ac:dyDescent="0.25">
      <c r="B51" s="2">
        <v>2</v>
      </c>
      <c r="C51" s="5" t="s">
        <v>55</v>
      </c>
      <c r="D51" s="2">
        <v>1</v>
      </c>
      <c r="E51" s="2" t="s">
        <v>54</v>
      </c>
      <c r="F51" s="16">
        <v>13000000</v>
      </c>
      <c r="G51" s="16">
        <f t="shared" ref="G51:G58" si="4">D51*F51</f>
        <v>13000000</v>
      </c>
      <c r="H51" s="38"/>
    </row>
    <row r="52" spans="2:8" x14ac:dyDescent="0.25">
      <c r="B52" s="2">
        <v>3</v>
      </c>
      <c r="C52" s="4" t="s">
        <v>29</v>
      </c>
      <c r="D52" s="2">
        <v>1000</v>
      </c>
      <c r="E52" s="2" t="s">
        <v>5</v>
      </c>
      <c r="F52" s="16">
        <v>300</v>
      </c>
      <c r="G52" s="16">
        <f t="shared" si="4"/>
        <v>300000</v>
      </c>
      <c r="H52" s="38"/>
    </row>
    <row r="53" spans="2:8" x14ac:dyDescent="0.25">
      <c r="B53" s="2">
        <v>4</v>
      </c>
      <c r="C53" s="4" t="s">
        <v>59</v>
      </c>
      <c r="D53" s="2">
        <v>1</v>
      </c>
      <c r="E53" s="2" t="s">
        <v>5</v>
      </c>
      <c r="F53" s="16">
        <v>500000</v>
      </c>
      <c r="G53" s="16">
        <f t="shared" si="4"/>
        <v>500000</v>
      </c>
      <c r="H53" s="38"/>
    </row>
    <row r="54" spans="2:8" x14ac:dyDescent="0.25">
      <c r="B54" s="2">
        <v>5</v>
      </c>
      <c r="C54" s="4" t="s">
        <v>56</v>
      </c>
      <c r="D54" s="2">
        <v>10</v>
      </c>
      <c r="E54" s="2" t="s">
        <v>57</v>
      </c>
      <c r="F54" s="16">
        <v>100000</v>
      </c>
      <c r="G54" s="16">
        <f t="shared" si="4"/>
        <v>1000000</v>
      </c>
      <c r="H54" s="38"/>
    </row>
    <row r="55" spans="2:8" x14ac:dyDescent="0.25">
      <c r="B55" s="2">
        <v>6</v>
      </c>
      <c r="C55" s="4" t="s">
        <v>60</v>
      </c>
      <c r="D55" s="2">
        <v>20</v>
      </c>
      <c r="E55" s="2" t="s">
        <v>5</v>
      </c>
      <c r="F55" s="16">
        <v>30000</v>
      </c>
      <c r="G55" s="16">
        <f t="shared" si="4"/>
        <v>600000</v>
      </c>
      <c r="H55" s="38"/>
    </row>
    <row r="56" spans="2:8" x14ac:dyDescent="0.25">
      <c r="B56" s="2">
        <v>7</v>
      </c>
      <c r="C56" s="4" t="s">
        <v>61</v>
      </c>
      <c r="D56" s="2">
        <v>50</v>
      </c>
      <c r="E56" s="2" t="s">
        <v>5</v>
      </c>
      <c r="F56" s="16">
        <v>7000</v>
      </c>
      <c r="G56" s="16">
        <f t="shared" si="4"/>
        <v>350000</v>
      </c>
      <c r="H56" s="38"/>
    </row>
    <row r="57" spans="2:8" x14ac:dyDescent="0.25">
      <c r="B57" s="2">
        <v>8</v>
      </c>
      <c r="C57" s="4" t="s">
        <v>62</v>
      </c>
      <c r="D57" s="2">
        <v>1</v>
      </c>
      <c r="E57" s="2" t="s">
        <v>54</v>
      </c>
      <c r="F57" s="16">
        <v>1500000</v>
      </c>
      <c r="G57" s="16">
        <f t="shared" si="4"/>
        <v>1500000</v>
      </c>
      <c r="H57" s="38"/>
    </row>
    <row r="58" spans="2:8" ht="14.25" customHeight="1" x14ac:dyDescent="0.25">
      <c r="B58" s="2">
        <v>9</v>
      </c>
      <c r="C58" s="4" t="s">
        <v>63</v>
      </c>
      <c r="D58" s="2">
        <v>20</v>
      </c>
      <c r="E58" s="2" t="s">
        <v>5</v>
      </c>
      <c r="F58" s="16">
        <v>5000</v>
      </c>
      <c r="G58" s="16">
        <f t="shared" si="4"/>
        <v>100000</v>
      </c>
      <c r="H58" s="38"/>
    </row>
    <row r="59" spans="2:8" x14ac:dyDescent="0.25">
      <c r="B59" s="42" t="s">
        <v>17</v>
      </c>
      <c r="C59" s="42"/>
      <c r="D59" s="42"/>
      <c r="E59" s="42"/>
      <c r="F59" s="42"/>
      <c r="G59" s="42"/>
      <c r="H59" s="38"/>
    </row>
    <row r="60" spans="2:8" ht="30" x14ac:dyDescent="0.25">
      <c r="B60" s="2">
        <v>1</v>
      </c>
      <c r="C60" s="23" t="s">
        <v>74</v>
      </c>
      <c r="D60" s="2">
        <v>1</v>
      </c>
      <c r="E60" s="2" t="s">
        <v>51</v>
      </c>
      <c r="F60" s="16">
        <v>100000000</v>
      </c>
      <c r="G60" s="20">
        <f>D60*F60</f>
        <v>100000000</v>
      </c>
      <c r="H60" s="38"/>
    </row>
    <row r="61" spans="2:8" x14ac:dyDescent="0.25">
      <c r="B61" s="2">
        <v>2</v>
      </c>
      <c r="C61" s="12" t="s">
        <v>16</v>
      </c>
      <c r="D61" s="2">
        <v>1</v>
      </c>
      <c r="E61" s="2" t="s">
        <v>51</v>
      </c>
      <c r="F61" s="16">
        <v>5000000</v>
      </c>
      <c r="G61" s="20">
        <f t="shared" ref="G61:G64" si="5">D61*F61</f>
        <v>5000000</v>
      </c>
      <c r="H61" s="38"/>
    </row>
    <row r="62" spans="2:8" x14ac:dyDescent="0.25">
      <c r="B62" s="2">
        <v>3</v>
      </c>
      <c r="C62" s="12" t="s">
        <v>19</v>
      </c>
      <c r="D62" s="2">
        <v>1</v>
      </c>
      <c r="E62" s="2" t="s">
        <v>51</v>
      </c>
      <c r="F62" s="16">
        <v>3000000</v>
      </c>
      <c r="G62" s="20">
        <f t="shared" si="5"/>
        <v>3000000</v>
      </c>
      <c r="H62" s="38"/>
    </row>
    <row r="63" spans="2:8" x14ac:dyDescent="0.25">
      <c r="B63" s="2">
        <v>4</v>
      </c>
      <c r="C63" s="12" t="s">
        <v>30</v>
      </c>
      <c r="D63" s="2">
        <v>2</v>
      </c>
      <c r="E63" s="2" t="s">
        <v>71</v>
      </c>
      <c r="F63" s="16">
        <v>1500000</v>
      </c>
      <c r="G63" s="20">
        <f t="shared" si="5"/>
        <v>3000000</v>
      </c>
      <c r="H63" s="38"/>
    </row>
    <row r="64" spans="2:8" x14ac:dyDescent="0.25">
      <c r="B64" s="2">
        <v>5</v>
      </c>
      <c r="C64" s="12" t="s">
        <v>27</v>
      </c>
      <c r="D64" s="2">
        <v>1</v>
      </c>
      <c r="E64" s="2" t="s">
        <v>51</v>
      </c>
      <c r="F64" s="16">
        <v>1000000</v>
      </c>
      <c r="G64" s="20">
        <f t="shared" si="5"/>
        <v>1000000</v>
      </c>
      <c r="H64" s="38"/>
    </row>
    <row r="65" spans="2:8" x14ac:dyDescent="0.25">
      <c r="B65" s="38" t="s">
        <v>27</v>
      </c>
      <c r="C65" s="38"/>
      <c r="D65" s="38"/>
      <c r="E65" s="38"/>
      <c r="F65" s="38"/>
      <c r="G65" s="38"/>
      <c r="H65" s="38"/>
    </row>
    <row r="66" spans="2:8" x14ac:dyDescent="0.25">
      <c r="B66" s="2">
        <v>1</v>
      </c>
      <c r="C66" s="5" t="s">
        <v>31</v>
      </c>
      <c r="D66" s="2">
        <v>1</v>
      </c>
      <c r="E66" s="2" t="s">
        <v>51</v>
      </c>
      <c r="F66" s="15">
        <v>1500000</v>
      </c>
      <c r="G66" s="9">
        <f>D66*F66</f>
        <v>1500000</v>
      </c>
      <c r="H66" s="38"/>
    </row>
    <row r="67" spans="2:8" x14ac:dyDescent="0.25">
      <c r="B67" s="2">
        <v>2</v>
      </c>
      <c r="C67" s="5" t="s">
        <v>32</v>
      </c>
      <c r="D67" s="2">
        <v>1</v>
      </c>
      <c r="E67" s="2" t="s">
        <v>51</v>
      </c>
      <c r="F67" s="15">
        <v>1500000</v>
      </c>
      <c r="G67" s="9">
        <f t="shared" ref="G67:G69" si="6">D67*F67</f>
        <v>1500000</v>
      </c>
      <c r="H67" s="38"/>
    </row>
    <row r="68" spans="2:8" x14ac:dyDescent="0.25">
      <c r="B68" s="2">
        <v>3</v>
      </c>
      <c r="C68" s="5" t="s">
        <v>33</v>
      </c>
      <c r="D68" s="2">
        <v>1</v>
      </c>
      <c r="E68" s="2" t="s">
        <v>51</v>
      </c>
      <c r="F68" s="15">
        <v>1000000</v>
      </c>
      <c r="G68" s="9">
        <f t="shared" si="6"/>
        <v>1000000</v>
      </c>
      <c r="H68" s="38"/>
    </row>
    <row r="69" spans="2:8" x14ac:dyDescent="0.25">
      <c r="B69" s="2">
        <v>4</v>
      </c>
      <c r="C69" s="5" t="s">
        <v>58</v>
      </c>
      <c r="D69" s="2">
        <v>1</v>
      </c>
      <c r="E69" s="2" t="s">
        <v>5</v>
      </c>
      <c r="F69" s="15">
        <v>650000</v>
      </c>
      <c r="G69" s="9">
        <f t="shared" si="6"/>
        <v>650000</v>
      </c>
      <c r="H69" s="38"/>
    </row>
    <row r="70" spans="2:8" x14ac:dyDescent="0.25">
      <c r="B70" s="40" t="s">
        <v>9</v>
      </c>
      <c r="C70" s="40"/>
      <c r="D70" s="40"/>
      <c r="E70" s="40"/>
      <c r="F70" s="40"/>
      <c r="G70" s="40"/>
      <c r="H70" s="19">
        <f>SUM(H15,H17,H27,H40)</f>
        <v>150784500</v>
      </c>
    </row>
  </sheetData>
  <mergeCells count="22">
    <mergeCell ref="J7:K7"/>
    <mergeCell ref="B2:H2"/>
    <mergeCell ref="B9:G9"/>
    <mergeCell ref="B11:H11"/>
    <mergeCell ref="B14:H14"/>
    <mergeCell ref="B16:H16"/>
    <mergeCell ref="H5:H8"/>
    <mergeCell ref="C28:G28"/>
    <mergeCell ref="B28:B33"/>
    <mergeCell ref="C20:G20"/>
    <mergeCell ref="B26:H26"/>
    <mergeCell ref="B20:B23"/>
    <mergeCell ref="H27:H38"/>
    <mergeCell ref="H17:H25"/>
    <mergeCell ref="B40:G40"/>
    <mergeCell ref="H40:H69"/>
    <mergeCell ref="B70:G70"/>
    <mergeCell ref="B39:H39"/>
    <mergeCell ref="B41:B45"/>
    <mergeCell ref="B49:G49"/>
    <mergeCell ref="B59:G59"/>
    <mergeCell ref="B65:G6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70"/>
  <sheetViews>
    <sheetView topLeftCell="A55" workbookViewId="0">
      <selection activeCell="F33" sqref="F33"/>
    </sheetView>
  </sheetViews>
  <sheetFormatPr defaultRowHeight="15" x14ac:dyDescent="0.25"/>
  <cols>
    <col min="2" max="2" width="3.42578125" style="1" customWidth="1"/>
    <col min="3" max="3" width="29" style="6" customWidth="1"/>
    <col min="4" max="4" width="5" style="1" bestFit="1" customWidth="1"/>
    <col min="5" max="5" width="7" style="1" bestFit="1" customWidth="1"/>
    <col min="6" max="6" width="15.5703125" style="18" bestFit="1" customWidth="1"/>
    <col min="7" max="7" width="15" style="10" bestFit="1" customWidth="1"/>
    <col min="8" max="8" width="15" style="1" bestFit="1" customWidth="1"/>
    <col min="10" max="10" width="4.140625" customWidth="1"/>
    <col min="11" max="11" width="12.140625" bestFit="1" customWidth="1"/>
    <col min="12" max="12" width="18.7109375" customWidth="1"/>
  </cols>
  <sheetData>
    <row r="2" spans="2:12" x14ac:dyDescent="0.25">
      <c r="B2" s="51" t="s">
        <v>2</v>
      </c>
      <c r="C2" s="51"/>
      <c r="D2" s="51"/>
      <c r="E2" s="51"/>
      <c r="F2" s="51"/>
      <c r="G2" s="51"/>
      <c r="H2" s="51"/>
    </row>
    <row r="4" spans="2:12" x14ac:dyDescent="0.25">
      <c r="B4" s="3" t="s">
        <v>3</v>
      </c>
      <c r="C4" s="7" t="s">
        <v>4</v>
      </c>
      <c r="D4" s="3" t="s">
        <v>5</v>
      </c>
      <c r="E4" s="3" t="s">
        <v>6</v>
      </c>
      <c r="F4" s="14" t="s">
        <v>7</v>
      </c>
      <c r="G4" s="8" t="s">
        <v>8</v>
      </c>
      <c r="H4" s="3" t="s">
        <v>9</v>
      </c>
      <c r="J4" s="3" t="s">
        <v>3</v>
      </c>
      <c r="K4" s="3" t="s">
        <v>72</v>
      </c>
      <c r="L4" s="3" t="s">
        <v>9</v>
      </c>
    </row>
    <row r="5" spans="2:12" x14ac:dyDescent="0.25">
      <c r="B5" s="2">
        <v>1</v>
      </c>
      <c r="C5" s="5" t="s">
        <v>67</v>
      </c>
      <c r="D5" s="2" t="s">
        <v>13</v>
      </c>
      <c r="E5" s="2" t="s">
        <v>13</v>
      </c>
      <c r="F5" s="15">
        <v>500000</v>
      </c>
      <c r="G5" s="9">
        <v>500000</v>
      </c>
      <c r="H5" s="43">
        <f>SUM(G5:G8)</f>
        <v>57500000</v>
      </c>
      <c r="J5" s="2">
        <v>1</v>
      </c>
      <c r="K5" s="4" t="s">
        <v>4</v>
      </c>
      <c r="L5" s="21">
        <f>H9</f>
        <v>57500000</v>
      </c>
    </row>
    <row r="6" spans="2:12" x14ac:dyDescent="0.25">
      <c r="B6" s="2">
        <v>2</v>
      </c>
      <c r="C6" s="5" t="s">
        <v>68</v>
      </c>
      <c r="D6" s="2">
        <v>100</v>
      </c>
      <c r="E6" s="2" t="s">
        <v>5</v>
      </c>
      <c r="F6" s="15">
        <v>50000</v>
      </c>
      <c r="G6" s="9">
        <f>D6*F6</f>
        <v>5000000</v>
      </c>
      <c r="H6" s="44"/>
      <c r="J6" s="2">
        <v>2</v>
      </c>
      <c r="K6" s="4" t="s">
        <v>11</v>
      </c>
      <c r="L6" s="21">
        <f>H70</f>
        <v>75784500</v>
      </c>
    </row>
    <row r="7" spans="2:12" x14ac:dyDescent="0.25">
      <c r="B7" s="2">
        <v>3</v>
      </c>
      <c r="C7" s="5" t="s">
        <v>69</v>
      </c>
      <c r="D7" s="2">
        <v>10</v>
      </c>
      <c r="E7" s="2" t="s">
        <v>51</v>
      </c>
      <c r="F7" s="15">
        <v>200000</v>
      </c>
      <c r="G7" s="15">
        <f>D7*F7</f>
        <v>2000000</v>
      </c>
      <c r="H7" s="44"/>
      <c r="J7" s="49" t="s">
        <v>73</v>
      </c>
      <c r="K7" s="50"/>
      <c r="L7" s="22">
        <f>L5-L6</f>
        <v>-18284500</v>
      </c>
    </row>
    <row r="8" spans="2:12" x14ac:dyDescent="0.25">
      <c r="B8" s="2">
        <v>4</v>
      </c>
      <c r="C8" s="5" t="s">
        <v>70</v>
      </c>
      <c r="D8" s="2">
        <v>1000</v>
      </c>
      <c r="E8" s="2" t="s">
        <v>5</v>
      </c>
      <c r="F8" s="15">
        <v>50000</v>
      </c>
      <c r="G8" s="9">
        <f>D8*F8</f>
        <v>50000000</v>
      </c>
      <c r="H8" s="45"/>
    </row>
    <row r="9" spans="2:12" x14ac:dyDescent="0.25">
      <c r="B9" s="52" t="s">
        <v>9</v>
      </c>
      <c r="C9" s="53"/>
      <c r="D9" s="53"/>
      <c r="E9" s="53"/>
      <c r="F9" s="53"/>
      <c r="G9" s="54"/>
      <c r="H9" s="19">
        <f>H5</f>
        <v>57500000</v>
      </c>
    </row>
    <row r="11" spans="2:12" x14ac:dyDescent="0.25">
      <c r="B11" s="51" t="s">
        <v>10</v>
      </c>
      <c r="C11" s="51"/>
      <c r="D11" s="51"/>
      <c r="E11" s="51"/>
      <c r="F11" s="51"/>
      <c r="G11" s="51"/>
      <c r="H11" s="51"/>
    </row>
    <row r="13" spans="2:12" x14ac:dyDescent="0.25">
      <c r="B13" s="3" t="s">
        <v>3</v>
      </c>
      <c r="C13" s="7" t="s">
        <v>11</v>
      </c>
      <c r="D13" s="3" t="s">
        <v>5</v>
      </c>
      <c r="E13" s="3" t="s">
        <v>6</v>
      </c>
      <c r="F13" s="14" t="s">
        <v>7</v>
      </c>
      <c r="G13" s="8" t="s">
        <v>8</v>
      </c>
      <c r="H13" s="3" t="s">
        <v>9</v>
      </c>
    </row>
    <row r="14" spans="2:12" x14ac:dyDescent="0.25">
      <c r="B14" s="41" t="s">
        <v>14</v>
      </c>
      <c r="C14" s="41"/>
      <c r="D14" s="41"/>
      <c r="E14" s="41"/>
      <c r="F14" s="41"/>
      <c r="G14" s="41"/>
      <c r="H14" s="41"/>
    </row>
    <row r="15" spans="2:12" x14ac:dyDescent="0.25">
      <c r="B15" s="2">
        <v>1</v>
      </c>
      <c r="C15" s="5" t="s">
        <v>12</v>
      </c>
      <c r="D15" s="2">
        <v>1</v>
      </c>
      <c r="E15" s="2" t="s">
        <v>13</v>
      </c>
      <c r="F15" s="15">
        <v>500000</v>
      </c>
      <c r="G15" s="9">
        <f>D15*F15</f>
        <v>500000</v>
      </c>
      <c r="H15" s="11">
        <f>SUM(G15)</f>
        <v>500000</v>
      </c>
    </row>
    <row r="16" spans="2:12" x14ac:dyDescent="0.25">
      <c r="B16" s="41" t="s">
        <v>1</v>
      </c>
      <c r="C16" s="41"/>
      <c r="D16" s="41"/>
      <c r="E16" s="41"/>
      <c r="F16" s="41"/>
      <c r="G16" s="41"/>
      <c r="H16" s="41"/>
    </row>
    <row r="17" spans="2:8" x14ac:dyDescent="0.25">
      <c r="B17" s="2">
        <v>1</v>
      </c>
      <c r="C17" s="5" t="s">
        <v>15</v>
      </c>
      <c r="D17" s="2">
        <v>1</v>
      </c>
      <c r="E17" s="2" t="s">
        <v>18</v>
      </c>
      <c r="F17" s="15">
        <v>1500000</v>
      </c>
      <c r="G17" s="9">
        <f>D17*F17</f>
        <v>1500000</v>
      </c>
      <c r="H17" s="48">
        <f>SUM(G17:G25)</f>
        <v>3415000</v>
      </c>
    </row>
    <row r="18" spans="2:8" x14ac:dyDescent="0.25">
      <c r="B18" s="2">
        <v>2</v>
      </c>
      <c r="C18" s="5" t="s">
        <v>16</v>
      </c>
      <c r="D18" s="2">
        <v>1</v>
      </c>
      <c r="E18" s="2" t="s">
        <v>18</v>
      </c>
      <c r="F18" s="15">
        <v>500000</v>
      </c>
      <c r="G18" s="9">
        <f t="shared" ref="G18:G19" si="0">D18*F18</f>
        <v>500000</v>
      </c>
      <c r="H18" s="48"/>
    </row>
    <row r="19" spans="2:8" x14ac:dyDescent="0.25">
      <c r="B19" s="2">
        <v>3</v>
      </c>
      <c r="C19" s="5" t="s">
        <v>19</v>
      </c>
      <c r="D19" s="2">
        <v>1</v>
      </c>
      <c r="E19" s="2" t="s">
        <v>24</v>
      </c>
      <c r="F19" s="15">
        <v>25000</v>
      </c>
      <c r="G19" s="9">
        <f t="shared" si="0"/>
        <v>25000</v>
      </c>
      <c r="H19" s="48"/>
    </row>
    <row r="20" spans="2:8" x14ac:dyDescent="0.25">
      <c r="B20" s="38">
        <v>4</v>
      </c>
      <c r="C20" s="47" t="s">
        <v>20</v>
      </c>
      <c r="D20" s="47"/>
      <c r="E20" s="47"/>
      <c r="F20" s="47"/>
      <c r="G20" s="47"/>
      <c r="H20" s="48"/>
    </row>
    <row r="21" spans="2:8" x14ac:dyDescent="0.25">
      <c r="B21" s="38"/>
      <c r="C21" s="5" t="s">
        <v>21</v>
      </c>
      <c r="D21" s="2">
        <v>1</v>
      </c>
      <c r="E21" s="2" t="s">
        <v>24</v>
      </c>
      <c r="F21" s="15">
        <v>15000</v>
      </c>
      <c r="G21" s="9">
        <f>D21*F21</f>
        <v>15000</v>
      </c>
      <c r="H21" s="48"/>
    </row>
    <row r="22" spans="2:8" x14ac:dyDescent="0.25">
      <c r="B22" s="38"/>
      <c r="C22" s="5" t="s">
        <v>22</v>
      </c>
      <c r="D22" s="2">
        <v>5</v>
      </c>
      <c r="E22" s="2" t="s">
        <v>24</v>
      </c>
      <c r="F22" s="15">
        <v>15000</v>
      </c>
      <c r="G22" s="9">
        <f t="shared" ref="G22:G25" si="1">D22*F22</f>
        <v>75000</v>
      </c>
      <c r="H22" s="48"/>
    </row>
    <row r="23" spans="2:8" x14ac:dyDescent="0.25">
      <c r="B23" s="38"/>
      <c r="C23" s="5" t="s">
        <v>23</v>
      </c>
      <c r="D23" s="2">
        <v>100</v>
      </c>
      <c r="E23" s="2" t="s">
        <v>24</v>
      </c>
      <c r="F23" s="15">
        <v>10000</v>
      </c>
      <c r="G23" s="9">
        <f t="shared" si="1"/>
        <v>1000000</v>
      </c>
      <c r="H23" s="48"/>
    </row>
    <row r="24" spans="2:8" x14ac:dyDescent="0.25">
      <c r="B24" s="2">
        <v>5</v>
      </c>
      <c r="C24" s="5" t="s">
        <v>42</v>
      </c>
      <c r="D24" s="2">
        <v>100</v>
      </c>
      <c r="E24" s="2" t="s">
        <v>5</v>
      </c>
      <c r="F24" s="15">
        <v>1500</v>
      </c>
      <c r="G24" s="9">
        <f t="shared" si="1"/>
        <v>150000</v>
      </c>
      <c r="H24" s="48"/>
    </row>
    <row r="25" spans="2:8" x14ac:dyDescent="0.25">
      <c r="B25" s="2">
        <v>6</v>
      </c>
      <c r="C25" s="5" t="s">
        <v>37</v>
      </c>
      <c r="D25" s="2">
        <v>1</v>
      </c>
      <c r="E25" s="2" t="s">
        <v>5</v>
      </c>
      <c r="F25" s="15">
        <v>150000</v>
      </c>
      <c r="G25" s="9">
        <f t="shared" si="1"/>
        <v>150000</v>
      </c>
      <c r="H25" s="48"/>
    </row>
    <row r="26" spans="2:8" x14ac:dyDescent="0.25">
      <c r="B26" s="41" t="s">
        <v>38</v>
      </c>
      <c r="C26" s="41"/>
      <c r="D26" s="41"/>
      <c r="E26" s="41"/>
      <c r="F26" s="41"/>
      <c r="G26" s="41"/>
      <c r="H26" s="41"/>
    </row>
    <row r="27" spans="2:8" x14ac:dyDescent="0.25">
      <c r="B27" s="2">
        <v>1</v>
      </c>
      <c r="C27" s="4" t="s">
        <v>39</v>
      </c>
      <c r="D27" s="2">
        <v>8</v>
      </c>
      <c r="E27" s="2" t="s">
        <v>45</v>
      </c>
      <c r="F27" s="16">
        <v>200000</v>
      </c>
      <c r="G27" s="16">
        <f>D27*F27</f>
        <v>1600000</v>
      </c>
      <c r="H27" s="39">
        <f>SUM(G27,G29:G38)</f>
        <v>4133500</v>
      </c>
    </row>
    <row r="28" spans="2:8" x14ac:dyDescent="0.25">
      <c r="B28" s="38">
        <v>2</v>
      </c>
      <c r="C28" s="46" t="s">
        <v>40</v>
      </c>
      <c r="D28" s="46"/>
      <c r="E28" s="46"/>
      <c r="F28" s="46"/>
      <c r="G28" s="46"/>
      <c r="H28" s="38"/>
    </row>
    <row r="29" spans="2:8" x14ac:dyDescent="0.25">
      <c r="B29" s="38"/>
      <c r="C29" s="4" t="s">
        <v>46</v>
      </c>
      <c r="D29" s="2">
        <v>1</v>
      </c>
      <c r="E29" s="2" t="s">
        <v>51</v>
      </c>
      <c r="F29" s="16">
        <v>300000</v>
      </c>
      <c r="G29" s="16">
        <f>D29*F29</f>
        <v>300000</v>
      </c>
      <c r="H29" s="38"/>
    </row>
    <row r="30" spans="2:8" x14ac:dyDescent="0.25">
      <c r="B30" s="38"/>
      <c r="C30" s="4" t="s">
        <v>47</v>
      </c>
      <c r="D30" s="2">
        <v>1</v>
      </c>
      <c r="E30" s="2" t="s">
        <v>51</v>
      </c>
      <c r="F30" s="16">
        <v>250000</v>
      </c>
      <c r="G30" s="16">
        <f t="shared" ref="G30:G38" si="2">D30*F30</f>
        <v>250000</v>
      </c>
      <c r="H30" s="38"/>
    </row>
    <row r="31" spans="2:8" x14ac:dyDescent="0.25">
      <c r="B31" s="38"/>
      <c r="C31" s="4" t="s">
        <v>48</v>
      </c>
      <c r="D31" s="2">
        <v>1</v>
      </c>
      <c r="E31" s="2" t="s">
        <v>51</v>
      </c>
      <c r="F31" s="16">
        <v>200000</v>
      </c>
      <c r="G31" s="16">
        <f t="shared" si="2"/>
        <v>200000</v>
      </c>
      <c r="H31" s="38"/>
    </row>
    <row r="32" spans="2:8" x14ac:dyDescent="0.25">
      <c r="B32" s="38"/>
      <c r="C32" s="13" t="s">
        <v>49</v>
      </c>
      <c r="D32" s="2">
        <v>1</v>
      </c>
      <c r="E32" s="2" t="s">
        <v>51</v>
      </c>
      <c r="F32" s="16">
        <v>300000</v>
      </c>
      <c r="G32" s="16">
        <f t="shared" si="2"/>
        <v>300000</v>
      </c>
      <c r="H32" s="38"/>
    </row>
    <row r="33" spans="2:8" x14ac:dyDescent="0.25">
      <c r="B33" s="38"/>
      <c r="C33" s="13" t="s">
        <v>50</v>
      </c>
      <c r="D33" s="2">
        <v>1</v>
      </c>
      <c r="E33" s="2" t="s">
        <v>51</v>
      </c>
      <c r="F33" s="16">
        <v>150000</v>
      </c>
      <c r="G33" s="16">
        <f t="shared" si="2"/>
        <v>150000</v>
      </c>
      <c r="H33" s="38"/>
    </row>
    <row r="34" spans="2:8" x14ac:dyDescent="0.25">
      <c r="B34" s="2">
        <v>3</v>
      </c>
      <c r="C34" s="4" t="s">
        <v>42</v>
      </c>
      <c r="D34" s="2">
        <v>5</v>
      </c>
      <c r="E34" s="2" t="s">
        <v>5</v>
      </c>
      <c r="F34" s="16">
        <v>1500</v>
      </c>
      <c r="G34" s="16">
        <f t="shared" si="2"/>
        <v>7500</v>
      </c>
      <c r="H34" s="38"/>
    </row>
    <row r="35" spans="2:8" x14ac:dyDescent="0.25">
      <c r="B35" s="2">
        <v>4</v>
      </c>
      <c r="C35" s="4" t="s">
        <v>41</v>
      </c>
      <c r="D35" s="2">
        <v>2</v>
      </c>
      <c r="E35" s="2" t="s">
        <v>5</v>
      </c>
      <c r="F35" s="16">
        <v>300000</v>
      </c>
      <c r="G35" s="16">
        <f t="shared" si="2"/>
        <v>600000</v>
      </c>
      <c r="H35" s="38"/>
    </row>
    <row r="36" spans="2:8" x14ac:dyDescent="0.25">
      <c r="B36" s="2">
        <v>5</v>
      </c>
      <c r="C36" s="4" t="s">
        <v>44</v>
      </c>
      <c r="D36" s="2">
        <v>8</v>
      </c>
      <c r="E36" s="2" t="s">
        <v>53</v>
      </c>
      <c r="F36" s="16">
        <v>22000</v>
      </c>
      <c r="G36" s="16">
        <f t="shared" si="2"/>
        <v>176000</v>
      </c>
      <c r="H36" s="38"/>
    </row>
    <row r="37" spans="2:8" x14ac:dyDescent="0.25">
      <c r="B37" s="2">
        <v>6</v>
      </c>
      <c r="C37" s="4" t="s">
        <v>37</v>
      </c>
      <c r="D37" s="2">
        <v>1</v>
      </c>
      <c r="E37" s="2" t="s">
        <v>5</v>
      </c>
      <c r="F37" s="16">
        <v>150000</v>
      </c>
      <c r="G37" s="16">
        <f t="shared" si="2"/>
        <v>150000</v>
      </c>
      <c r="H37" s="38"/>
    </row>
    <row r="38" spans="2:8" x14ac:dyDescent="0.25">
      <c r="B38" s="2">
        <v>7</v>
      </c>
      <c r="C38" s="5" t="s">
        <v>43</v>
      </c>
      <c r="D38" s="2">
        <v>8</v>
      </c>
      <c r="E38" s="2" t="s">
        <v>45</v>
      </c>
      <c r="F38" s="17">
        <v>50000</v>
      </c>
      <c r="G38" s="16">
        <f t="shared" si="2"/>
        <v>400000</v>
      </c>
      <c r="H38" s="38"/>
    </row>
    <row r="39" spans="2:8" x14ac:dyDescent="0.25">
      <c r="B39" s="41" t="s">
        <v>25</v>
      </c>
      <c r="C39" s="41"/>
      <c r="D39" s="41"/>
      <c r="E39" s="41"/>
      <c r="F39" s="41"/>
      <c r="G39" s="41"/>
      <c r="H39" s="41"/>
    </row>
    <row r="40" spans="2:8" x14ac:dyDescent="0.25">
      <c r="B40" s="38" t="s">
        <v>19</v>
      </c>
      <c r="C40" s="38"/>
      <c r="D40" s="38"/>
      <c r="E40" s="38"/>
      <c r="F40" s="38"/>
      <c r="G40" s="38"/>
      <c r="H40" s="39">
        <f>SUM(G42:G48,G50:G58,G60:G64,G66:G69)</f>
        <v>67736000</v>
      </c>
    </row>
    <row r="41" spans="2:8" x14ac:dyDescent="0.25">
      <c r="B41" s="38">
        <v>1</v>
      </c>
      <c r="C41" s="4" t="s">
        <v>52</v>
      </c>
      <c r="D41" s="2"/>
      <c r="E41" s="2"/>
      <c r="F41" s="16"/>
      <c r="G41" s="2"/>
      <c r="H41" s="38"/>
    </row>
    <row r="42" spans="2:8" x14ac:dyDescent="0.25">
      <c r="B42" s="38"/>
      <c r="C42" s="4" t="s">
        <v>34</v>
      </c>
      <c r="D42" s="2">
        <v>100</v>
      </c>
      <c r="E42" s="2" t="s">
        <v>24</v>
      </c>
      <c r="F42" s="16">
        <v>15000</v>
      </c>
      <c r="G42" s="16">
        <f>D42*F42</f>
        <v>1500000</v>
      </c>
      <c r="H42" s="38"/>
    </row>
    <row r="43" spans="2:8" x14ac:dyDescent="0.25">
      <c r="B43" s="38"/>
      <c r="C43" s="4" t="s">
        <v>0</v>
      </c>
      <c r="D43" s="2">
        <v>10</v>
      </c>
      <c r="E43" s="2" t="s">
        <v>24</v>
      </c>
      <c r="F43" s="16">
        <v>15000</v>
      </c>
      <c r="G43" s="16">
        <f t="shared" ref="G43:G48" si="3">D43*F43</f>
        <v>150000</v>
      </c>
      <c r="H43" s="38"/>
    </row>
    <row r="44" spans="2:8" x14ac:dyDescent="0.25">
      <c r="B44" s="38"/>
      <c r="C44" s="4" t="s">
        <v>35</v>
      </c>
      <c r="D44" s="2">
        <v>10</v>
      </c>
      <c r="E44" s="2" t="s">
        <v>24</v>
      </c>
      <c r="F44" s="16">
        <v>15000</v>
      </c>
      <c r="G44" s="16">
        <f t="shared" si="3"/>
        <v>150000</v>
      </c>
      <c r="H44" s="38"/>
    </row>
    <row r="45" spans="2:8" x14ac:dyDescent="0.25">
      <c r="B45" s="38"/>
      <c r="C45" s="4" t="s">
        <v>36</v>
      </c>
      <c r="D45" s="2">
        <v>5</v>
      </c>
      <c r="E45" s="2" t="s">
        <v>24</v>
      </c>
      <c r="F45" s="16">
        <v>15000</v>
      </c>
      <c r="G45" s="16">
        <f t="shared" si="3"/>
        <v>75000</v>
      </c>
      <c r="H45" s="38"/>
    </row>
    <row r="46" spans="2:8" x14ac:dyDescent="0.25">
      <c r="B46" s="2">
        <v>2</v>
      </c>
      <c r="C46" s="4" t="s">
        <v>64</v>
      </c>
      <c r="D46" s="2">
        <v>1</v>
      </c>
      <c r="E46" s="2" t="s">
        <v>5</v>
      </c>
      <c r="F46" s="16">
        <v>650000</v>
      </c>
      <c r="G46" s="16">
        <f t="shared" si="3"/>
        <v>650000</v>
      </c>
      <c r="H46" s="38"/>
    </row>
    <row r="47" spans="2:8" x14ac:dyDescent="0.25">
      <c r="B47" s="2">
        <v>3</v>
      </c>
      <c r="C47" s="4" t="s">
        <v>44</v>
      </c>
      <c r="D47" s="2">
        <v>8</v>
      </c>
      <c r="E47" s="2" t="s">
        <v>53</v>
      </c>
      <c r="F47" s="16">
        <v>22000</v>
      </c>
      <c r="G47" s="16">
        <f t="shared" si="3"/>
        <v>176000</v>
      </c>
      <c r="H47" s="38"/>
    </row>
    <row r="48" spans="2:8" x14ac:dyDescent="0.25">
      <c r="B48" s="2">
        <v>4</v>
      </c>
      <c r="C48" s="4" t="s">
        <v>65</v>
      </c>
      <c r="D48" s="2">
        <v>7</v>
      </c>
      <c r="E48" s="2" t="s">
        <v>66</v>
      </c>
      <c r="F48" s="16">
        <v>5000</v>
      </c>
      <c r="G48" s="16">
        <f t="shared" si="3"/>
        <v>35000</v>
      </c>
      <c r="H48" s="38"/>
    </row>
    <row r="49" spans="2:8" x14ac:dyDescent="0.25">
      <c r="B49" s="38" t="s">
        <v>26</v>
      </c>
      <c r="C49" s="38"/>
      <c r="D49" s="38"/>
      <c r="E49" s="38"/>
      <c r="F49" s="38"/>
      <c r="G49" s="38"/>
      <c r="H49" s="38"/>
    </row>
    <row r="50" spans="2:8" x14ac:dyDescent="0.25">
      <c r="B50" s="2">
        <v>1</v>
      </c>
      <c r="C50" s="4" t="s">
        <v>28</v>
      </c>
      <c r="D50" s="2">
        <v>1</v>
      </c>
      <c r="E50" s="2" t="s">
        <v>54</v>
      </c>
      <c r="F50" s="16">
        <v>6000000</v>
      </c>
      <c r="G50" s="16">
        <f>D50*F50</f>
        <v>6000000</v>
      </c>
      <c r="H50" s="38"/>
    </row>
    <row r="51" spans="2:8" ht="30" x14ac:dyDescent="0.25">
      <c r="B51" s="2">
        <v>2</v>
      </c>
      <c r="C51" s="5" t="s">
        <v>55</v>
      </c>
      <c r="D51" s="2">
        <v>1</v>
      </c>
      <c r="E51" s="2" t="s">
        <v>54</v>
      </c>
      <c r="F51" s="16">
        <v>13000000</v>
      </c>
      <c r="G51" s="16">
        <f t="shared" ref="G51:G58" si="4">D51*F51</f>
        <v>13000000</v>
      </c>
      <c r="H51" s="38"/>
    </row>
    <row r="52" spans="2:8" x14ac:dyDescent="0.25">
      <c r="B52" s="2">
        <v>3</v>
      </c>
      <c r="C52" s="4" t="s">
        <v>29</v>
      </c>
      <c r="D52" s="2">
        <v>1000</v>
      </c>
      <c r="E52" s="2" t="s">
        <v>5</v>
      </c>
      <c r="F52" s="16">
        <v>300</v>
      </c>
      <c r="G52" s="16">
        <f t="shared" si="4"/>
        <v>300000</v>
      </c>
      <c r="H52" s="38"/>
    </row>
    <row r="53" spans="2:8" x14ac:dyDescent="0.25">
      <c r="B53" s="2">
        <v>4</v>
      </c>
      <c r="C53" s="4" t="s">
        <v>59</v>
      </c>
      <c r="D53" s="2">
        <v>1</v>
      </c>
      <c r="E53" s="2" t="s">
        <v>5</v>
      </c>
      <c r="F53" s="16">
        <v>500000</v>
      </c>
      <c r="G53" s="16">
        <f t="shared" si="4"/>
        <v>500000</v>
      </c>
      <c r="H53" s="38"/>
    </row>
    <row r="54" spans="2:8" x14ac:dyDescent="0.25">
      <c r="B54" s="2">
        <v>5</v>
      </c>
      <c r="C54" s="4" t="s">
        <v>56</v>
      </c>
      <c r="D54" s="2">
        <v>10</v>
      </c>
      <c r="E54" s="2" t="s">
        <v>57</v>
      </c>
      <c r="F54" s="16">
        <v>100000</v>
      </c>
      <c r="G54" s="16">
        <f t="shared" si="4"/>
        <v>1000000</v>
      </c>
      <c r="H54" s="38"/>
    </row>
    <row r="55" spans="2:8" x14ac:dyDescent="0.25">
      <c r="B55" s="2">
        <v>6</v>
      </c>
      <c r="C55" s="4" t="s">
        <v>60</v>
      </c>
      <c r="D55" s="2">
        <v>20</v>
      </c>
      <c r="E55" s="2" t="s">
        <v>5</v>
      </c>
      <c r="F55" s="16">
        <v>30000</v>
      </c>
      <c r="G55" s="16">
        <f t="shared" si="4"/>
        <v>600000</v>
      </c>
      <c r="H55" s="38"/>
    </row>
    <row r="56" spans="2:8" x14ac:dyDescent="0.25">
      <c r="B56" s="2">
        <v>7</v>
      </c>
      <c r="C56" s="4" t="s">
        <v>61</v>
      </c>
      <c r="D56" s="2">
        <v>50</v>
      </c>
      <c r="E56" s="2" t="s">
        <v>5</v>
      </c>
      <c r="F56" s="16">
        <v>7000</v>
      </c>
      <c r="G56" s="16">
        <f t="shared" si="4"/>
        <v>350000</v>
      </c>
      <c r="H56" s="38"/>
    </row>
    <row r="57" spans="2:8" x14ac:dyDescent="0.25">
      <c r="B57" s="2">
        <v>8</v>
      </c>
      <c r="C57" s="4" t="s">
        <v>62</v>
      </c>
      <c r="D57" s="2">
        <v>1</v>
      </c>
      <c r="E57" s="2" t="s">
        <v>54</v>
      </c>
      <c r="F57" s="16">
        <v>1500000</v>
      </c>
      <c r="G57" s="16">
        <f t="shared" si="4"/>
        <v>1500000</v>
      </c>
      <c r="H57" s="38"/>
    </row>
    <row r="58" spans="2:8" ht="14.25" customHeight="1" x14ac:dyDescent="0.25">
      <c r="B58" s="2">
        <v>9</v>
      </c>
      <c r="C58" s="4" t="s">
        <v>63</v>
      </c>
      <c r="D58" s="2">
        <v>20</v>
      </c>
      <c r="E58" s="2" t="s">
        <v>5</v>
      </c>
      <c r="F58" s="16">
        <v>5000</v>
      </c>
      <c r="G58" s="16">
        <f t="shared" si="4"/>
        <v>100000</v>
      </c>
      <c r="H58" s="38"/>
    </row>
    <row r="59" spans="2:8" x14ac:dyDescent="0.25">
      <c r="B59" s="42" t="s">
        <v>17</v>
      </c>
      <c r="C59" s="42"/>
      <c r="D59" s="42"/>
      <c r="E59" s="42"/>
      <c r="F59" s="42"/>
      <c r="G59" s="42"/>
      <c r="H59" s="38"/>
    </row>
    <row r="60" spans="2:8" x14ac:dyDescent="0.25">
      <c r="B60" s="2">
        <v>1</v>
      </c>
      <c r="C60" s="23" t="s">
        <v>75</v>
      </c>
      <c r="D60" s="2">
        <v>1</v>
      </c>
      <c r="E60" s="2" t="s">
        <v>51</v>
      </c>
      <c r="F60" s="16">
        <v>25000000</v>
      </c>
      <c r="G60" s="20">
        <f>D60*F60</f>
        <v>25000000</v>
      </c>
      <c r="H60" s="38"/>
    </row>
    <row r="61" spans="2:8" x14ac:dyDescent="0.25">
      <c r="B61" s="2">
        <v>2</v>
      </c>
      <c r="C61" s="12" t="s">
        <v>16</v>
      </c>
      <c r="D61" s="2">
        <v>1</v>
      </c>
      <c r="E61" s="2" t="s">
        <v>51</v>
      </c>
      <c r="F61" s="16">
        <v>5000000</v>
      </c>
      <c r="G61" s="20">
        <f t="shared" ref="G61:G64" si="5">D61*F61</f>
        <v>5000000</v>
      </c>
      <c r="H61" s="38"/>
    </row>
    <row r="62" spans="2:8" x14ac:dyDescent="0.25">
      <c r="B62" s="2">
        <v>3</v>
      </c>
      <c r="C62" s="12" t="s">
        <v>19</v>
      </c>
      <c r="D62" s="2">
        <v>1</v>
      </c>
      <c r="E62" s="2" t="s">
        <v>51</v>
      </c>
      <c r="F62" s="16">
        <v>3000000</v>
      </c>
      <c r="G62" s="20">
        <f t="shared" si="5"/>
        <v>3000000</v>
      </c>
      <c r="H62" s="38"/>
    </row>
    <row r="63" spans="2:8" x14ac:dyDescent="0.25">
      <c r="B63" s="2">
        <v>4</v>
      </c>
      <c r="C63" s="12" t="s">
        <v>30</v>
      </c>
      <c r="D63" s="2">
        <v>2</v>
      </c>
      <c r="E63" s="2" t="s">
        <v>71</v>
      </c>
      <c r="F63" s="16">
        <v>1500000</v>
      </c>
      <c r="G63" s="20">
        <f t="shared" si="5"/>
        <v>3000000</v>
      </c>
      <c r="H63" s="38"/>
    </row>
    <row r="64" spans="2:8" x14ac:dyDescent="0.25">
      <c r="B64" s="2">
        <v>5</v>
      </c>
      <c r="C64" s="12" t="s">
        <v>27</v>
      </c>
      <c r="D64" s="2">
        <v>1</v>
      </c>
      <c r="E64" s="2" t="s">
        <v>51</v>
      </c>
      <c r="F64" s="16">
        <v>1000000</v>
      </c>
      <c r="G64" s="20">
        <f t="shared" si="5"/>
        <v>1000000</v>
      </c>
      <c r="H64" s="38"/>
    </row>
    <row r="65" spans="2:8" x14ac:dyDescent="0.25">
      <c r="B65" s="38" t="s">
        <v>27</v>
      </c>
      <c r="C65" s="38"/>
      <c r="D65" s="38"/>
      <c r="E65" s="38"/>
      <c r="F65" s="38"/>
      <c r="G65" s="38"/>
      <c r="H65" s="38"/>
    </row>
    <row r="66" spans="2:8" x14ac:dyDescent="0.25">
      <c r="B66" s="2">
        <v>1</v>
      </c>
      <c r="C66" s="5" t="s">
        <v>31</v>
      </c>
      <c r="D66" s="2">
        <v>1</v>
      </c>
      <c r="E66" s="2" t="s">
        <v>51</v>
      </c>
      <c r="F66" s="15">
        <v>1500000</v>
      </c>
      <c r="G66" s="9">
        <f>D66*F66</f>
        <v>1500000</v>
      </c>
      <c r="H66" s="38"/>
    </row>
    <row r="67" spans="2:8" x14ac:dyDescent="0.25">
      <c r="B67" s="2">
        <v>2</v>
      </c>
      <c r="C67" s="5" t="s">
        <v>32</v>
      </c>
      <c r="D67" s="2">
        <v>1</v>
      </c>
      <c r="E67" s="2" t="s">
        <v>51</v>
      </c>
      <c r="F67" s="15">
        <v>1500000</v>
      </c>
      <c r="G67" s="9">
        <f t="shared" ref="G67:G69" si="6">D67*F67</f>
        <v>1500000</v>
      </c>
      <c r="H67" s="38"/>
    </row>
    <row r="68" spans="2:8" x14ac:dyDescent="0.25">
      <c r="B68" s="2">
        <v>3</v>
      </c>
      <c r="C68" s="5" t="s">
        <v>33</v>
      </c>
      <c r="D68" s="2">
        <v>1</v>
      </c>
      <c r="E68" s="2" t="s">
        <v>51</v>
      </c>
      <c r="F68" s="15">
        <v>1000000</v>
      </c>
      <c r="G68" s="9">
        <f t="shared" si="6"/>
        <v>1000000</v>
      </c>
      <c r="H68" s="38"/>
    </row>
    <row r="69" spans="2:8" x14ac:dyDescent="0.25">
      <c r="B69" s="2">
        <v>4</v>
      </c>
      <c r="C69" s="5" t="s">
        <v>58</v>
      </c>
      <c r="D69" s="2">
        <v>1</v>
      </c>
      <c r="E69" s="2" t="s">
        <v>5</v>
      </c>
      <c r="F69" s="15">
        <v>650000</v>
      </c>
      <c r="G69" s="9">
        <f t="shared" si="6"/>
        <v>650000</v>
      </c>
      <c r="H69" s="38"/>
    </row>
    <row r="70" spans="2:8" x14ac:dyDescent="0.25">
      <c r="B70" s="40" t="s">
        <v>9</v>
      </c>
      <c r="C70" s="40"/>
      <c r="D70" s="40"/>
      <c r="E70" s="40"/>
      <c r="F70" s="40"/>
      <c r="G70" s="40"/>
      <c r="H70" s="19">
        <f>SUM(H15,H17,H27,H40)</f>
        <v>75784500</v>
      </c>
    </row>
  </sheetData>
  <mergeCells count="22">
    <mergeCell ref="J7:K7"/>
    <mergeCell ref="B9:G9"/>
    <mergeCell ref="B11:H11"/>
    <mergeCell ref="B14:H14"/>
    <mergeCell ref="H27:H38"/>
    <mergeCell ref="B28:B33"/>
    <mergeCell ref="C28:G28"/>
    <mergeCell ref="B26:H26"/>
    <mergeCell ref="B2:H2"/>
    <mergeCell ref="H5:H8"/>
    <mergeCell ref="B16:H16"/>
    <mergeCell ref="H17:H25"/>
    <mergeCell ref="B20:B23"/>
    <mergeCell ref="C20:G20"/>
    <mergeCell ref="B70:G70"/>
    <mergeCell ref="B39:H39"/>
    <mergeCell ref="B40:G40"/>
    <mergeCell ref="H40:H69"/>
    <mergeCell ref="B41:B45"/>
    <mergeCell ref="B49:G49"/>
    <mergeCell ref="B59:G59"/>
    <mergeCell ref="B65:G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Yang Dibeli</vt:lpstr>
      <vt:lpstr>Yang Dipinjam</vt:lpstr>
      <vt:lpstr>RAB Changcuters</vt:lpstr>
      <vt:lpstr>RAB Ade Astrid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Yuraditha Aurelia Putri</dc:creator>
  <cp:lastModifiedBy>USER</cp:lastModifiedBy>
  <dcterms:created xsi:type="dcterms:W3CDTF">2023-11-24T08:43:03Z</dcterms:created>
  <dcterms:modified xsi:type="dcterms:W3CDTF">2024-02-20T07:28:31Z</dcterms:modified>
</cp:coreProperties>
</file>