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9"/>
  <workbookPr/>
  <mc:AlternateContent xmlns:mc="http://schemas.openxmlformats.org/markup-compatibility/2006">
    <mc:Choice Requires="x15">
      <x15ac:absPath xmlns:x15ac="http://schemas.microsoft.com/office/spreadsheetml/2010/11/ac" url="C:\Users\TUNCAYTEKIN\Desktop\"/>
    </mc:Choice>
  </mc:AlternateContent>
  <xr:revisionPtr revIDLastSave="0" documentId="13_ncr:1_{454EE86C-BD25-4EC8-AE09-AE1216B71BE4}" xr6:coauthVersionLast="36" xr6:coauthVersionMax="47" xr10:uidLastSave="{00000000-0000-0000-0000-000000000000}"/>
  <bookViews>
    <workbookView xWindow="-120" yWindow="-120" windowWidth="15480" windowHeight="6990" xr2:uid="{00000000-000D-0000-FFFF-FFFF00000000}"/>
  </bookViews>
  <sheets>
    <sheet name="Çalışan Listesi" sheetId="1" r:id="rId1"/>
    <sheet name="Sheet1" sheetId="2" state="hidden" r:id="rId2"/>
    <sheet name="Tablo" sheetId="3" r:id="rId3"/>
    <sheet name="Çıkan Personel Listesi"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3" l="1"/>
  <c r="C15" i="3" l="1"/>
  <c r="C19" i="3"/>
  <c r="C16" i="3"/>
  <c r="C20" i="3"/>
  <c r="C14" i="3"/>
  <c r="C18" i="3"/>
  <c r="C17" i="3"/>
  <c r="B3" i="3"/>
  <c r="D8" i="3" s="1"/>
  <c r="E14" i="3" l="1"/>
  <c r="C13" i="3"/>
  <c r="E13" i="3" s="1"/>
  <c r="C12" i="3"/>
  <c r="C10" i="3"/>
  <c r="C11" i="3"/>
  <c r="C9" i="3"/>
  <c r="E9" i="3" s="1"/>
  <c r="C8" i="3"/>
  <c r="E8" i="3" s="1"/>
  <c r="E20" i="3"/>
  <c r="E19" i="3"/>
  <c r="E18" i="3"/>
  <c r="E17" i="3"/>
  <c r="E16" i="3"/>
  <c r="D20" i="3"/>
  <c r="D19" i="3"/>
  <c r="D18" i="3"/>
  <c r="D17" i="3"/>
  <c r="D16" i="3"/>
  <c r="D15" i="3"/>
  <c r="D14" i="3"/>
  <c r="D13" i="3"/>
  <c r="D12" i="3"/>
  <c r="D11" i="3"/>
  <c r="D10" i="3"/>
  <c r="D9" i="3"/>
  <c r="E25" i="2"/>
  <c r="D25" i="2"/>
  <c r="C25" i="2"/>
  <c r="D24" i="2"/>
  <c r="C24" i="2"/>
  <c r="E24" i="2" s="1"/>
  <c r="F24" i="2" s="1"/>
  <c r="B24" i="2" s="1"/>
  <c r="D23" i="2"/>
  <c r="C23" i="2"/>
  <c r="E23" i="2" s="1"/>
  <c r="D22" i="2"/>
  <c r="C22" i="2"/>
  <c r="E22" i="2" s="1"/>
  <c r="F22" i="2" s="1"/>
  <c r="B22" i="2" s="1"/>
  <c r="D21" i="2"/>
  <c r="C21" i="2"/>
  <c r="E21" i="2" s="1"/>
  <c r="D20" i="2"/>
  <c r="C20" i="2"/>
  <c r="E20" i="2" s="1"/>
  <c r="D19" i="2"/>
  <c r="C19" i="2"/>
  <c r="E19" i="2" s="1"/>
  <c r="D18" i="2"/>
  <c r="C18" i="2"/>
  <c r="E18" i="2" s="1"/>
  <c r="F18" i="2" s="1"/>
  <c r="B18" i="2" s="1"/>
  <c r="D17" i="2"/>
  <c r="C17" i="2"/>
  <c r="E17" i="2" s="1"/>
  <c r="D16" i="2"/>
  <c r="C16" i="2"/>
  <c r="E16" i="2" s="1"/>
  <c r="F16" i="2" s="1"/>
  <c r="B16" i="2" s="1"/>
  <c r="D15" i="2"/>
  <c r="C15" i="2"/>
  <c r="E15" i="2" s="1"/>
  <c r="F15" i="2" s="1"/>
  <c r="B15" i="2" s="1"/>
  <c r="D14" i="2"/>
  <c r="C14" i="2"/>
  <c r="E14" i="2" s="1"/>
  <c r="F14" i="2" s="1"/>
  <c r="B14" i="2" s="1"/>
  <c r="D13" i="2"/>
  <c r="C13" i="2"/>
  <c r="E13" i="2" s="1"/>
  <c r="F13" i="2" s="1"/>
  <c r="B13" i="2" s="1"/>
  <c r="E4" i="2"/>
  <c r="E6" i="2" s="1"/>
  <c r="E7" i="2" s="1"/>
  <c r="E3" i="2" s="1"/>
  <c r="F4" i="2"/>
  <c r="F6" i="2" s="1"/>
  <c r="F7" i="2" s="1"/>
  <c r="F3" i="2" s="1"/>
  <c r="G4" i="2"/>
  <c r="G6" i="2" s="1"/>
  <c r="G7" i="2" s="1"/>
  <c r="G3" i="2" s="1"/>
  <c r="H4" i="2"/>
  <c r="H6" i="2" s="1"/>
  <c r="I4" i="2"/>
  <c r="I6" i="2" s="1"/>
  <c r="J4" i="2"/>
  <c r="J6" i="2" s="1"/>
  <c r="K4" i="2"/>
  <c r="K6" i="2" s="1"/>
  <c r="L4" i="2"/>
  <c r="L6" i="2" s="1"/>
  <c r="M4" i="2"/>
  <c r="M6" i="2" s="1"/>
  <c r="N4" i="2"/>
  <c r="N6" i="2" s="1"/>
  <c r="O4" i="2"/>
  <c r="O6" i="2" s="1"/>
  <c r="P4" i="2"/>
  <c r="P6" i="2" s="1"/>
  <c r="Q4" i="2"/>
  <c r="Q6" i="2" s="1"/>
  <c r="H5" i="2"/>
  <c r="AF3" i="2"/>
  <c r="AD2" i="2"/>
  <c r="AE2" i="2"/>
  <c r="AC2" i="2"/>
  <c r="X2" i="2"/>
  <c r="Y2" i="2"/>
  <c r="Z2" i="2"/>
  <c r="AA2" i="2"/>
  <c r="AB2" i="2"/>
  <c r="I5" i="2"/>
  <c r="J5" i="2"/>
  <c r="K5" i="2"/>
  <c r="L5" i="2"/>
  <c r="M5" i="2"/>
  <c r="N5" i="2"/>
  <c r="O5" i="2"/>
  <c r="P5" i="2"/>
  <c r="Q5" i="2"/>
  <c r="E5" i="2"/>
  <c r="F5" i="2"/>
  <c r="G5" i="2"/>
  <c r="A1" i="2"/>
  <c r="W2" i="2"/>
  <c r="E10" i="3" l="1"/>
  <c r="F10" i="3" s="1"/>
  <c r="E11" i="3"/>
  <c r="F11" i="3" s="1"/>
  <c r="E15" i="3"/>
  <c r="F15" i="3" s="1"/>
  <c r="E12" i="3"/>
  <c r="F17" i="3"/>
  <c r="F13" i="3"/>
  <c r="G13" i="3" s="1"/>
  <c r="F17" i="2"/>
  <c r="B17" i="2" s="1"/>
  <c r="F23" i="2"/>
  <c r="B23" i="2" s="1"/>
  <c r="F19" i="2"/>
  <c r="B19" i="2" s="1"/>
  <c r="F20" i="2"/>
  <c r="B20" i="2" s="1"/>
  <c r="F25" i="2"/>
  <c r="B25" i="2" s="1"/>
  <c r="L7" i="2"/>
  <c r="L3" i="2" s="1"/>
  <c r="F21" i="2"/>
  <c r="B21" i="2" s="1"/>
  <c r="G16" i="3"/>
  <c r="F16" i="3"/>
  <c r="G18" i="3"/>
  <c r="F18" i="3"/>
  <c r="B20" i="3"/>
  <c r="G20" i="3" s="1"/>
  <c r="F20" i="3"/>
  <c r="B19" i="3"/>
  <c r="G19" i="3" s="1"/>
  <c r="F19" i="3"/>
  <c r="G17" i="3"/>
  <c r="F8" i="3"/>
  <c r="G8" i="3" s="1"/>
  <c r="F14" i="3"/>
  <c r="F9" i="3"/>
  <c r="G9" i="3" s="1"/>
  <c r="K7" i="2"/>
  <c r="K3" i="2" s="1"/>
  <c r="H7" i="2"/>
  <c r="H3" i="2" s="1"/>
  <c r="M7" i="2"/>
  <c r="M3" i="2" s="1"/>
  <c r="N7" i="2"/>
  <c r="N3" i="2" s="1"/>
  <c r="J7" i="2"/>
  <c r="J3" i="2" s="1"/>
  <c r="I7" i="2"/>
  <c r="I3" i="2" s="1"/>
  <c r="Q7" i="2"/>
  <c r="Q3" i="2" s="1"/>
  <c r="O7" i="2"/>
  <c r="O3" i="2" s="1"/>
  <c r="P7" i="2"/>
  <c r="P3" i="2" s="1"/>
  <c r="V2" i="2"/>
  <c r="U2" i="2"/>
  <c r="T2" i="2"/>
  <c r="S2" i="2"/>
  <c r="G11" i="3" l="1"/>
  <c r="H11" i="3" s="1"/>
  <c r="G15" i="3"/>
  <c r="H15" i="3" s="1"/>
  <c r="G10" i="3"/>
  <c r="H10" i="3" s="1"/>
  <c r="G14" i="3"/>
  <c r="H14" i="3" s="1"/>
  <c r="H18" i="3"/>
  <c r="H20" i="3"/>
  <c r="H16" i="3"/>
  <c r="H17" i="3"/>
  <c r="H19" i="3"/>
  <c r="F12" i="3"/>
  <c r="H13" i="3"/>
  <c r="H8" i="3"/>
  <c r="H9" i="3"/>
  <c r="R3" i="2"/>
  <c r="G12" i="3" l="1"/>
  <c r="H12" i="3" l="1"/>
  <c r="H2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murat</author>
    <author>Berre</author>
    <author>Murat GÜRBÜZ</author>
    <author>MİNE KARAOĞLU</author>
    <author>AYSIMA</author>
    <author>Windows Kullanıcısı</author>
    <author>Dell</author>
  </authors>
  <commentList>
    <comment ref="H3" authorId="0" shapeId="0" xr:uid="{6AD25171-6F46-42A0-A54B-1882CB2E756A}">
      <text>
        <r>
          <rPr>
            <b/>
            <sz val="9"/>
            <color indexed="81"/>
            <rFont val="Tahoma"/>
            <family val="2"/>
            <charset val="162"/>
          </rPr>
          <t>04 OCAK -26 OCAK 2021 YILLIK İZİN 20 GÜN</t>
        </r>
        <r>
          <rPr>
            <sz val="9"/>
            <color indexed="81"/>
            <rFont val="Tahoma"/>
            <family val="2"/>
            <charset val="162"/>
          </rPr>
          <t xml:space="preserve">
</t>
        </r>
      </text>
    </comment>
    <comment ref="I3" authorId="0" shapeId="0" xr:uid="{46E3034F-B7C2-4241-AC8F-FD334C945865}">
      <text>
        <r>
          <rPr>
            <b/>
            <sz val="9"/>
            <color indexed="81"/>
            <rFont val="Tahoma"/>
            <family val="2"/>
            <charset val="162"/>
          </rPr>
          <t>27 EYLÜL-10 EKİM 2021 YILLIK İZİN 20 GÜN</t>
        </r>
        <r>
          <rPr>
            <sz val="9"/>
            <color indexed="81"/>
            <rFont val="Tahoma"/>
            <family val="2"/>
            <charset val="162"/>
          </rPr>
          <t xml:space="preserve">
</t>
        </r>
      </text>
    </comment>
    <comment ref="J3" authorId="1" shapeId="0" xr:uid="{6F7DC3BA-B3D0-48A1-8EC4-4BEE04ADE8B9}">
      <text>
        <r>
          <rPr>
            <b/>
            <sz val="9"/>
            <color indexed="81"/>
            <rFont val="Tahoma"/>
            <family val="2"/>
            <charset val="162"/>
          </rPr>
          <t>Berre:</t>
        </r>
        <r>
          <rPr>
            <sz val="9"/>
            <color indexed="81"/>
            <rFont val="Tahoma"/>
            <family val="2"/>
            <charset val="162"/>
          </rPr>
          <t xml:space="preserve">
5-17 EYLÜL 2022 12 GÜN YILLIK İZİN
15-23 KASIM 2022 8 GÜN YILLIK İZİN</t>
        </r>
      </text>
    </comment>
    <comment ref="K3" authorId="1" shapeId="0" xr:uid="{1E61B414-DA04-4973-8B47-6A38000A0954}">
      <text>
        <r>
          <rPr>
            <b/>
            <sz val="9"/>
            <color indexed="81"/>
            <rFont val="Tahoma"/>
            <family val="2"/>
            <charset val="162"/>
          </rPr>
          <t>Berre:</t>
        </r>
        <r>
          <rPr>
            <sz val="9"/>
            <color indexed="81"/>
            <rFont val="Tahoma"/>
            <family val="2"/>
            <charset val="162"/>
          </rPr>
          <t xml:space="preserve">
23-27 OCAK 2023 5 GÜN YILLIK İZİN
19-23 HAZİRAN 2023 5 GÜN YILLIK İZİN
10-21 TEMMUZ 2023 10 GÜN YILLIK İZİN
</t>
        </r>
      </text>
    </comment>
    <comment ref="L3" authorId="2" shapeId="0" xr:uid="{49AEF45C-A2B3-4969-BCB7-1BABB83EB9D0}">
      <text>
        <r>
          <rPr>
            <b/>
            <sz val="9"/>
            <color indexed="81"/>
            <rFont val="Tahoma"/>
            <family val="2"/>
            <charset val="162"/>
          </rPr>
          <t>Murat GÜRBÜZ:</t>
        </r>
        <r>
          <rPr>
            <sz val="9"/>
            <color indexed="81"/>
            <rFont val="Tahoma"/>
            <family val="2"/>
            <charset val="162"/>
          </rPr>
          <t xml:space="preserve">
21 AĞUSTOS-6 EYLÜL 2024 14 GÜN YILLIK İZİN
14-19 EKİM 2024 6 GÜN YILLIK İZİN</t>
        </r>
      </text>
    </comment>
    <comment ref="M3" authorId="3" shapeId="0" xr:uid="{59179808-FAE1-4F74-B1C6-ECA273FAD662}">
      <text>
        <r>
          <rPr>
            <b/>
            <sz val="9"/>
            <color indexed="81"/>
            <rFont val="Tahoma"/>
            <family val="2"/>
            <charset val="162"/>
          </rPr>
          <t>MİNE KARAOĞLU:</t>
        </r>
        <r>
          <rPr>
            <sz val="9"/>
            <color indexed="81"/>
            <rFont val="Tahoma"/>
            <family val="2"/>
            <charset val="162"/>
          </rPr>
          <t xml:space="preserve">
24-28 MART 2025 5 GÜN YILLIK İZİN
23-27 HAZİRAN 2025 5 GÜN YILLIK İZİN
30 HAZİRAN-4 TEMMUZ 2025 5 GÜN YILLIK İZİN
21-25 TEMMUZ 2025 5 GÜN YILLIK İZİN</t>
        </r>
      </text>
    </comment>
    <comment ref="G4" authorId="4" shapeId="0" xr:uid="{FBF66880-A7C3-4F18-BC59-AFF8CC1D388F}">
      <text>
        <r>
          <rPr>
            <b/>
            <sz val="9"/>
            <color indexed="81"/>
            <rFont val="Tahoma"/>
            <family val="2"/>
            <charset val="162"/>
          </rPr>
          <t>M.GÜRBÜZ
01-16 KASIM 2019 TARİHLERİ ARASINDA İZİN KULLANMIŞTIR.
!!! 15 GÜN YILLIK İZİN KUALLANMIŞ , DEVİR YAPILDIĞI İÇİN SIFIR OLARAK YAZILDI</t>
        </r>
      </text>
    </comment>
    <comment ref="H4" authorId="4" shapeId="0" xr:uid="{F0A87321-A8B6-419C-83E6-D2F05A288C3D}">
      <text>
        <r>
          <rPr>
            <b/>
            <sz val="9"/>
            <color indexed="81"/>
            <rFont val="Tahoma"/>
            <family val="2"/>
            <charset val="162"/>
          </rPr>
          <t>M.GÜRBÜZ
20-29 TEMMUZ 2020 TARİHLERİ ARASINDA İZİN KULLANMIŞTIR.</t>
        </r>
      </text>
    </comment>
    <comment ref="I4" authorId="0" shapeId="0" xr:uid="{97DF4AD5-5C65-4BC0-AC70-202DAD923852}">
      <text>
        <r>
          <rPr>
            <b/>
            <sz val="9"/>
            <color indexed="81"/>
            <rFont val="Tahoma"/>
            <family val="2"/>
            <charset val="162"/>
          </rPr>
          <t>murat:</t>
        </r>
        <r>
          <rPr>
            <sz val="9"/>
            <color indexed="81"/>
            <rFont val="Tahoma"/>
            <family val="2"/>
            <charset val="162"/>
          </rPr>
          <t xml:space="preserve">
06-15 TEMMUZ 2021 YILLIK İZİN 9 GÜN YILLIK İZİN
11-12 EKİM 2021 YILLIK İZİN 2 GÜN</t>
        </r>
      </text>
    </comment>
    <comment ref="J4" authorId="4" shapeId="0" xr:uid="{923799CB-756E-4557-9128-40B507277CFD}">
      <text>
        <r>
          <rPr>
            <sz val="10"/>
            <color indexed="81"/>
            <rFont val="Cambria"/>
            <family val="1"/>
            <charset val="162"/>
          </rPr>
          <t>23-24 HAZİRAN 2 GÜN YILLIK İZİN
4-8 TEMMUZ 2022 4 GÜN YILLIK İZİN
28-30 TEMMUZ 2022 3 GÜN YILLIK İZİN
17 AĞUSTOS 2022 1 GÜN YILLIK İZİN
29 AĞUSTOS-3 EYLÜL 5 GÜN YILLIK İZİN
3-4 EKİM 2022 2 GÜN YILLIK İZİN</t>
        </r>
      </text>
    </comment>
    <comment ref="K4" authorId="1" shapeId="0" xr:uid="{81489F05-2246-480C-89D4-0C5EB0182A8C}">
      <text>
        <r>
          <rPr>
            <b/>
            <sz val="9"/>
            <color indexed="81"/>
            <rFont val="Tahoma"/>
            <family val="2"/>
            <charset val="162"/>
          </rPr>
          <t>Berre:</t>
        </r>
        <r>
          <rPr>
            <sz val="9"/>
            <color indexed="81"/>
            <rFont val="Tahoma"/>
            <family val="2"/>
            <charset val="162"/>
          </rPr>
          <t xml:space="preserve">
9-13 OCAK 2023 5 GÜN YILLIK İZİN
18 OCAK 2023 1 GÜN YILLIK İZİN
23-27 OCAK 2023 5 GÜN YILLIK İZİN
6-23 HAZİRAN 2023 15 GÜN YILLIK İZİN</t>
        </r>
      </text>
    </comment>
    <comment ref="L4" authorId="1" shapeId="0" xr:uid="{32221A81-093D-415F-8270-18B42B0A5D96}">
      <text>
        <r>
          <rPr>
            <b/>
            <sz val="9"/>
            <color indexed="81"/>
            <rFont val="Tahoma"/>
            <family val="2"/>
            <charset val="162"/>
          </rPr>
          <t>Berre:</t>
        </r>
        <r>
          <rPr>
            <sz val="9"/>
            <color indexed="81"/>
            <rFont val="Tahoma"/>
            <family val="2"/>
            <charset val="162"/>
          </rPr>
          <t xml:space="preserve">
29 NİSAN- 4 MAYIS 2024 5 GÜN YILLIK İZİN
5-12 AĞUSTOS 2024 7 GÜN YILLIK İZİN
19-20-21 EYLÜL 2024 3 GÜN YILLIK İZİN</t>
        </r>
      </text>
    </comment>
    <comment ref="M4" authorId="3" shapeId="0" xr:uid="{3DDBAA00-9D21-44B0-B0D9-F0D3F2358F29}">
      <text>
        <r>
          <rPr>
            <b/>
            <sz val="9"/>
            <color indexed="81"/>
            <rFont val="Tahoma"/>
            <family val="2"/>
            <charset val="162"/>
          </rPr>
          <t>MİNE KARAOĞLU:</t>
        </r>
        <r>
          <rPr>
            <sz val="9"/>
            <color indexed="81"/>
            <rFont val="Tahoma"/>
            <family val="2"/>
            <charset val="162"/>
          </rPr>
          <t xml:space="preserve">
3-7 MART 2025 5 GÜN YILLIK İZİN
14-18 TEMMUZ 2025 4 GÜN YILLIK İZİN</t>
        </r>
      </text>
    </comment>
    <comment ref="I5" authorId="4" shapeId="0" xr:uid="{4C95BA34-A653-477D-A03D-1AF2067BEC45}">
      <text>
        <r>
          <rPr>
            <b/>
            <sz val="9"/>
            <color indexed="81"/>
            <rFont val="Tahoma"/>
            <family val="2"/>
            <charset val="162"/>
          </rPr>
          <t>26-27-28-29-30 TEMMUZ 02 AĞUSTOS 2021 YILLIK İZİN 6 GÜN</t>
        </r>
        <r>
          <rPr>
            <sz val="9"/>
            <color indexed="81"/>
            <rFont val="Tahoma"/>
            <family val="2"/>
            <charset val="162"/>
          </rPr>
          <t xml:space="preserve">
</t>
        </r>
        <r>
          <rPr>
            <b/>
            <sz val="9"/>
            <color indexed="81"/>
            <rFont val="Tahoma"/>
            <family val="2"/>
            <charset val="162"/>
          </rPr>
          <t>20-25 EYLÜL 2021 YILLIK İZİN 6 GÜN</t>
        </r>
      </text>
    </comment>
    <comment ref="J5" authorId="1" shapeId="0" xr:uid="{79D65259-4587-46F7-B00F-7C09EAF22ADC}">
      <text>
        <r>
          <rPr>
            <b/>
            <sz val="9"/>
            <color indexed="81"/>
            <rFont val="Tahoma"/>
            <family val="2"/>
            <charset val="162"/>
          </rPr>
          <t>Berre:
7-8 EKİM 2022 2 GÜN YILLIK İZİN</t>
        </r>
      </text>
    </comment>
    <comment ref="K5" authorId="1" shapeId="0" xr:uid="{184B84E5-C314-4A0A-84DD-C3CF18B79C58}">
      <text>
        <r>
          <rPr>
            <b/>
            <sz val="9"/>
            <color indexed="81"/>
            <rFont val="Tahoma"/>
            <family val="2"/>
            <charset val="162"/>
          </rPr>
          <t>Berre:</t>
        </r>
        <r>
          <rPr>
            <sz val="9"/>
            <color indexed="81"/>
            <rFont val="Tahoma"/>
            <family val="2"/>
            <charset val="162"/>
          </rPr>
          <t xml:space="preserve">
23-27 OCAK 2023 5 GÜN YILLIK İZİN
EMEKLİLİK İÇİN ÇIKIŞ VERİLDİĞİNDE KALAN YILLIK İZİN ÜCRETİ ÖDEMESİ YAPILMIŞTIR.(9 MART 2023)</t>
        </r>
      </text>
    </comment>
    <comment ref="L5" authorId="2" shapeId="0" xr:uid="{041F31F2-2B4C-42C2-A8AE-E08A7FECFA09}">
      <text>
        <r>
          <rPr>
            <b/>
            <sz val="9"/>
            <color indexed="81"/>
            <rFont val="Tahoma"/>
            <family val="2"/>
            <charset val="162"/>
          </rPr>
          <t>Murat GÜRBÜZ:</t>
        </r>
        <r>
          <rPr>
            <sz val="9"/>
            <color indexed="81"/>
            <rFont val="Tahoma"/>
            <family val="2"/>
            <charset val="162"/>
          </rPr>
          <t xml:space="preserve">
19-22 KASIM 2024 4 GÜN YILLIK İZİN</t>
        </r>
      </text>
    </comment>
    <comment ref="M5" authorId="3" shapeId="0" xr:uid="{8CAACF43-4375-44FA-BB62-A8938A623C07}">
      <text>
        <r>
          <rPr>
            <b/>
            <sz val="9"/>
            <color indexed="81"/>
            <rFont val="Tahoma"/>
            <family val="2"/>
            <charset val="162"/>
          </rPr>
          <t>MİNE KARAOĞLU:</t>
        </r>
        <r>
          <rPr>
            <sz val="9"/>
            <color indexed="81"/>
            <rFont val="Tahoma"/>
            <family val="2"/>
            <charset val="162"/>
          </rPr>
          <t xml:space="preserve">
13-20 HAZİRAN 2025 7 GÜN YILLIK İZİN</t>
        </r>
      </text>
    </comment>
    <comment ref="I7" authorId="4" shapeId="0" xr:uid="{89B5335C-A355-4926-B0DB-F54F6321B10D}">
      <text>
        <r>
          <rPr>
            <b/>
            <sz val="9"/>
            <color indexed="81"/>
            <rFont val="Tahoma"/>
            <family val="2"/>
            <charset val="162"/>
          </rPr>
          <t>06-16 EYLÜL 2021 YILLIK İZİN 10 GÜN
28-31 ARALIK 2021 4 GÜN YILLIK İZİN</t>
        </r>
      </text>
    </comment>
    <comment ref="J7" authorId="1" shapeId="0" xr:uid="{BCBB3A79-EFCE-4B9F-84AA-16DE5CF5EB27}">
      <text>
        <r>
          <rPr>
            <b/>
            <sz val="9"/>
            <color indexed="81"/>
            <rFont val="Tahoma"/>
            <family val="2"/>
            <charset val="162"/>
          </rPr>
          <t>Berre:</t>
        </r>
        <r>
          <rPr>
            <sz val="9"/>
            <color indexed="81"/>
            <rFont val="Tahoma"/>
            <family val="2"/>
            <charset val="162"/>
          </rPr>
          <t xml:space="preserve">
12-17 EYLÜL 2022 6 GÜN YILLIK İZİN
6-8 EKİM 2022 3 GÜN YILLIK İZİN
26-30 ARALIK 2022 5 GÜN YILLIK İZİN</t>
        </r>
      </text>
    </comment>
    <comment ref="K7" authorId="1" shapeId="0" xr:uid="{9566A1E1-DEF4-4B67-B4B7-ED30B822E876}">
      <text>
        <r>
          <rPr>
            <b/>
            <sz val="9"/>
            <color indexed="81"/>
            <rFont val="Tahoma"/>
            <family val="2"/>
            <charset val="162"/>
          </rPr>
          <t>Berre:</t>
        </r>
        <r>
          <rPr>
            <sz val="9"/>
            <color indexed="81"/>
            <rFont val="Tahoma"/>
            <family val="2"/>
            <charset val="162"/>
          </rPr>
          <t xml:space="preserve">
23-27 OCAK 2023 5 GÜN YILLIK İZİN
16 AĞUSTOS 2023 1 GÜN YILLIK İZİN
</t>
        </r>
      </text>
    </comment>
    <comment ref="L7" authorId="2" shapeId="0" xr:uid="{E4E40EF8-0752-4BDB-B181-5905949B0041}">
      <text>
        <r>
          <rPr>
            <b/>
            <sz val="9"/>
            <color indexed="81"/>
            <rFont val="Tahoma"/>
            <family val="2"/>
            <charset val="162"/>
          </rPr>
          <t>Murat GÜRBÜZ:</t>
        </r>
        <r>
          <rPr>
            <sz val="9"/>
            <color indexed="81"/>
            <rFont val="Tahoma"/>
            <family val="2"/>
            <charset val="162"/>
          </rPr>
          <t xml:space="preserve">
14-15 KASIM 2024 2 GÜN YILLIK İZİN</t>
        </r>
      </text>
    </comment>
    <comment ref="M7" authorId="3" shapeId="0" xr:uid="{083E715B-3320-47F2-ACC4-F0843B91A42A}">
      <text>
        <r>
          <rPr>
            <b/>
            <sz val="9"/>
            <color indexed="81"/>
            <rFont val="Tahoma"/>
            <family val="2"/>
            <charset val="162"/>
          </rPr>
          <t>MİNE KARAOĞLU:</t>
        </r>
        <r>
          <rPr>
            <sz val="9"/>
            <color indexed="81"/>
            <rFont val="Tahoma"/>
            <family val="2"/>
            <charset val="162"/>
          </rPr>
          <t xml:space="preserve">
2-11 NİSAN 2025 9 GÜN YILLIK İZİN
17 NİSAN 2025 1 GÜN YILLIK İZİN
16-20 HAZİRAN 2025 5 GÜN YILLIK İZİN</t>
        </r>
      </text>
    </comment>
    <comment ref="I8" authorId="0" shapeId="0" xr:uid="{83E3CBD1-0C93-486B-BCDA-4E954DAF856C}">
      <text>
        <r>
          <rPr>
            <b/>
            <sz val="9"/>
            <color indexed="81"/>
            <rFont val="Tahoma"/>
            <family val="2"/>
            <charset val="162"/>
          </rPr>
          <t>murat:</t>
        </r>
        <r>
          <rPr>
            <sz val="9"/>
            <color indexed="81"/>
            <rFont val="Tahoma"/>
            <family val="2"/>
            <charset val="162"/>
          </rPr>
          <t xml:space="preserve">
10-11.06.2021 2 GÜN YILLIK İZİN
31 AĞUSTOS 6 EYLÜL 2021 YILLIK İZİN</t>
        </r>
      </text>
    </comment>
    <comment ref="J8" authorId="5" shapeId="0" xr:uid="{E711A2BC-AC51-4D0F-9C4F-44C134D23645}">
      <text>
        <r>
          <rPr>
            <b/>
            <sz val="9"/>
            <color indexed="81"/>
            <rFont val="Tahoma"/>
            <family val="2"/>
            <charset val="162"/>
          </rPr>
          <t>Windows Kullanıcısı:</t>
        </r>
        <r>
          <rPr>
            <sz val="9"/>
            <color indexed="81"/>
            <rFont val="Tahoma"/>
            <family val="2"/>
            <charset val="162"/>
          </rPr>
          <t xml:space="preserve">
</t>
        </r>
        <r>
          <rPr>
            <b/>
            <sz val="9"/>
            <color indexed="81"/>
            <rFont val="Tahoma"/>
            <family val="2"/>
            <charset val="162"/>
          </rPr>
          <t>8-12 ŞUBAT 2022 5 GÜN YILLIK İZİN
12-17 EYLÜL 2022 6 GÜN YILLIK İZİN
2-5 KASIM 2022 4 GÜN YILLIK İZİN</t>
        </r>
      </text>
    </comment>
    <comment ref="K8" authorId="1" shapeId="0" xr:uid="{769E9AF5-BFC9-4DF4-9CED-98D90CAE22D5}">
      <text>
        <r>
          <rPr>
            <b/>
            <sz val="9"/>
            <color indexed="81"/>
            <rFont val="Tahoma"/>
            <family val="2"/>
            <charset val="162"/>
          </rPr>
          <t>Berre:</t>
        </r>
        <r>
          <rPr>
            <sz val="9"/>
            <color indexed="81"/>
            <rFont val="Tahoma"/>
            <family val="2"/>
            <charset val="162"/>
          </rPr>
          <t xml:space="preserve">
22-24 ŞUBAT 2023 3 GÜN YILLIK İZİN
11-13 EYLÜL 2023 3 GÜN YILLIK İZİN
20 EYLÜL 2023 1 GÜN YILLIK İZİN
25 EYLÜL 2023 1 GÜN YILLIK İZİN
24 EKİM - 2 KASIM 2023 9 GÜN YILLIK İZİN</t>
        </r>
      </text>
    </comment>
    <comment ref="L8" authorId="2" shapeId="0" xr:uid="{AB3C1D30-933F-4598-BF4A-32CD585FC141}">
      <text>
        <r>
          <rPr>
            <b/>
            <sz val="9"/>
            <color indexed="81"/>
            <rFont val="Tahoma"/>
            <family val="2"/>
            <charset val="162"/>
          </rPr>
          <t>Murat GÜRBÜZ:</t>
        </r>
        <r>
          <rPr>
            <sz val="9"/>
            <color indexed="81"/>
            <rFont val="Tahoma"/>
            <family val="2"/>
            <charset val="162"/>
          </rPr>
          <t xml:space="preserve">
16-17 EYLÜL 2024 2 GÜN YILLIK İZİN</t>
        </r>
      </text>
    </comment>
    <comment ref="M8" authorId="3" shapeId="0" xr:uid="{F5DECAA0-EDBC-46DD-A48A-2E823392A252}">
      <text>
        <r>
          <rPr>
            <b/>
            <sz val="9"/>
            <color indexed="81"/>
            <rFont val="Tahoma"/>
            <family val="2"/>
            <charset val="162"/>
          </rPr>
          <t>MİNE KARAOĞLU:</t>
        </r>
        <r>
          <rPr>
            <sz val="9"/>
            <color indexed="81"/>
            <rFont val="Tahoma"/>
            <family val="2"/>
            <charset val="162"/>
          </rPr>
          <t xml:space="preserve">
2-3-4 NİSAN 2025 3 GÜN YILLIK İZİN
21-22 NİSAN 2025 2 GÜN YILLIK İZİN
24 NİSAN - 2 MAYIS 2025 7 GÜN YILLIK İZİN</t>
        </r>
      </text>
    </comment>
    <comment ref="G9" authorId="5" shapeId="0" xr:uid="{A8DDAA70-122C-49D7-A4B3-3BA01C3FB06A}">
      <text>
        <r>
          <rPr>
            <b/>
            <sz val="9"/>
            <color indexed="81"/>
            <rFont val="Tahoma"/>
            <family val="2"/>
            <charset val="162"/>
          </rPr>
          <t>Windows Kullanıcısı:</t>
        </r>
        <r>
          <rPr>
            <sz val="9"/>
            <color indexed="81"/>
            <rFont val="Tahoma"/>
            <family val="2"/>
            <charset val="162"/>
          </rPr>
          <t xml:space="preserve">
14.870.TL KARŞILIĞI 2017-2018-2019 YILLARI ÖDEMESİ YAPILMIŞTIR.</t>
        </r>
      </text>
    </comment>
    <comment ref="I9" authorId="4" shapeId="0" xr:uid="{58363FE8-7B9E-4E0E-95B4-4D64AE7C9962}">
      <text>
        <r>
          <rPr>
            <b/>
            <sz val="9"/>
            <color indexed="81"/>
            <rFont val="Tahoma"/>
            <family val="2"/>
            <charset val="162"/>
          </rPr>
          <t>27-30 TEMMUZ 2021 YILLIK İZİN 4 GÜN
29 EYLÜL -01 EKİM 2021 YILLIK İZİN 3 GÜN
21 GÜN YILLIK İZİN KULLANMIŞTIR.(KENDİ BİLGİSİ DAHİLİNDE)</t>
        </r>
      </text>
    </comment>
    <comment ref="J9" authorId="1" shapeId="0" xr:uid="{B8CE6401-40CE-4108-8B51-3744E3B43242}">
      <text>
        <r>
          <rPr>
            <b/>
            <sz val="9"/>
            <color indexed="81"/>
            <rFont val="Tahoma"/>
            <family val="2"/>
            <charset val="162"/>
          </rPr>
          <t>Berre:</t>
        </r>
        <r>
          <rPr>
            <sz val="9"/>
            <color indexed="81"/>
            <rFont val="Tahoma"/>
            <family val="2"/>
            <charset val="162"/>
          </rPr>
          <t xml:space="preserve">
19-25 TEMMUZ 2022 5 GÜN YILLIK İZİN
17 AĞUSTOS 2022 1 GÜN YILLIK İZİN
28 KASIM-3 ARALIK 6 GÜN YILLIK </t>
        </r>
      </text>
    </comment>
    <comment ref="K9" authorId="1" shapeId="0" xr:uid="{C682AA3D-69E6-4398-8742-6F797C5F2AB8}">
      <text>
        <r>
          <rPr>
            <b/>
            <sz val="9"/>
            <color indexed="81"/>
            <rFont val="Tahoma"/>
            <family val="2"/>
            <charset val="162"/>
          </rPr>
          <t>Berre:</t>
        </r>
        <r>
          <rPr>
            <sz val="9"/>
            <color indexed="81"/>
            <rFont val="Tahoma"/>
            <family val="2"/>
            <charset val="162"/>
          </rPr>
          <t xml:space="preserve">
23-27 OCAK 2023 5 GÜN YILLIK İZİN
7-10 MART 2023 4
 GÜN YILLIK İZİN
25-29 EYLÜL 2023 5 GÜN YILLIK İZİN
30 EKİM - 3 KASIM 2023 5 GÜN YILLIK İZİN
20 ARALIK 2023 1 GÜN YILLIK İZİN</t>
        </r>
      </text>
    </comment>
    <comment ref="L9" authorId="1" shapeId="0" xr:uid="{E20B0CB9-D739-46D8-B828-20C928C2E2FF}">
      <text>
        <r>
          <rPr>
            <b/>
            <sz val="9"/>
            <color indexed="81"/>
            <rFont val="Tahoma"/>
            <family val="2"/>
            <charset val="162"/>
          </rPr>
          <t>Berre:</t>
        </r>
        <r>
          <rPr>
            <sz val="9"/>
            <color indexed="81"/>
            <rFont val="Tahoma"/>
            <family val="2"/>
            <charset val="162"/>
          </rPr>
          <t xml:space="preserve">
11-20 MART 2024 9 GÜN YILLIK İZİN
12-13 AĞUSTOS 2024 2 GÜN YILLIK İZİN</t>
        </r>
      </text>
    </comment>
    <comment ref="M9" authorId="3" shapeId="0" xr:uid="{46F1F590-BBB5-4C06-93EC-6D4F460B06BE}">
      <text>
        <r>
          <rPr>
            <b/>
            <sz val="9"/>
            <color indexed="81"/>
            <rFont val="Tahoma"/>
            <family val="2"/>
            <charset val="162"/>
          </rPr>
          <t>MİNE KARAOĞLU:</t>
        </r>
        <r>
          <rPr>
            <sz val="9"/>
            <color indexed="81"/>
            <rFont val="Tahoma"/>
            <family val="2"/>
            <charset val="162"/>
          </rPr>
          <t xml:space="preserve">
7-28 NİSAN 2025 18 GÜN YILLIK İZİN</t>
        </r>
      </text>
    </comment>
    <comment ref="I10" authorId="0" shapeId="0" xr:uid="{764D0DE6-F9C7-43CE-8292-D9C8EEE54236}">
      <text>
        <r>
          <rPr>
            <b/>
            <sz val="9"/>
            <color indexed="81"/>
            <rFont val="Tahoma"/>
            <family val="2"/>
            <charset val="162"/>
          </rPr>
          <t>murat:</t>
        </r>
        <r>
          <rPr>
            <sz val="9"/>
            <color indexed="81"/>
            <rFont val="Tahoma"/>
            <family val="2"/>
            <charset val="162"/>
          </rPr>
          <t xml:space="preserve">
29 HAZ-10 TEMMUZ YILLIK İZİN
29 KASIM-3 ARALIK 5 GÜN YILLIK İZİN
6-10 ARALIK 5 GÜN YILLIK İZİN</t>
        </r>
      </text>
    </comment>
    <comment ref="K10" authorId="1" shapeId="0" xr:uid="{C0599117-B783-4E24-8C9D-B76468AE3BF1}">
      <text>
        <r>
          <rPr>
            <b/>
            <sz val="9"/>
            <color indexed="81"/>
            <rFont val="Tahoma"/>
            <family val="2"/>
            <charset val="162"/>
          </rPr>
          <t>Berre:</t>
        </r>
        <r>
          <rPr>
            <sz val="9"/>
            <color indexed="81"/>
            <rFont val="Tahoma"/>
            <family val="2"/>
            <charset val="162"/>
          </rPr>
          <t xml:space="preserve">
15-27 MAYIS 2023 11 GÜN YILLIK İZİN
3-7 TEMMUZ 2023 5 GÜN YILLIK İZİN
17-20 EKİM 2023 4 GÜN YILLIK İZİN</t>
        </r>
      </text>
    </comment>
    <comment ref="L10" authorId="1" shapeId="0" xr:uid="{47EF1A86-14F3-4161-9D3D-66F461B4D6D3}">
      <text>
        <r>
          <rPr>
            <b/>
            <sz val="9"/>
            <color indexed="81"/>
            <rFont val="Tahoma"/>
            <family val="2"/>
            <charset val="162"/>
          </rPr>
          <t>Berre:</t>
        </r>
        <r>
          <rPr>
            <sz val="9"/>
            <color indexed="81"/>
            <rFont val="Tahoma"/>
            <family val="2"/>
            <charset val="162"/>
          </rPr>
          <t xml:space="preserve">
25-30 MART 2024 6 GÜN YILLIK İZİN
08.07.2024 TARİHİNDE ÇIKIŞ ALDI, KALAN 14 GÜN YILLIK İZNİN ÖDEMESİ YAPILDI</t>
        </r>
      </text>
    </comment>
    <comment ref="I11" authorId="4" shapeId="0" xr:uid="{A5BD5450-F6AB-4676-9BA9-4FF6A0BADB4D}">
      <text>
        <r>
          <rPr>
            <b/>
            <sz val="9"/>
            <color indexed="81"/>
            <rFont val="Tahoma"/>
            <family val="2"/>
            <charset val="162"/>
          </rPr>
          <t>26-27-28-29-30 TEMMUZ , 2-3-4-5-6 , 9-10-11-12 AĞUSTOS 2021 TARİHLERİ ARASINDA YILLIK İZİN 14 GÜN</t>
        </r>
        <r>
          <rPr>
            <sz val="9"/>
            <color indexed="81"/>
            <rFont val="Tahoma"/>
            <family val="2"/>
            <charset val="162"/>
          </rPr>
          <t xml:space="preserve">
</t>
        </r>
      </text>
    </comment>
    <comment ref="J11" authorId="1" shapeId="0" xr:uid="{7725D688-0367-45D3-8258-549383588FA8}">
      <text>
        <r>
          <rPr>
            <b/>
            <sz val="9"/>
            <color indexed="81"/>
            <rFont val="Tahoma"/>
            <family val="2"/>
            <charset val="162"/>
          </rPr>
          <t>Berre:</t>
        </r>
        <r>
          <rPr>
            <sz val="9"/>
            <color indexed="81"/>
            <rFont val="Tahoma"/>
            <family val="2"/>
            <charset val="162"/>
          </rPr>
          <t xml:space="preserve">
5-8 OCAK 2022 4 GÜN YILLIK İZİN
16-17 MAYIS 2022 2 GÜN YILLIK İZİN
18 TEMMUZ-2 AĞUSTOS 2022 14 GÜN YILLIK İZİN</t>
        </r>
      </text>
    </comment>
    <comment ref="I12" authorId="4" shapeId="0" xr:uid="{E3FBCBE6-9F77-4843-8908-CB7F90DCCA32}">
      <text>
        <r>
          <rPr>
            <b/>
            <sz val="9"/>
            <color indexed="81"/>
            <rFont val="Tahoma"/>
            <family val="2"/>
            <charset val="162"/>
          </rPr>
          <t>05-09 TEMMUZ 2021 YILLIK İZİN 5 GÜN</t>
        </r>
        <r>
          <rPr>
            <sz val="9"/>
            <color indexed="81"/>
            <rFont val="Tahoma"/>
            <family val="2"/>
            <charset val="162"/>
          </rPr>
          <t xml:space="preserve">
</t>
        </r>
        <r>
          <rPr>
            <b/>
            <sz val="9"/>
            <color indexed="81"/>
            <rFont val="Tahoma"/>
            <family val="2"/>
            <charset val="162"/>
          </rPr>
          <t xml:space="preserve">30-31 ARALIK 2 GÜN YILLIK İZİN
</t>
        </r>
      </text>
    </comment>
    <comment ref="J12" authorId="5" shapeId="0" xr:uid="{93BA71E7-AC1F-4366-B47A-5BF6FFB787B7}">
      <text>
        <r>
          <rPr>
            <b/>
            <sz val="9"/>
            <color indexed="81"/>
            <rFont val="Tahoma"/>
            <family val="2"/>
            <charset val="162"/>
          </rPr>
          <t>Windows Kullanıcısı:</t>
        </r>
        <r>
          <rPr>
            <sz val="9"/>
            <color indexed="81"/>
            <rFont val="Tahoma"/>
            <family val="2"/>
            <charset val="162"/>
          </rPr>
          <t xml:space="preserve">
</t>
        </r>
        <r>
          <rPr>
            <b/>
            <sz val="9"/>
            <color indexed="81"/>
            <rFont val="Tahoma"/>
            <family val="2"/>
            <charset val="162"/>
          </rPr>
          <t>24 OCAK-2 ŞUBAT 9 GÜN YILLIK İZİN
6-8 TEMMUZ 2022 2.5 GÜN YILLIK İZİN
13-14 TEMMUZ 2 GÜN YILLIK İZİN
19-27 AĞUSTOS 2022 8 GÜN YILLIK İZİN</t>
        </r>
      </text>
    </comment>
    <comment ref="K12" authorId="1" shapeId="0" xr:uid="{5DCEC4C4-5037-4166-8DAB-05DD1AAEFDB9}">
      <text>
        <r>
          <rPr>
            <b/>
            <sz val="9"/>
            <color indexed="81"/>
            <rFont val="Tahoma"/>
            <family val="2"/>
            <charset val="162"/>
          </rPr>
          <t>Berre:</t>
        </r>
        <r>
          <rPr>
            <sz val="9"/>
            <color indexed="81"/>
            <rFont val="Tahoma"/>
            <family val="2"/>
            <charset val="162"/>
          </rPr>
          <t xml:space="preserve">
5-6 OCAK 2023 2 GÜN YILLIK İZİN
6 NİSAN 2023 1 GÜN YILLIK İZİN
24 TEMMUZ-4 AĞUSTOS 2023 11 GÜN YILLIK İZİN
28 AĞUSTOS- 1 EYLÜL 2023 4 GÜN YILLIK İZİN</t>
        </r>
      </text>
    </comment>
    <comment ref="L12" authorId="1" shapeId="0" xr:uid="{510F5AD8-5DB4-41BF-ADEB-C35D0E381E8F}">
      <text>
        <r>
          <rPr>
            <b/>
            <sz val="9"/>
            <color indexed="81"/>
            <rFont val="Tahoma"/>
            <family val="2"/>
            <charset val="162"/>
          </rPr>
          <t>Berre:</t>
        </r>
        <r>
          <rPr>
            <sz val="9"/>
            <color indexed="81"/>
            <rFont val="Tahoma"/>
            <family val="2"/>
            <charset val="162"/>
          </rPr>
          <t xml:space="preserve">
31 OCAK-3 ŞUBAT 2024 4 GÜN YILLIK İZİN
24-28 HAZİRAN 2024 5 GÜN YILLIK İZİN
5-9 AĞUSTOS 2024 5 GÜN YILLIK İZİN
</t>
        </r>
      </text>
    </comment>
    <comment ref="M12" authorId="3" shapeId="0" xr:uid="{31BA04B5-D94F-4736-B2E9-FD1484EED3CE}">
      <text>
        <r>
          <rPr>
            <b/>
            <sz val="9"/>
            <color indexed="81"/>
            <rFont val="Tahoma"/>
            <family val="2"/>
            <charset val="162"/>
          </rPr>
          <t>MİNE KARAOĞLU:</t>
        </r>
        <r>
          <rPr>
            <sz val="9"/>
            <color indexed="81"/>
            <rFont val="Tahoma"/>
            <family val="2"/>
            <charset val="162"/>
          </rPr>
          <t xml:space="preserve">
17-19 MART 2025 3 GÜN YILLIK İZİN
14-18 TEMMUZ 2025 4 GÜN YILLIK İZİN</t>
        </r>
      </text>
    </comment>
    <comment ref="J13" authorId="1" shapeId="0" xr:uid="{3B4C13AE-C630-475B-9279-C4E59F8FE5A2}">
      <text>
        <r>
          <rPr>
            <b/>
            <sz val="9"/>
            <color indexed="81"/>
            <rFont val="Tahoma"/>
            <family val="2"/>
            <charset val="162"/>
          </rPr>
          <t>Berre:</t>
        </r>
        <r>
          <rPr>
            <sz val="9"/>
            <color indexed="81"/>
            <rFont val="Tahoma"/>
            <family val="2"/>
            <charset val="162"/>
          </rPr>
          <t xml:space="preserve">
3-5 AĞUSTOS 2022 3 GÜN YILLIK İZİN
</t>
        </r>
      </text>
    </comment>
    <comment ref="K13" authorId="1" shapeId="0" xr:uid="{A6059163-B81A-486B-B7B1-A15E7511E37E}">
      <text>
        <r>
          <rPr>
            <b/>
            <sz val="9"/>
            <color indexed="81"/>
            <rFont val="Tahoma"/>
            <family val="2"/>
            <charset val="162"/>
          </rPr>
          <t>Berre:</t>
        </r>
        <r>
          <rPr>
            <sz val="9"/>
            <color indexed="81"/>
            <rFont val="Tahoma"/>
            <family val="2"/>
            <charset val="162"/>
          </rPr>
          <t xml:space="preserve">
10-12 TEMMUZ 2023 3 GÜN YILLIK İZİN
18-21 TEMMUZ 2023 4 GÜN YILLIK İZİN
2-6 EKİM 2023 5 GÜN YILLIK İZİN
16-17 EKİM 2023 2 GÜN YILLIK İZİN
22-24 KASIM 2023 3 GÜN YILLIK İZİN</t>
        </r>
      </text>
    </comment>
    <comment ref="L13" authorId="1" shapeId="0" xr:uid="{755CB89F-72FC-4C28-813A-992AFF30A321}">
      <text>
        <r>
          <rPr>
            <b/>
            <sz val="9"/>
            <color indexed="81"/>
            <rFont val="Tahoma"/>
            <family val="2"/>
            <charset val="162"/>
          </rPr>
          <t>Berre:</t>
        </r>
        <r>
          <rPr>
            <sz val="9"/>
            <color indexed="81"/>
            <rFont val="Tahoma"/>
            <family val="2"/>
            <charset val="162"/>
          </rPr>
          <t xml:space="preserve">
27 MART - 4 NİSAN 2024 8 GÜN YILLIK İZİN
26-29 AĞUSTOS 2024 4 GÜN YILLIK İZİN
10-17 EYLÜL 2024 7 GÜN YILLIK İZİN</t>
        </r>
      </text>
    </comment>
    <comment ref="I14" authorId="0" shapeId="0" xr:uid="{2BF0142B-620E-4526-ABDE-C0595AA64D54}">
      <text>
        <r>
          <rPr>
            <b/>
            <sz val="9"/>
            <color indexed="81"/>
            <rFont val="Tahoma"/>
            <family val="2"/>
            <charset val="162"/>
          </rPr>
          <t>02-18 EYLÜL 2021 YILLIK İZİN 14 GÜN</t>
        </r>
        <r>
          <rPr>
            <sz val="9"/>
            <color indexed="81"/>
            <rFont val="Tahoma"/>
            <family val="2"/>
            <charset val="162"/>
          </rPr>
          <t xml:space="preserve">
</t>
        </r>
      </text>
    </comment>
    <comment ref="J14" authorId="1" shapeId="0" xr:uid="{44947164-C616-44F0-9294-F0029B398885}">
      <text>
        <r>
          <rPr>
            <b/>
            <sz val="11"/>
            <color indexed="81"/>
            <rFont val="Cambria"/>
            <family val="1"/>
            <charset val="162"/>
          </rPr>
          <t>Berre:</t>
        </r>
        <r>
          <rPr>
            <sz val="11"/>
            <color indexed="81"/>
            <rFont val="Cambria"/>
            <family val="1"/>
            <charset val="162"/>
          </rPr>
          <t xml:space="preserve">
20 HAZİRAN-5 TEMMUZ 2022 14 GÜN YILLIK İZİN</t>
        </r>
      </text>
    </comment>
    <comment ref="I15" authorId="4" shapeId="0" xr:uid="{D393C2AD-88D5-4021-8620-B4C47A034D6B}">
      <text>
        <r>
          <rPr>
            <b/>
            <sz val="9"/>
            <color indexed="81"/>
            <rFont val="Tahoma"/>
            <family val="2"/>
            <charset val="162"/>
          </rPr>
          <t>15-16-17-18 TEMMUZ 2021 YILLIK İZİN 4 GÜN</t>
        </r>
        <r>
          <rPr>
            <sz val="9"/>
            <color indexed="81"/>
            <rFont val="Tahoma"/>
            <family val="2"/>
            <charset val="162"/>
          </rPr>
          <t xml:space="preserve">
</t>
        </r>
        <r>
          <rPr>
            <b/>
            <sz val="9"/>
            <color indexed="81"/>
            <rFont val="Tahoma"/>
            <family val="2"/>
            <charset val="162"/>
          </rPr>
          <t>30 temmuz 2021 07 ağustos 2021 8 gün yıllık izin
13-15 ARALIK 2021 3 GÜN YILLIK İZİN</t>
        </r>
      </text>
    </comment>
    <comment ref="J15" authorId="1" shapeId="0" xr:uid="{6987D8DA-EA24-4B75-8C39-20027DBAFB93}">
      <text>
        <r>
          <rPr>
            <b/>
            <sz val="11"/>
            <color indexed="81"/>
            <rFont val="Cambria"/>
            <family val="1"/>
            <charset val="162"/>
          </rPr>
          <t>Berre:</t>
        </r>
        <r>
          <rPr>
            <sz val="11"/>
            <color indexed="81"/>
            <rFont val="Cambria"/>
            <family val="1"/>
            <charset val="162"/>
          </rPr>
          <t xml:space="preserve">
20-21 HAZİRAN 2022 2 GÜN YILLIK İZİN
13 TEMMUZ 2022 1 GÜN YILLIK İZİN
22 AĞUSTOS- 1 EYLÜL 2022 10 GÜN YILLIK İZİN
11-13 EKİM 2022 3 GÜN YILLIK İZİN
1-3 ARALIK 2022 3 GÜN YILLIK İZİN</t>
        </r>
      </text>
    </comment>
    <comment ref="K15" authorId="1" shapeId="0" xr:uid="{DAB33739-3338-4150-A127-57CAE325C954}">
      <text>
        <r>
          <rPr>
            <b/>
            <sz val="9"/>
            <color indexed="81"/>
            <rFont val="Tahoma"/>
            <family val="2"/>
            <charset val="162"/>
          </rPr>
          <t>Berre:</t>
        </r>
        <r>
          <rPr>
            <sz val="9"/>
            <color indexed="81"/>
            <rFont val="Tahoma"/>
            <family val="2"/>
            <charset val="162"/>
          </rPr>
          <t xml:space="preserve">
23-27 OCAK 2023 5 GÜN YILLIK İZİN</t>
        </r>
      </text>
    </comment>
    <comment ref="J16" authorId="1" shapeId="0" xr:uid="{2BE55FFF-4422-4A00-A07C-60DF7C366278}">
      <text>
        <r>
          <rPr>
            <b/>
            <sz val="9"/>
            <color indexed="81"/>
            <rFont val="Tahoma"/>
            <family val="2"/>
          </rPr>
          <t>Berre:</t>
        </r>
        <r>
          <rPr>
            <sz val="9"/>
            <color indexed="81"/>
            <rFont val="Tahoma"/>
            <family val="2"/>
          </rPr>
          <t xml:space="preserve">
29 AĞUSTOS-3 EYLÜL 2022 5 GÜN YILLIK İZİN</t>
        </r>
      </text>
    </comment>
    <comment ref="K16" authorId="1" shapeId="0" xr:uid="{0A93919B-47A0-4E46-A298-A64ABBFA1559}">
      <text>
        <r>
          <rPr>
            <b/>
            <sz val="9"/>
            <color indexed="81"/>
            <rFont val="Tahoma"/>
            <family val="2"/>
            <charset val="162"/>
          </rPr>
          <t>Berre:</t>
        </r>
        <r>
          <rPr>
            <sz val="9"/>
            <color indexed="81"/>
            <rFont val="Tahoma"/>
            <family val="2"/>
            <charset val="162"/>
          </rPr>
          <t xml:space="preserve">
28 AĞUSTOS-1 EYLÜL 2023 4 GÜN YILLIK İZİN</t>
        </r>
      </text>
    </comment>
    <comment ref="L16" authorId="2" shapeId="0" xr:uid="{212583E9-938C-4494-A5BA-167F401F511A}">
      <text>
        <r>
          <rPr>
            <b/>
            <sz val="9"/>
            <color indexed="81"/>
            <rFont val="Tahoma"/>
            <family val="2"/>
            <charset val="162"/>
          </rPr>
          <t>Murat GÜRBÜZ:</t>
        </r>
        <r>
          <rPr>
            <sz val="9"/>
            <color indexed="81"/>
            <rFont val="Tahoma"/>
            <family val="2"/>
            <charset val="162"/>
          </rPr>
          <t xml:space="preserve">
26-30 AĞUSTOS 2024 4 GÜN YILLIK İZİN</t>
        </r>
      </text>
    </comment>
    <comment ref="K17" authorId="1" shapeId="0" xr:uid="{3B09EBE8-AFE1-4535-B694-ECAF67052DD5}">
      <text>
        <r>
          <rPr>
            <b/>
            <sz val="9"/>
            <color indexed="81"/>
            <rFont val="Tahoma"/>
            <family val="2"/>
            <charset val="162"/>
          </rPr>
          <t>Berre:</t>
        </r>
        <r>
          <rPr>
            <sz val="9"/>
            <color indexed="81"/>
            <rFont val="Tahoma"/>
            <family val="2"/>
            <charset val="162"/>
          </rPr>
          <t xml:space="preserve">
23-27 OCAK 2023 5 GÜN YILLIK İZİN
17-26 TEMMUZ 2023 9 GÜN YILLIK İZİN</t>
        </r>
      </text>
    </comment>
    <comment ref="J18" authorId="1" shapeId="0" xr:uid="{1A3A48E7-D0D2-4815-A5B2-1EC7FDB113A2}">
      <text>
        <r>
          <rPr>
            <b/>
            <sz val="9"/>
            <color indexed="81"/>
            <rFont val="Tahoma"/>
            <family val="2"/>
            <charset val="162"/>
          </rPr>
          <t>Berre:</t>
        </r>
        <r>
          <rPr>
            <sz val="9"/>
            <color indexed="81"/>
            <rFont val="Tahoma"/>
            <family val="2"/>
            <charset val="162"/>
          </rPr>
          <t xml:space="preserve">
28 KASIM-3 ARALIK 2022 6 GÜN YILLIK İZİN</t>
        </r>
      </text>
    </comment>
    <comment ref="K18" authorId="1" shapeId="0" xr:uid="{A9CEAE48-EC3A-400D-BD47-4ADAC3378F97}">
      <text>
        <r>
          <rPr>
            <b/>
            <sz val="9"/>
            <color indexed="81"/>
            <rFont val="Tahoma"/>
            <family val="2"/>
            <charset val="162"/>
          </rPr>
          <t>Berre:</t>
        </r>
        <r>
          <rPr>
            <sz val="9"/>
            <color indexed="81"/>
            <rFont val="Tahoma"/>
            <family val="2"/>
            <charset val="162"/>
          </rPr>
          <t xml:space="preserve">
16-20 OCAK 2023 5 GÜN YILLIK İZİN</t>
        </r>
      </text>
    </comment>
    <comment ref="K19" authorId="1" shapeId="0" xr:uid="{8457ADC8-4193-49C4-92F3-A866CBC0B83F}">
      <text>
        <r>
          <rPr>
            <b/>
            <sz val="9"/>
            <color indexed="81"/>
            <rFont val="Tahoma"/>
            <family val="2"/>
            <charset val="162"/>
          </rPr>
          <t>Berre:</t>
        </r>
        <r>
          <rPr>
            <sz val="9"/>
            <color indexed="81"/>
            <rFont val="Tahoma"/>
            <family val="2"/>
            <charset val="162"/>
          </rPr>
          <t xml:space="preserve">
23-27 OCAK 2023 5 GÜN YILLIK İZİN
28-31 MART 2023 4 GÜN YILLIK İZİN
22-26 MAYIS 2023 5 GÜN YILLIK İZİN</t>
        </r>
      </text>
    </comment>
    <comment ref="L19" authorId="1" shapeId="0" xr:uid="{A06F36C2-FE33-469F-A056-63E86522579C}">
      <text>
        <r>
          <rPr>
            <b/>
            <sz val="9"/>
            <color indexed="81"/>
            <rFont val="Tahoma"/>
            <family val="2"/>
            <charset val="162"/>
          </rPr>
          <t>Berre:</t>
        </r>
        <r>
          <rPr>
            <sz val="9"/>
            <color indexed="81"/>
            <rFont val="Tahoma"/>
            <family val="2"/>
            <charset val="162"/>
          </rPr>
          <t xml:space="preserve">
8-9-10 OCAK 2024 3 GÜN YILLIK İZİN
29-30 NİSAN 2024 2 GÜN YILLIK İZİN
27-29 AĞUSTOS 2024 3 GÜN YILLIK İZİN
18-23 KASIM 2024 6 GÜN YILLIK İZİN</t>
        </r>
      </text>
    </comment>
    <comment ref="M19" authorId="3" shapeId="0" xr:uid="{A95CBE9F-5906-4562-9EBA-E28517E1DA27}">
      <text>
        <r>
          <rPr>
            <b/>
            <sz val="9"/>
            <color indexed="81"/>
            <rFont val="Tahoma"/>
            <family val="2"/>
            <charset val="162"/>
          </rPr>
          <t>MİNE KARAOĞLU:</t>
        </r>
        <r>
          <rPr>
            <sz val="9"/>
            <color indexed="81"/>
            <rFont val="Tahoma"/>
            <family val="2"/>
            <charset val="162"/>
          </rPr>
          <t xml:space="preserve">
3-7 MART 2025 5 GÜN YILLIK İZİN
2-3-4 TEMMUZ 2025 3 GÜN YILLIK İZİN</t>
        </r>
      </text>
    </comment>
    <comment ref="K21" authorId="1" shapeId="0" xr:uid="{838D6B8D-AEB7-4718-B1E2-88428F072684}">
      <text>
        <r>
          <rPr>
            <b/>
            <sz val="9"/>
            <color indexed="81"/>
            <rFont val="Tahoma"/>
            <family val="2"/>
            <charset val="162"/>
          </rPr>
          <t>Berre:</t>
        </r>
        <r>
          <rPr>
            <sz val="9"/>
            <color indexed="81"/>
            <rFont val="Tahoma"/>
            <family val="2"/>
            <charset val="162"/>
          </rPr>
          <t xml:space="preserve">
23-27 OCAK 2023 5 GÜN YILLIK İZİN
9-12 HAZİRAN 2023 3 GÜN YILLIK İZİN
19-23 HAZİRAN 2023 5 GÜN YILLIK İZİN
21 TEMMUZ 2023 1 GÜN YILLIK İZİN</t>
        </r>
      </text>
    </comment>
    <comment ref="L21" authorId="1" shapeId="0" xr:uid="{D5322ABA-60AF-4651-800C-1ECE7D954E6F}">
      <text>
        <r>
          <rPr>
            <b/>
            <sz val="9"/>
            <color indexed="81"/>
            <rFont val="Tahoma"/>
            <family val="2"/>
            <charset val="162"/>
          </rPr>
          <t>Berre:</t>
        </r>
        <r>
          <rPr>
            <sz val="9"/>
            <color indexed="81"/>
            <rFont val="Tahoma"/>
            <family val="2"/>
            <charset val="162"/>
          </rPr>
          <t xml:space="preserve">
13-17 MAYIS 2024 5 GÜN YILLIK İZİN
5-12 HAZİRAN 2024 7 GÜN YILLIK İZİN</t>
        </r>
      </text>
    </comment>
    <comment ref="K22" authorId="1" shapeId="0" xr:uid="{139DB91A-C4F0-4E81-82DE-14CED0D2A8D3}">
      <text>
        <r>
          <rPr>
            <b/>
            <sz val="9"/>
            <color indexed="81"/>
            <rFont val="Tahoma"/>
            <family val="2"/>
            <charset val="162"/>
          </rPr>
          <t>Berre:</t>
        </r>
        <r>
          <rPr>
            <sz val="9"/>
            <color indexed="81"/>
            <rFont val="Tahoma"/>
            <family val="2"/>
            <charset val="162"/>
          </rPr>
          <t xml:space="preserve">
23-27 OCAK 2023 5 GÜN YILLIK İZİN
24 TEMMUZ-2 AĞUSTOS 2023 9 GÜN YILLIK İZİN</t>
        </r>
      </text>
    </comment>
    <comment ref="L22" authorId="1" shapeId="0" xr:uid="{5968879D-0834-4FFD-9D73-42446AEAA4F1}">
      <text>
        <r>
          <rPr>
            <b/>
            <sz val="9"/>
            <color indexed="81"/>
            <rFont val="Tahoma"/>
            <family val="2"/>
            <charset val="162"/>
          </rPr>
          <t>Berre:</t>
        </r>
        <r>
          <rPr>
            <sz val="9"/>
            <color indexed="81"/>
            <rFont val="Tahoma"/>
            <family val="2"/>
            <charset val="162"/>
          </rPr>
          <t xml:space="preserve">
11-12 MART 2024 2 GÜN YILLIK İZİN
18-30 MART 2024 12 GÜN YILLIK İZİN (ASKERE GİDECEK OLMASINDAN DOLAYI ÖNCEDEN KULLANDIRILDI İZNİ)</t>
        </r>
      </text>
    </comment>
    <comment ref="I23" authorId="4" shapeId="0" xr:uid="{44EDD436-2853-47F8-A895-6F5AD5DACF54}">
      <text>
        <r>
          <rPr>
            <b/>
            <sz val="9"/>
            <color indexed="81"/>
            <rFont val="Tahoma"/>
            <family val="2"/>
            <charset val="162"/>
          </rPr>
          <t>04-06 AĞUSTOS YILLIK İZİN 3 GÜN</t>
        </r>
        <r>
          <rPr>
            <sz val="9"/>
            <color indexed="81"/>
            <rFont val="Tahoma"/>
            <family val="2"/>
            <charset val="162"/>
          </rPr>
          <t xml:space="preserve">
</t>
        </r>
        <r>
          <rPr>
            <b/>
            <sz val="9"/>
            <color indexed="81"/>
            <rFont val="Tahoma"/>
            <family val="2"/>
            <charset val="162"/>
          </rPr>
          <t xml:space="preserve">19-20 AĞUSTOS  2021 2 GÜN YILLIK İZİN 
3-4 EYLÜL 2021 YILLIK İZİN
</t>
        </r>
      </text>
    </comment>
    <comment ref="J23" authorId="5" shapeId="0" xr:uid="{B96F851F-9CB1-4381-AFDE-F5BA49F05107}">
      <text>
        <r>
          <rPr>
            <b/>
            <sz val="9"/>
            <color indexed="81"/>
            <rFont val="Tahoma"/>
            <family val="2"/>
            <charset val="162"/>
          </rPr>
          <t xml:space="preserve">31 OCAK-1 ŞUBAT 2022 2 GÜN YILLIK İZİN
13-14 TEMMUZ 2022 2 GÜN YILLIK İZİN
21-26 TEMMUZ 2022 4 GÜN YILLIK İZİN
31 AĞUSTOS-2 EYLÜL 2022 3 GÜN YILLIK İZİN
</t>
        </r>
      </text>
    </comment>
    <comment ref="K23" authorId="1" shapeId="0" xr:uid="{1DFB9E56-7017-4F2E-BE38-54BC0495BC25}">
      <text>
        <r>
          <rPr>
            <b/>
            <sz val="9"/>
            <color indexed="81"/>
            <rFont val="Tahoma"/>
            <family val="2"/>
            <charset val="162"/>
          </rPr>
          <t>Berre:</t>
        </r>
        <r>
          <rPr>
            <sz val="9"/>
            <color indexed="81"/>
            <rFont val="Tahoma"/>
            <family val="2"/>
            <charset val="162"/>
          </rPr>
          <t xml:space="preserve">
19-20 OCAK 2023 2 GÜN YILLIK İZİN
23-26 OCAK 2023 4 GÜN YILLIK İZİN
8-9 TEMMUZ 2023 2 GÜN YILLIK İZİN
15-18 AĞUSTOS 2023 4 GÜN YILLIK İZİN
25-26-27 EKİM 2023 3 GÜN YILLIK İZİN</t>
        </r>
      </text>
    </comment>
    <comment ref="L23" authorId="1" shapeId="0" xr:uid="{AF62D06F-4178-4C54-BC6F-F14A6AD88BB0}">
      <text>
        <r>
          <rPr>
            <b/>
            <sz val="9"/>
            <color indexed="81"/>
            <rFont val="Tahoma"/>
            <family val="2"/>
            <charset val="162"/>
          </rPr>
          <t>Berre:</t>
        </r>
        <r>
          <rPr>
            <sz val="9"/>
            <color indexed="81"/>
            <rFont val="Tahoma"/>
            <family val="2"/>
            <charset val="162"/>
          </rPr>
          <t xml:space="preserve">
14-20 MART 2024 6 GÜN YILLIK İZİN</t>
        </r>
      </text>
    </comment>
    <comment ref="M23" authorId="3" shapeId="0" xr:uid="{A95085F5-AF42-44C6-AF5C-16874E935FC7}">
      <text>
        <r>
          <rPr>
            <b/>
            <sz val="9"/>
            <color indexed="81"/>
            <rFont val="Tahoma"/>
            <charset val="1"/>
          </rPr>
          <t>MİNE KARAOĞLU:</t>
        </r>
        <r>
          <rPr>
            <sz val="9"/>
            <color indexed="81"/>
            <rFont val="Tahoma"/>
            <charset val="1"/>
          </rPr>
          <t xml:space="preserve">
28 TEMMUZ - 1 AĞUSTOS 2025 5 GÜN YILLIK İZİN</t>
        </r>
      </text>
    </comment>
    <comment ref="I24" authorId="6" shapeId="0" xr:uid="{221C2EB5-BE3E-4894-87A1-68B52BCF6F17}">
      <text>
        <r>
          <rPr>
            <b/>
            <sz val="9"/>
            <color indexed="81"/>
            <rFont val="Tahoma"/>
            <family val="2"/>
            <charset val="162"/>
          </rPr>
          <t>30 EYLÜL 2021 YILLIK İZİN 1 GÜN</t>
        </r>
        <r>
          <rPr>
            <sz val="9"/>
            <color indexed="81"/>
            <rFont val="Tahoma"/>
            <family val="2"/>
            <charset val="162"/>
          </rPr>
          <t xml:space="preserve">
</t>
        </r>
      </text>
    </comment>
    <comment ref="J24" authorId="5" shapeId="0" xr:uid="{4FF94FB4-C8A0-45DA-A485-22BE7302E658}">
      <text>
        <r>
          <rPr>
            <b/>
            <sz val="9"/>
            <color indexed="81"/>
            <rFont val="Tahoma"/>
            <family val="2"/>
            <charset val="162"/>
          </rPr>
          <t>Windows Kullanıcısı:</t>
        </r>
        <r>
          <rPr>
            <sz val="9"/>
            <color indexed="81"/>
            <rFont val="Tahoma"/>
            <family val="2"/>
            <charset val="162"/>
          </rPr>
          <t xml:space="preserve">
</t>
        </r>
        <r>
          <rPr>
            <sz val="11"/>
            <color indexed="81"/>
            <rFont val="Tahoma"/>
            <family val="2"/>
            <charset val="162"/>
          </rPr>
          <t>7-8 MART 2022 2 GÜN YILLIK İZİN
5-7 MAYIS 2022 3 GÜN YILLIK İZİN</t>
        </r>
      </text>
    </comment>
    <comment ref="K24" authorId="1" shapeId="0" xr:uid="{EBDEA68A-C8FF-441A-BE72-C5D3392FA921}">
      <text>
        <r>
          <rPr>
            <b/>
            <sz val="9"/>
            <color indexed="81"/>
            <rFont val="Tahoma"/>
            <family val="2"/>
            <charset val="162"/>
          </rPr>
          <t>Berre:</t>
        </r>
        <r>
          <rPr>
            <sz val="9"/>
            <color indexed="81"/>
            <rFont val="Tahoma"/>
            <family val="2"/>
            <charset val="162"/>
          </rPr>
          <t xml:space="preserve">
12-14 OCAK 2023 3 GÜN YILLIK İZİN
21-27 OCAK 2023 6 GÜN YILLIK İİZN
9-10 MART 2023 2 GÜN YILLIK İZİN</t>
        </r>
      </text>
    </comment>
    <comment ref="J26" authorId="1" shapeId="0" xr:uid="{D9EAC424-D362-4712-B779-11EDA632179F}">
      <text>
        <r>
          <rPr>
            <b/>
            <sz val="9"/>
            <color indexed="81"/>
            <rFont val="Tahoma"/>
            <family val="2"/>
            <charset val="162"/>
          </rPr>
          <t>Berre:</t>
        </r>
        <r>
          <rPr>
            <sz val="9"/>
            <color indexed="81"/>
            <rFont val="Tahoma"/>
            <family val="2"/>
            <charset val="162"/>
          </rPr>
          <t xml:space="preserve">
26-30 ARALIK 2022 5 GÜN YILLIK İZİN</t>
        </r>
      </text>
    </comment>
    <comment ref="K26" authorId="1" shapeId="0" xr:uid="{911F20C3-7E59-4B86-AC76-BB7B90A84D22}">
      <text>
        <r>
          <rPr>
            <b/>
            <sz val="9"/>
            <color indexed="81"/>
            <rFont val="Tahoma"/>
            <family val="2"/>
            <charset val="162"/>
          </rPr>
          <t>Berre:</t>
        </r>
        <r>
          <rPr>
            <sz val="9"/>
            <color indexed="81"/>
            <rFont val="Tahoma"/>
            <family val="2"/>
            <charset val="162"/>
          </rPr>
          <t xml:space="preserve">
23-27 OCAK 2023 5 GÜN YILLIK İZİN
22-24 MART 2023 3 GÜN YILLIK İZİN
9 HAZİRAN 2023 1 GÜN YILLIK İZİN
7-10 EKİM 2023 4 GÜN YILLIK İZİN</t>
        </r>
      </text>
    </comment>
    <comment ref="L26" authorId="1" shapeId="0" xr:uid="{1B1C25ED-B386-49F0-8DA3-9372550F1B37}">
      <text>
        <r>
          <rPr>
            <b/>
            <sz val="9"/>
            <color indexed="81"/>
            <rFont val="Tahoma"/>
            <family val="2"/>
            <charset val="162"/>
          </rPr>
          <t>Berre:</t>
        </r>
        <r>
          <rPr>
            <sz val="9"/>
            <color indexed="81"/>
            <rFont val="Tahoma"/>
            <family val="2"/>
            <charset val="162"/>
          </rPr>
          <t xml:space="preserve">
1-2 ŞUBAT 2024 2 GÜN YILLIK İZİN
20-28 MART 2024 8 GÜN YILLIK İZİN
26 EYLÜL - 4 EKİM 2024 8 GÜN YILLIK İZİN</t>
        </r>
      </text>
    </comment>
    <comment ref="M26" authorId="3" shapeId="0" xr:uid="{10DD7A94-70FC-43A4-83C2-8CAC5D354E16}">
      <text>
        <r>
          <rPr>
            <b/>
            <sz val="9"/>
            <color indexed="81"/>
            <rFont val="Tahoma"/>
            <family val="2"/>
            <charset val="162"/>
          </rPr>
          <t>MİNE KARAOĞLU:</t>
        </r>
        <r>
          <rPr>
            <sz val="9"/>
            <color indexed="81"/>
            <rFont val="Tahoma"/>
            <family val="2"/>
            <charset val="162"/>
          </rPr>
          <t xml:space="preserve">
24-25 NİSAN 2025 2 GÜN YILLIK İZİN
26-27 HAZİRAN 2025 2 GÜN YILLIK İZİN
21-25 TEMMUZ 2025 5 GÜN YILLIK İZİN</t>
        </r>
      </text>
    </comment>
    <comment ref="K27" authorId="1" shapeId="0" xr:uid="{2D2806D2-3DD5-440E-9F90-722E087813B7}">
      <text>
        <r>
          <rPr>
            <b/>
            <sz val="9"/>
            <color indexed="81"/>
            <rFont val="Tahoma"/>
            <family val="2"/>
            <charset val="162"/>
          </rPr>
          <t>Berre:</t>
        </r>
        <r>
          <rPr>
            <sz val="9"/>
            <color indexed="81"/>
            <rFont val="Tahoma"/>
            <family val="2"/>
            <charset val="162"/>
          </rPr>
          <t xml:space="preserve">
23-27 OCAK 2023 5 GÜN YILLIK İZİN
21 AĞUSTOS - 7 EYLÜL 2023 15 GÜN YILLIK İZİN</t>
        </r>
      </text>
    </comment>
    <comment ref="L27" authorId="2" shapeId="0" xr:uid="{0010D3BE-04D9-4713-A475-2CE159BF195E}">
      <text>
        <r>
          <rPr>
            <b/>
            <sz val="9"/>
            <color indexed="81"/>
            <rFont val="Tahoma"/>
            <family val="2"/>
            <charset val="162"/>
          </rPr>
          <t>Murat GÜRBÜZ:</t>
        </r>
        <r>
          <rPr>
            <sz val="9"/>
            <color indexed="81"/>
            <rFont val="Tahoma"/>
            <family val="2"/>
            <charset val="162"/>
          </rPr>
          <t xml:space="preserve">
16-27 EYLÜL 2024 11 GÜN YILLIK İZİN</t>
        </r>
      </text>
    </comment>
    <comment ref="M27" authorId="3" shapeId="0" xr:uid="{30967D14-B7F4-40FC-9162-3A0864B1C3EB}">
      <text>
        <r>
          <rPr>
            <b/>
            <sz val="9"/>
            <color indexed="81"/>
            <rFont val="Tahoma"/>
            <family val="2"/>
            <charset val="162"/>
          </rPr>
          <t>MİNE KARAOĞLU:</t>
        </r>
        <r>
          <rPr>
            <sz val="9"/>
            <color indexed="81"/>
            <rFont val="Tahoma"/>
            <family val="2"/>
            <charset val="162"/>
          </rPr>
          <t xml:space="preserve">
17-26 MART 2025 9 GÜN YILLIK İZİN
16-20 HAZİRAN 2025 5 GÜN YILLIK İZİN
7-11 TEMMUZ 2025 5 GÜN YILLIK İZİN</t>
        </r>
      </text>
    </comment>
    <comment ref="J29" authorId="1" shapeId="0" xr:uid="{0D21EBA1-1DE4-4896-8408-AB36E4DD633D}">
      <text>
        <r>
          <rPr>
            <b/>
            <sz val="9"/>
            <color indexed="81"/>
            <rFont val="Tahoma"/>
            <family val="2"/>
            <charset val="162"/>
          </rPr>
          <t>Berre:</t>
        </r>
        <r>
          <rPr>
            <sz val="9"/>
            <color indexed="81"/>
            <rFont val="Tahoma"/>
            <family val="2"/>
            <charset val="162"/>
          </rPr>
          <t xml:space="preserve">
28 ARALIK 2022 1 GÜN YILLIK İZİN</t>
        </r>
      </text>
    </comment>
    <comment ref="K29" authorId="1" shapeId="0" xr:uid="{2A9EDF01-64D3-47FF-9B0E-F07FDE29E3E3}">
      <text>
        <r>
          <rPr>
            <b/>
            <sz val="9"/>
            <color indexed="81"/>
            <rFont val="Tahoma"/>
            <family val="2"/>
            <charset val="162"/>
          </rPr>
          <t>Berre:</t>
        </r>
        <r>
          <rPr>
            <sz val="9"/>
            <color indexed="81"/>
            <rFont val="Tahoma"/>
            <family val="2"/>
            <charset val="162"/>
          </rPr>
          <t xml:space="preserve">
24-28 TEMMUZ 2023 5 GÜN YILLIK İZİN</t>
        </r>
      </text>
    </comment>
    <comment ref="H30" authorId="4" shapeId="0" xr:uid="{B461925C-8A1E-473E-99A2-1D3D804A8747}">
      <text>
        <r>
          <rPr>
            <b/>
            <sz val="9"/>
            <color indexed="81"/>
            <rFont val="Tahoma"/>
            <family val="2"/>
            <charset val="162"/>
          </rPr>
          <t xml:space="preserve">M.GÜRBÜZ
04-17 AĞUSTOS 2020 </t>
        </r>
        <r>
          <rPr>
            <sz val="9"/>
            <color indexed="81"/>
            <rFont val="Tahoma"/>
            <family val="2"/>
            <charset val="162"/>
          </rPr>
          <t xml:space="preserve">
</t>
        </r>
      </text>
    </comment>
    <comment ref="I30" authorId="0" shapeId="0" xr:uid="{09606E55-9D0B-4A6F-B308-7D7F19B85279}">
      <text>
        <r>
          <rPr>
            <b/>
            <sz val="9"/>
            <color indexed="81"/>
            <rFont val="Tahoma"/>
            <family val="2"/>
            <charset val="162"/>
          </rPr>
          <t>murat:</t>
        </r>
        <r>
          <rPr>
            <sz val="9"/>
            <color indexed="81"/>
            <rFont val="Tahoma"/>
            <family val="2"/>
            <charset val="162"/>
          </rPr>
          <t xml:space="preserve">
30.01.2021  1 GÜN
12-13.02.2021 2 GÜN
16-23 AĞUSTOS 2021 YILLIK İZİN 7 GÜN
</t>
        </r>
      </text>
    </comment>
    <comment ref="J30" authorId="5" shapeId="0" xr:uid="{E2DDF3D5-F36F-4CE8-9A5A-8DD5D0D56CE1}">
      <text>
        <r>
          <rPr>
            <b/>
            <sz val="9"/>
            <color indexed="81"/>
            <rFont val="Tahoma"/>
            <family val="2"/>
            <charset val="162"/>
          </rPr>
          <t>Windows Kullanıcısı:</t>
        </r>
        <r>
          <rPr>
            <sz val="9"/>
            <color indexed="81"/>
            <rFont val="Tahoma"/>
            <family val="2"/>
            <charset val="162"/>
          </rPr>
          <t xml:space="preserve">
</t>
        </r>
        <r>
          <rPr>
            <b/>
            <sz val="9"/>
            <color indexed="81"/>
            <rFont val="Tahoma"/>
            <family val="2"/>
            <charset val="162"/>
          </rPr>
          <t>21-25 ŞUBAT 5 GÜN YILLIK İZİN
15-22 AĞUSTOS 2022 7 GÜN YILLIK İZİN
18-19 EKİM 2022 2 GÜN YILLIK İZİN</t>
        </r>
      </text>
    </comment>
    <comment ref="K30" authorId="1" shapeId="0" xr:uid="{298A1E60-B148-4C35-A0FD-77678AD0C8D2}">
      <text>
        <r>
          <rPr>
            <b/>
            <sz val="9"/>
            <color indexed="81"/>
            <rFont val="Tahoma"/>
            <family val="2"/>
            <charset val="162"/>
          </rPr>
          <t>Berre:</t>
        </r>
        <r>
          <rPr>
            <sz val="9"/>
            <color indexed="81"/>
            <rFont val="Tahoma"/>
            <family val="2"/>
            <charset val="162"/>
          </rPr>
          <t xml:space="preserve">
2-6 OCAK 2022 5 GÜN YILLIK İZİN
13 MART 2023 1GÜN YILLIK İZİN
15-17 MART 2023 3 GÜN YILLIK İZİN
11-21 TEMMUZ 2023 9 GÜN YILLIK İZİN</t>
        </r>
      </text>
    </comment>
    <comment ref="L30" authorId="1" shapeId="0" xr:uid="{904E9631-7628-43F3-9262-C9F9AED642DB}">
      <text>
        <r>
          <rPr>
            <b/>
            <sz val="9"/>
            <color indexed="81"/>
            <rFont val="Tahoma"/>
            <family val="2"/>
            <charset val="162"/>
          </rPr>
          <t>Berre:</t>
        </r>
        <r>
          <rPr>
            <sz val="9"/>
            <color indexed="81"/>
            <rFont val="Tahoma"/>
            <family val="2"/>
            <charset val="162"/>
          </rPr>
          <t xml:space="preserve">
10-14 HAZİRAN 2024 5 GÜN YILLIK İZİN
19-20 EYLÜL 2024 2 GÜN YILLIK İZİN
11-18 EKİM 2024 7 GÜN YILLIK İZİN
</t>
        </r>
      </text>
    </comment>
    <comment ref="M30" authorId="3" shapeId="0" xr:uid="{E63D8D4C-D424-407F-AD33-2CF58A0BA250}">
      <text>
        <r>
          <rPr>
            <b/>
            <sz val="9"/>
            <color indexed="81"/>
            <rFont val="Tahoma"/>
            <family val="2"/>
            <charset val="162"/>
          </rPr>
          <t>MİNE KARAOĞLU:</t>
        </r>
        <r>
          <rPr>
            <sz val="9"/>
            <color indexed="81"/>
            <rFont val="Tahoma"/>
            <family val="2"/>
            <charset val="162"/>
          </rPr>
          <t xml:space="preserve">
17-27 HAZİRAN 2025 10 GÜN YILLIK İZİN</t>
        </r>
      </text>
    </comment>
    <comment ref="K31" authorId="1" shapeId="0" xr:uid="{02741507-D16E-4A2E-A09F-10F279DF91FD}">
      <text>
        <r>
          <rPr>
            <b/>
            <sz val="9"/>
            <color indexed="81"/>
            <rFont val="Tahoma"/>
            <family val="2"/>
            <charset val="162"/>
          </rPr>
          <t>Berre:</t>
        </r>
        <r>
          <rPr>
            <sz val="9"/>
            <color indexed="81"/>
            <rFont val="Tahoma"/>
            <family val="2"/>
            <charset val="162"/>
          </rPr>
          <t xml:space="preserve">
23-27 OCAK 2023 5 GÜN YILLIK İZİN
24-26 MAYIS 2023 3 GÜN YILLIK İZİN
27-29 EYLÜL 2023 3 GÜN YILLIK İZİN
25-27 EKİM 2023 3 GÜN YILLIK İZİN</t>
        </r>
      </text>
    </comment>
    <comment ref="L31" authorId="1" shapeId="0" xr:uid="{2B092606-8687-4FC1-B631-455E137EF879}">
      <text>
        <r>
          <rPr>
            <b/>
            <sz val="9"/>
            <color indexed="81"/>
            <rFont val="Tahoma"/>
            <family val="2"/>
            <charset val="162"/>
          </rPr>
          <t>Berre:</t>
        </r>
        <r>
          <rPr>
            <sz val="9"/>
            <color indexed="81"/>
            <rFont val="Tahoma"/>
            <family val="2"/>
            <charset val="162"/>
          </rPr>
          <t xml:space="preserve">
18 MART - 2 NİSAN 2024 14 GÜN YILLIK İZİN (ASKERE GİDECEK OLMASINDAN DOLAYI ÖNCEDEN KULLANDIRILDI İZNİ)</t>
        </r>
      </text>
    </comment>
    <comment ref="M31" authorId="3" shapeId="0" xr:uid="{6DAC6C9A-258B-4A23-9315-9F8F574DC7EC}">
      <text>
        <r>
          <rPr>
            <b/>
            <sz val="9"/>
            <color indexed="81"/>
            <rFont val="Tahoma"/>
            <family val="2"/>
            <charset val="162"/>
          </rPr>
          <t>MİNE KARAOĞLU:</t>
        </r>
        <r>
          <rPr>
            <sz val="9"/>
            <color indexed="81"/>
            <rFont val="Tahoma"/>
            <family val="2"/>
            <charset val="162"/>
          </rPr>
          <t xml:space="preserve">
24-28 MART 2025 5 GÜN YILLIK İZİN</t>
        </r>
      </text>
    </comment>
    <comment ref="H33" authorId="4" shapeId="0" xr:uid="{A9AE449A-0A03-4E66-A15B-6B901E70F3E3}">
      <text>
        <r>
          <rPr>
            <b/>
            <sz val="9"/>
            <color indexed="81"/>
            <rFont val="Tahoma"/>
            <family val="2"/>
            <charset val="162"/>
          </rPr>
          <t>M.GÜRBÜZ
18 AĞUSTOS-03 EYLÜL 2020</t>
        </r>
      </text>
    </comment>
    <comment ref="I33" authorId="0" shapeId="0" xr:uid="{C6FDA2BF-0EF1-4781-896D-6344011A0B5C}">
      <text>
        <r>
          <rPr>
            <b/>
            <sz val="9"/>
            <color indexed="81"/>
            <rFont val="Tahoma"/>
            <family val="2"/>
            <charset val="162"/>
          </rPr>
          <t>murat:</t>
        </r>
        <r>
          <rPr>
            <sz val="9"/>
            <color indexed="81"/>
            <rFont val="Tahoma"/>
            <family val="2"/>
            <charset val="162"/>
          </rPr>
          <t xml:space="preserve">
05-21 TEMMUZ 2021 14 GÜN İZİN </t>
        </r>
      </text>
    </comment>
    <comment ref="J33" authorId="1" shapeId="0" xr:uid="{4B69A3B5-0FC7-450F-AC9D-5109BEC42D5C}">
      <text>
        <r>
          <rPr>
            <b/>
            <sz val="9"/>
            <color indexed="81"/>
            <rFont val="Tahoma"/>
            <family val="2"/>
            <charset val="162"/>
          </rPr>
          <t>Berre:</t>
        </r>
        <r>
          <rPr>
            <sz val="9"/>
            <color indexed="81"/>
            <rFont val="Tahoma"/>
            <family val="2"/>
            <charset val="162"/>
          </rPr>
          <t xml:space="preserve">
17-21 MAYIS 2022 4 GÜN YILLIK İZİN
11-22 AĞUSTOS 2022 10 GÜN YILLIK İZİN</t>
        </r>
      </text>
    </comment>
    <comment ref="K33" authorId="1" shapeId="0" xr:uid="{62F7BC20-C2C1-47AB-99C1-A9CFDE539D96}">
      <text>
        <r>
          <rPr>
            <b/>
            <sz val="9"/>
            <color indexed="81"/>
            <rFont val="Tahoma"/>
            <family val="2"/>
            <charset val="162"/>
          </rPr>
          <t>Berre:</t>
        </r>
        <r>
          <rPr>
            <sz val="9"/>
            <color indexed="81"/>
            <rFont val="Tahoma"/>
            <family val="2"/>
            <charset val="162"/>
          </rPr>
          <t xml:space="preserve">
21-27 OCAK 2023 6 GÜN YILLIK İZİN
8-9 HAZİRAN 2023 2 GÜN YILLIK İZİN
17-21 TEMMUZ 2023 5 GÜN YILLIK İZİN
24 TEMMUZ 2023 1 GÜN YILLIK İZİN</t>
        </r>
      </text>
    </comment>
    <comment ref="L33" authorId="1" shapeId="0" xr:uid="{D18DC72B-1CA4-457E-8E63-D8931B8B7CA3}">
      <text>
        <r>
          <rPr>
            <b/>
            <sz val="9"/>
            <color indexed="81"/>
            <rFont val="Tahoma"/>
            <family val="2"/>
            <charset val="162"/>
          </rPr>
          <t>Berre:</t>
        </r>
        <r>
          <rPr>
            <sz val="9"/>
            <color indexed="81"/>
            <rFont val="Tahoma"/>
            <family val="2"/>
            <charset val="162"/>
          </rPr>
          <t xml:space="preserve">
21-23 ŞUBAT 2024 3 GÜN YILLIK İZİN
6-10 MAYIS 2024 5 GÜN YILLIK İZİN
16 AĞUSTOS 2024 1 GÜN YILLIK İZİN
23-27 EYLÜL 2024 5 GÜN YILLIK İZİN</t>
        </r>
      </text>
    </comment>
    <comment ref="M33" authorId="3" shapeId="0" xr:uid="{C05F00FB-F130-4EA6-B1FC-1D54DC81CAE5}">
      <text>
        <r>
          <rPr>
            <b/>
            <sz val="9"/>
            <color indexed="81"/>
            <rFont val="Tahoma"/>
            <family val="2"/>
            <charset val="162"/>
          </rPr>
          <t>MİNE KARAOĞLU:</t>
        </r>
        <r>
          <rPr>
            <sz val="9"/>
            <color indexed="81"/>
            <rFont val="Tahoma"/>
            <family val="2"/>
            <charset val="162"/>
          </rPr>
          <t xml:space="preserve">
10-12 NİSAN 2025 3 GÜN YILLIK İZİN
7-18 TEMMUZ 2025 10 GÜN YILLIK İZİN
23 TEMMUZ 2025 1 GÜN YILLIK İZİN</t>
        </r>
      </text>
    </comment>
    <comment ref="I34" authorId="4" shapeId="0" xr:uid="{8681C393-A7FA-4338-8BF2-BC2D6C18356F}">
      <text>
        <r>
          <rPr>
            <b/>
            <sz val="9"/>
            <color indexed="81"/>
            <rFont val="Tahoma"/>
            <family val="2"/>
            <charset val="162"/>
          </rPr>
          <t>10 GÜN 2020 YILINDA İZİN KULLANMIŞTIR.
09-17 TEMMUZ 2021 YILLIK İZİN 6 GÜN</t>
        </r>
        <r>
          <rPr>
            <sz val="9"/>
            <color indexed="81"/>
            <rFont val="Tahoma"/>
            <family val="2"/>
            <charset val="162"/>
          </rPr>
          <t xml:space="preserve">
</t>
        </r>
      </text>
    </comment>
    <comment ref="J34" authorId="1" shapeId="0" xr:uid="{29F47F33-29C9-41C2-A0FD-92BC0A69B18E}">
      <text>
        <r>
          <rPr>
            <b/>
            <sz val="9"/>
            <color indexed="81"/>
            <rFont val="Tahoma"/>
            <family val="2"/>
          </rPr>
          <t>Berre:</t>
        </r>
        <r>
          <rPr>
            <sz val="9"/>
            <color indexed="81"/>
            <rFont val="Tahoma"/>
            <family val="2"/>
          </rPr>
          <t xml:space="preserve">
22-27 AĞUSTOS 2022 6 GÜN YILLIK İZİN
11 KASIM 2022 1 GÜN YILLIK İZİN
18 KASIM 2022 1 GÜN YILLIK İZİN
21-24 ARALIK 2022 4 GÜN YILLIK İZİN</t>
        </r>
      </text>
    </comment>
    <comment ref="K34" authorId="1" shapeId="0" xr:uid="{9D6CB2A9-18A5-4DCC-8BA4-C5080654A6F0}">
      <text>
        <r>
          <rPr>
            <b/>
            <sz val="9"/>
            <color indexed="81"/>
            <rFont val="Tahoma"/>
            <family val="2"/>
            <charset val="162"/>
          </rPr>
          <t>Berre:</t>
        </r>
        <r>
          <rPr>
            <sz val="9"/>
            <color indexed="81"/>
            <rFont val="Tahoma"/>
            <family val="2"/>
            <charset val="162"/>
          </rPr>
          <t xml:space="preserve">
3-18 TEMMUZ 2023 14 GÜN YILLIK İZİN</t>
        </r>
      </text>
    </comment>
    <comment ref="K35" authorId="1" shapeId="0" xr:uid="{21A734D4-2409-4C02-A80E-C0C12E2B23FB}">
      <text>
        <r>
          <rPr>
            <b/>
            <sz val="9"/>
            <color indexed="81"/>
            <rFont val="Tahoma"/>
            <family val="2"/>
            <charset val="162"/>
          </rPr>
          <t>Berre:</t>
        </r>
        <r>
          <rPr>
            <sz val="9"/>
            <color indexed="81"/>
            <rFont val="Tahoma"/>
            <family val="2"/>
            <charset val="162"/>
          </rPr>
          <t xml:space="preserve">
20 OCAK 2023 1 GÜN YILLIK İZİN
23-27 OCAK 2023 5 GÜN YILLIK İZİN
23-27 EKİM 2023 5 GÜN YILLIK İZİN
8-10 KASIM 2023 3 GÜN YILLIK İZİN</t>
        </r>
      </text>
    </comment>
    <comment ref="K36" authorId="1" shapeId="0" xr:uid="{D21942A2-0B24-46D5-B627-D4B881D88F32}">
      <text>
        <r>
          <rPr>
            <b/>
            <sz val="9"/>
            <color indexed="81"/>
            <rFont val="Tahoma"/>
            <family val="2"/>
            <charset val="162"/>
          </rPr>
          <t>Berre:</t>
        </r>
        <r>
          <rPr>
            <sz val="9"/>
            <color indexed="81"/>
            <rFont val="Tahoma"/>
            <family val="2"/>
            <charset val="162"/>
          </rPr>
          <t xml:space="preserve">
23-27 OCAK 2023 5 GÜN YILLIK İZİN</t>
        </r>
      </text>
    </comment>
    <comment ref="I37" authorId="0" shapeId="0" xr:uid="{0E8065A0-D054-45B0-B8C5-C453FBA39F0B}">
      <text>
        <r>
          <rPr>
            <b/>
            <sz val="9"/>
            <color indexed="81"/>
            <rFont val="Tahoma"/>
            <family val="2"/>
            <charset val="162"/>
          </rPr>
          <t>20 EYLÜL-05 EKİM 2021 YILLIK İZİN 14 GÜN</t>
        </r>
        <r>
          <rPr>
            <sz val="9"/>
            <color indexed="81"/>
            <rFont val="Tahoma"/>
            <family val="2"/>
            <charset val="162"/>
          </rPr>
          <t xml:space="preserve">
</t>
        </r>
      </text>
    </comment>
    <comment ref="J37" authorId="1" shapeId="0" xr:uid="{6B665AEA-593C-4F50-87B5-8094BFE75385}">
      <text>
        <r>
          <rPr>
            <b/>
            <sz val="9"/>
            <color indexed="81"/>
            <rFont val="Tahoma"/>
            <family val="2"/>
          </rPr>
          <t>Berre:</t>
        </r>
        <r>
          <rPr>
            <sz val="9"/>
            <color indexed="81"/>
            <rFont val="Tahoma"/>
            <family val="2"/>
          </rPr>
          <t xml:space="preserve">
15 TEMMUZ-</t>
        </r>
      </text>
    </comment>
    <comment ref="K37" authorId="1" shapeId="0" xr:uid="{E81074A4-CB37-48C2-8849-5806A84C997D}">
      <text>
        <r>
          <rPr>
            <b/>
            <sz val="9"/>
            <color indexed="81"/>
            <rFont val="Tahoma"/>
            <family val="2"/>
            <charset val="162"/>
          </rPr>
          <t>Berre:</t>
        </r>
        <r>
          <rPr>
            <sz val="9"/>
            <color indexed="81"/>
            <rFont val="Tahoma"/>
            <family val="2"/>
            <charset val="162"/>
          </rPr>
          <t xml:space="preserve">
13-19 HAZİRAN 2023 6 GÜN YILLIK İZİN
16-18 TEMMUZ 2023 2 GÜN YILLIK İZİN
10-14 EKİM 2023 5 GÜN YILLIK İZİN
16-17 EKİM 2023 2 GÜN YILLIK İZİN</t>
        </r>
      </text>
    </comment>
    <comment ref="L37" authorId="2" shapeId="0" xr:uid="{01C2D480-F864-48E7-AE21-646F10DD8558}">
      <text>
        <r>
          <rPr>
            <b/>
            <sz val="9"/>
            <color indexed="81"/>
            <rFont val="Tahoma"/>
            <family val="2"/>
            <charset val="162"/>
          </rPr>
          <t>Murat GÜRBÜZ:</t>
        </r>
        <r>
          <rPr>
            <sz val="9"/>
            <color indexed="81"/>
            <rFont val="Tahoma"/>
            <family val="2"/>
            <charset val="162"/>
          </rPr>
          <t xml:space="preserve">
18 EYLÜL-8 EKİM 2024 18 GÜN YILLIK İZİN</t>
        </r>
      </text>
    </comment>
    <comment ref="M37" authorId="3" shapeId="0" xr:uid="{A9E5AA34-A03C-4831-81FC-4BAF542EB8A5}">
      <text>
        <r>
          <rPr>
            <b/>
            <sz val="9"/>
            <color indexed="81"/>
            <rFont val="Tahoma"/>
            <family val="2"/>
            <charset val="162"/>
          </rPr>
          <t>MİNE KARAOĞLU:</t>
        </r>
        <r>
          <rPr>
            <sz val="9"/>
            <color indexed="81"/>
            <rFont val="Tahoma"/>
            <family val="2"/>
            <charset val="162"/>
          </rPr>
          <t xml:space="preserve">
24 MART- 18 NİSAN 2025 20 GÜN YILLIK İZİN</t>
        </r>
      </text>
    </comment>
    <comment ref="K38" authorId="1" shapeId="0" xr:uid="{B92CABEF-16CD-45CE-8460-80F450BA13B8}">
      <text>
        <r>
          <rPr>
            <b/>
            <sz val="9"/>
            <color indexed="81"/>
            <rFont val="Tahoma"/>
            <family val="2"/>
            <charset val="162"/>
          </rPr>
          <t>Berre:</t>
        </r>
        <r>
          <rPr>
            <sz val="9"/>
            <color indexed="81"/>
            <rFont val="Tahoma"/>
            <family val="2"/>
            <charset val="162"/>
          </rPr>
          <t xml:space="preserve">
3-9 MAYIS 2023 6 GÜN YILLIK İZİN
31 AĞUSTOS - 08 EYLÜL 2023 8 GÜN YILLIK İZİN</t>
        </r>
      </text>
    </comment>
    <comment ref="L38" authorId="2" shapeId="0" xr:uid="{FD1C1031-CCEE-45CE-83F8-C14A386E8029}">
      <text>
        <r>
          <rPr>
            <b/>
            <sz val="9"/>
            <color indexed="81"/>
            <rFont val="Tahoma"/>
            <family val="2"/>
            <charset val="162"/>
          </rPr>
          <t>Murat GÜRBÜZ:</t>
        </r>
        <r>
          <rPr>
            <sz val="9"/>
            <color indexed="81"/>
            <rFont val="Tahoma"/>
            <family val="2"/>
            <charset val="162"/>
          </rPr>
          <t xml:space="preserve">
2-17 EYLÜL 2024 14 GÜN YILLIK İZİN
</t>
        </r>
      </text>
    </comment>
    <comment ref="K40" authorId="1" shapeId="0" xr:uid="{29C0B37E-6F32-4BE4-8D79-AD33B06CA3B6}">
      <text>
        <r>
          <rPr>
            <b/>
            <sz val="9"/>
            <color indexed="81"/>
            <rFont val="Tahoma"/>
            <family val="2"/>
            <charset val="162"/>
          </rPr>
          <t>Berre:</t>
        </r>
        <r>
          <rPr>
            <sz val="9"/>
            <color indexed="81"/>
            <rFont val="Tahoma"/>
            <family val="2"/>
            <charset val="162"/>
          </rPr>
          <t xml:space="preserve">
23-27 OCAK 2023 5 GÜN YILLIK İZİN
16-18 MAYIS 2023 3 GÜN YILLIK İZİN
31 MAYIS-6 HAZİRAN 5 GÜN YILLIK İZİN
21 TEMMUZ 2023 1 GÜN YILLIK İZİN</t>
        </r>
      </text>
    </comment>
    <comment ref="L40" authorId="1" shapeId="0" xr:uid="{A86BC727-9516-4EDC-B20F-9F8C88FB515E}">
      <text>
        <r>
          <rPr>
            <b/>
            <sz val="9"/>
            <color indexed="81"/>
            <rFont val="Tahoma"/>
            <family val="2"/>
            <charset val="162"/>
          </rPr>
          <t>Berre:</t>
        </r>
        <r>
          <rPr>
            <sz val="9"/>
            <color indexed="81"/>
            <rFont val="Tahoma"/>
            <family val="2"/>
            <charset val="162"/>
          </rPr>
          <t xml:space="preserve">
24 NİSAN - 10 MAYIS 2024 14 GÜN YILLIK İZİN</t>
        </r>
      </text>
    </comment>
    <comment ref="M40" authorId="3" shapeId="0" xr:uid="{6C930E7D-5B5E-4A34-903D-75CA313862DE}">
      <text>
        <r>
          <rPr>
            <b/>
            <sz val="9"/>
            <color indexed="81"/>
            <rFont val="Tahoma"/>
            <family val="2"/>
            <charset val="162"/>
          </rPr>
          <t>MİNE KARAOĞLU:</t>
        </r>
        <r>
          <rPr>
            <sz val="9"/>
            <color indexed="81"/>
            <rFont val="Tahoma"/>
            <family val="2"/>
            <charset val="162"/>
          </rPr>
          <t xml:space="preserve">
17-21 MART 2025 5 GÜN YILLIK İZİN</t>
        </r>
      </text>
    </comment>
    <comment ref="J43" authorId="1" shapeId="0" xr:uid="{0121A1FF-5590-4BD2-B9E4-0230CEC81D00}">
      <text>
        <r>
          <rPr>
            <b/>
            <sz val="9"/>
            <color indexed="81"/>
            <rFont val="Tahoma"/>
            <family val="2"/>
            <charset val="162"/>
          </rPr>
          <t>Berre:</t>
        </r>
        <r>
          <rPr>
            <sz val="9"/>
            <color indexed="81"/>
            <rFont val="Tahoma"/>
            <family val="2"/>
            <charset val="162"/>
          </rPr>
          <t xml:space="preserve">
19-24 EYLÜL 2022 6 GÜN YILLIK İZİN
24-28 EKİM 2022 5 GÜN YILLIK İZİN
21-23 KASIM 2022 3 GÜN YILLIK İZİN</t>
        </r>
      </text>
    </comment>
    <comment ref="K43" authorId="1" shapeId="0" xr:uid="{160B8EA8-0A6D-4558-A96D-2BF47C04EE35}">
      <text>
        <r>
          <rPr>
            <b/>
            <sz val="9"/>
            <color indexed="81"/>
            <rFont val="Tahoma"/>
            <family val="2"/>
            <charset val="162"/>
          </rPr>
          <t>Berre:</t>
        </r>
        <r>
          <rPr>
            <sz val="9"/>
            <color indexed="81"/>
            <rFont val="Tahoma"/>
            <family val="2"/>
            <charset val="162"/>
          </rPr>
          <t xml:space="preserve">
23-27 OCAK 2023 5 GÜN YILLIK İZİN</t>
        </r>
      </text>
    </comment>
    <comment ref="K45" authorId="1" shapeId="0" xr:uid="{ED0D76B5-8EBF-493D-857B-8403752319A1}">
      <text>
        <r>
          <rPr>
            <b/>
            <sz val="9"/>
            <color indexed="81"/>
            <rFont val="Tahoma"/>
            <family val="2"/>
            <charset val="162"/>
          </rPr>
          <t>Berre:</t>
        </r>
        <r>
          <rPr>
            <sz val="9"/>
            <color indexed="81"/>
            <rFont val="Tahoma"/>
            <family val="2"/>
            <charset val="162"/>
          </rPr>
          <t xml:space="preserve">
26 ARALIK 2022-3 OCAK 2023 8 GÜN YILLIK İZİN</t>
        </r>
      </text>
    </comment>
    <comment ref="K46" authorId="1" shapeId="0" xr:uid="{B82039E3-DC7F-4919-B9DB-A1EB5C563C88}">
      <text>
        <r>
          <rPr>
            <b/>
            <sz val="9"/>
            <color indexed="81"/>
            <rFont val="Tahoma"/>
            <family val="2"/>
            <charset val="162"/>
          </rPr>
          <t>Berre:</t>
        </r>
        <r>
          <rPr>
            <sz val="9"/>
            <color indexed="81"/>
            <rFont val="Tahoma"/>
            <family val="2"/>
            <charset val="162"/>
          </rPr>
          <t xml:space="preserve">
4-6 OCAK 2023 3 GÜN YILLIK İZİN
17-20 OCAK 2023 4 GÜN YILLIK İZİN
12-14 NİSAN 2023 3 GÜN YILLIK İZİN
12-23 HAZİRAN 2023 11 GÜN YILLIK İZİN</t>
        </r>
      </text>
    </comment>
    <comment ref="L46" authorId="1" shapeId="0" xr:uid="{D57D73B8-4C35-4563-A841-B93FFDBCBFE7}">
      <text>
        <r>
          <rPr>
            <b/>
            <sz val="9"/>
            <color indexed="81"/>
            <rFont val="Tahoma"/>
            <family val="2"/>
            <charset val="162"/>
          </rPr>
          <t>Berre:</t>
        </r>
        <r>
          <rPr>
            <sz val="9"/>
            <color indexed="81"/>
            <rFont val="Tahoma"/>
            <family val="2"/>
            <charset val="162"/>
          </rPr>
          <t xml:space="preserve">
15-26 NİSAN 2024 10 GÜN YILLIK İZİN
5-14 HAZİRAN 2024 9 GÜN YILLIK İZİN</t>
        </r>
      </text>
    </comment>
    <comment ref="M46" authorId="3" shapeId="0" xr:uid="{DA21FF38-5075-4306-83F8-9DEDB6DC72D0}">
      <text>
        <r>
          <rPr>
            <b/>
            <sz val="9"/>
            <color indexed="81"/>
            <rFont val="Tahoma"/>
            <family val="2"/>
            <charset val="162"/>
          </rPr>
          <t>MİNE KARAOĞLU:</t>
        </r>
        <r>
          <rPr>
            <sz val="9"/>
            <color indexed="81"/>
            <rFont val="Tahoma"/>
            <family val="2"/>
            <charset val="162"/>
          </rPr>
          <t xml:space="preserve">
17-21 MART 2025 5 GÜN YILLIK İZİN
14-18 NİSAN 2025 5 GÜN YILLIK İZİN
16-20 HAZİRAN 2025 5 GÜN YILLIK İZİN</t>
        </r>
      </text>
    </comment>
    <comment ref="I47" authorId="1" shapeId="0" xr:uid="{D8DA0E80-5034-4A43-A581-105A510505E4}">
      <text>
        <r>
          <rPr>
            <b/>
            <sz val="9"/>
            <color indexed="81"/>
            <rFont val="Tahoma"/>
            <family val="2"/>
            <charset val="162"/>
          </rPr>
          <t>Berre:</t>
        </r>
        <r>
          <rPr>
            <sz val="9"/>
            <color indexed="81"/>
            <rFont val="Tahoma"/>
            <family val="2"/>
            <charset val="162"/>
          </rPr>
          <t xml:space="preserve">
Windows Kullanıcısı:
10.000 TL ELDEN ALINAN PARA KARŞILIĞI 2017-2018-2021 YILLARI DÜŞÜLDÜ. 2019-2020 YILLARI NORMAL YILLIK İZİN KULLANILDI.</t>
        </r>
      </text>
    </comment>
    <comment ref="J47" authorId="1" shapeId="0" xr:uid="{9BA738D4-2A9E-4B1E-AF10-DC240C89CAA6}">
      <text>
        <r>
          <rPr>
            <b/>
            <sz val="9"/>
            <color indexed="81"/>
            <rFont val="Tahoma"/>
            <family val="2"/>
            <charset val="162"/>
          </rPr>
          <t>Berre:</t>
        </r>
        <r>
          <rPr>
            <sz val="9"/>
            <color indexed="81"/>
            <rFont val="Tahoma"/>
            <family val="2"/>
            <charset val="162"/>
          </rPr>
          <t xml:space="preserve">
26 ARALIK 2022-7 OCAK 2023 12 GÜN YILLIK İZİN</t>
        </r>
      </text>
    </comment>
    <comment ref="K47" authorId="1" shapeId="0" xr:uid="{484E6398-8633-4859-89BE-90CE4D72FDE0}">
      <text>
        <r>
          <rPr>
            <b/>
            <sz val="9"/>
            <color indexed="81"/>
            <rFont val="Tahoma"/>
            <family val="2"/>
            <charset val="162"/>
          </rPr>
          <t>Berre:</t>
        </r>
        <r>
          <rPr>
            <sz val="9"/>
            <color indexed="81"/>
            <rFont val="Tahoma"/>
            <family val="2"/>
            <charset val="162"/>
          </rPr>
          <t xml:space="preserve">
9-20 OCAK 2023 11 GÜN YILLIK İZİN
23-27 OCAK 2023 5 GÜN YILLIK İZİN
EMEKLİLİK İÇİN ÇIKIŞ VERİLDİĞİNDE KALAN YILLIK İZİN ÜCRET ÖDEMESİ YAPILMIŞTIR.(9 MART 2023)</t>
        </r>
      </text>
    </comment>
    <comment ref="M47" authorId="3" shapeId="0" xr:uid="{E75AB551-8DED-4D94-B420-318824674533}">
      <text>
        <r>
          <rPr>
            <b/>
            <sz val="9"/>
            <color indexed="81"/>
            <rFont val="Tahoma"/>
            <family val="2"/>
            <charset val="162"/>
          </rPr>
          <t>MİNE KARAOĞLU:</t>
        </r>
        <r>
          <rPr>
            <sz val="9"/>
            <color indexed="81"/>
            <rFont val="Tahoma"/>
            <family val="2"/>
            <charset val="162"/>
          </rPr>
          <t xml:space="preserve">
2-11 NİSAN 2025 9 GÜN YILLIK İZİN
16-20 HAZİRAN 2025 5 GÜN YILLIK İZİN
7-18 TEMMUZ 2025 10 GÜN YILLIK İZİN
21 TEMMUZ 2025 1 GÜN YILLIK İZİN</t>
        </r>
      </text>
    </comment>
    <comment ref="I48" authorId="5" shapeId="0" xr:uid="{33B382D4-9A8D-49C1-936F-D1551841C461}">
      <text>
        <r>
          <rPr>
            <b/>
            <sz val="9"/>
            <color indexed="81"/>
            <rFont val="Tahoma"/>
            <family val="2"/>
            <charset val="162"/>
          </rPr>
          <t>Windows Kullanıcısı:</t>
        </r>
        <r>
          <rPr>
            <sz val="9"/>
            <color indexed="81"/>
            <rFont val="Tahoma"/>
            <family val="2"/>
            <charset val="162"/>
          </rPr>
          <t xml:space="preserve">
</t>
        </r>
        <r>
          <rPr>
            <b/>
            <sz val="9"/>
            <color indexed="81"/>
            <rFont val="Tahoma"/>
            <family val="2"/>
            <charset val="162"/>
          </rPr>
          <t xml:space="preserve">28 ARALIK 2021- 8 OCAK 2022 10 GÜN YILLIK İZİN
</t>
        </r>
      </text>
    </comment>
    <comment ref="J48" authorId="1" shapeId="0" xr:uid="{7D5B65F4-485A-4548-A11F-16E496FAD430}">
      <text>
        <r>
          <rPr>
            <b/>
            <sz val="9"/>
            <color indexed="81"/>
            <rFont val="Tahoma"/>
            <family val="2"/>
            <charset val="162"/>
          </rPr>
          <t>Berre:</t>
        </r>
        <r>
          <rPr>
            <sz val="9"/>
            <color indexed="81"/>
            <rFont val="Tahoma"/>
            <family val="2"/>
            <charset val="162"/>
          </rPr>
          <t xml:space="preserve">
3-24 AĞUSTOS 2022 19 GÜN YILLIK İZİN
26-30 ARALIK 2022 5 GÜN YILLIK İZİN</t>
        </r>
      </text>
    </comment>
    <comment ref="K48" authorId="1" shapeId="0" xr:uid="{3EA1D770-A634-415B-9FD7-92115E843EDD}">
      <text>
        <r>
          <rPr>
            <b/>
            <sz val="9"/>
            <color indexed="81"/>
            <rFont val="Tahoma"/>
            <family val="2"/>
            <charset val="162"/>
          </rPr>
          <t>Berre:</t>
        </r>
        <r>
          <rPr>
            <sz val="9"/>
            <color indexed="81"/>
            <rFont val="Tahoma"/>
            <family val="2"/>
            <charset val="162"/>
          </rPr>
          <t xml:space="preserve">
23-27 OCAK 2023 5 GÜN YILLIK İZİN
!BU 5 GÜNLÜK İZİN EYT EMEKLİ OLDUĞU İÇİN SIFIRLANDI ŞİRKET HEDİYESİDİR</t>
        </r>
      </text>
    </comment>
    <comment ref="L48" authorId="1" shapeId="0" xr:uid="{31A175FA-4985-4790-B206-D9A209EEE088}">
      <text>
        <r>
          <rPr>
            <b/>
            <sz val="9"/>
            <color indexed="81"/>
            <rFont val="Tahoma"/>
            <family val="2"/>
            <charset val="162"/>
          </rPr>
          <t>Berre:</t>
        </r>
        <r>
          <rPr>
            <sz val="9"/>
            <color indexed="81"/>
            <rFont val="Tahoma"/>
            <family val="2"/>
            <charset val="162"/>
          </rPr>
          <t xml:space="preserve">
15-26 NİSAN 2024 10 GÜN YILLIK İZİN
29 NİSAN- 10 MAYIS 2024 10 GÜN YILLIK İZİN</t>
        </r>
      </text>
    </comment>
    <comment ref="K49" authorId="1" shapeId="0" xr:uid="{2526B36C-3384-4BED-968D-2500E22A7109}">
      <text>
        <r>
          <rPr>
            <b/>
            <sz val="9"/>
            <color indexed="81"/>
            <rFont val="Tahoma"/>
            <family val="2"/>
            <charset val="162"/>
          </rPr>
          <t>Berre:</t>
        </r>
        <r>
          <rPr>
            <sz val="9"/>
            <color indexed="81"/>
            <rFont val="Tahoma"/>
            <family val="2"/>
            <charset val="162"/>
          </rPr>
          <t xml:space="preserve">
30 MAYIS-9 HAZİRAN 2023 10 GÜN YILLIK İZİN
11-14 TEMMUZ 2023 4 GÜN YILLIK İZİN</t>
        </r>
      </text>
    </comment>
    <comment ref="L49" authorId="1" shapeId="0" xr:uid="{250111E5-A494-437F-AAE6-939911871736}">
      <text>
        <r>
          <rPr>
            <b/>
            <sz val="9"/>
            <color indexed="81"/>
            <rFont val="Tahoma"/>
            <family val="2"/>
            <charset val="162"/>
          </rPr>
          <t>Berre:</t>
        </r>
        <r>
          <rPr>
            <sz val="9"/>
            <color indexed="81"/>
            <rFont val="Tahoma"/>
            <family val="2"/>
            <charset val="162"/>
          </rPr>
          <t xml:space="preserve">
19-23 MART 2024 5 GÜN YILLIK İZİN
25 EYLÜL-4 EKİM 2024 9 GÜN YILLIK İZİN</t>
        </r>
      </text>
    </comment>
    <comment ref="M49" authorId="3" shapeId="0" xr:uid="{922DB13C-5CF9-4CDD-A0BF-77870535886F}">
      <text>
        <r>
          <rPr>
            <b/>
            <sz val="9"/>
            <color indexed="81"/>
            <rFont val="Tahoma"/>
            <family val="2"/>
            <charset val="162"/>
          </rPr>
          <t>MİNE KARAOĞLU:</t>
        </r>
        <r>
          <rPr>
            <sz val="9"/>
            <color indexed="81"/>
            <rFont val="Tahoma"/>
            <family val="2"/>
            <charset val="162"/>
          </rPr>
          <t xml:space="preserve">
2-11 NİSAN 2025 9 GÜN YILLIK İZİN
13 HAZİRAN 2025 1 GÜN YILLIK İZİN</t>
        </r>
      </text>
    </comment>
    <comment ref="K50" authorId="1" shapeId="0" xr:uid="{9C472E83-D1B8-46A8-8944-3939207A5DCA}">
      <text>
        <r>
          <rPr>
            <b/>
            <sz val="9"/>
            <color indexed="81"/>
            <rFont val="Tahoma"/>
            <family val="2"/>
            <charset val="162"/>
          </rPr>
          <t>Berre:</t>
        </r>
        <r>
          <rPr>
            <sz val="9"/>
            <color indexed="81"/>
            <rFont val="Tahoma"/>
            <family val="2"/>
            <charset val="162"/>
          </rPr>
          <t xml:space="preserve">
21-27 OCAK 2023 6 GÜN YILLIK İZİN
15-23 HAZİRAN 2023 8 GÜN YILLIK İZİN</t>
        </r>
      </text>
    </comment>
    <comment ref="L50" authorId="1" shapeId="0" xr:uid="{F533980A-D727-42FC-AC6A-2AAF6D220B22}">
      <text>
        <r>
          <rPr>
            <b/>
            <sz val="9"/>
            <color indexed="81"/>
            <rFont val="Tahoma"/>
            <family val="2"/>
            <charset val="162"/>
          </rPr>
          <t>Berre:</t>
        </r>
        <r>
          <rPr>
            <sz val="9"/>
            <color indexed="81"/>
            <rFont val="Tahoma"/>
            <family val="2"/>
            <charset val="162"/>
          </rPr>
          <t xml:space="preserve">
15-20 NİSAN 2024 6 GÜN YILLIK İZİN
22-27 NİSAN 2024 4 GÜN YILLIK İZİN</t>
        </r>
      </text>
    </comment>
    <comment ref="I51" authorId="0" shapeId="0" xr:uid="{30ABD19E-0B85-4BC9-B336-865E382BDFD3}">
      <text>
        <r>
          <rPr>
            <b/>
            <sz val="9"/>
            <color indexed="81"/>
            <rFont val="Tahoma"/>
            <family val="2"/>
            <charset val="162"/>
          </rPr>
          <t>31 AĞUSTOS-15 EYLÜL 2021 YILLIK İZİN 14 GÜN</t>
        </r>
        <r>
          <rPr>
            <sz val="9"/>
            <color indexed="81"/>
            <rFont val="Tahoma"/>
            <family val="2"/>
            <charset val="162"/>
          </rPr>
          <t xml:space="preserve">
</t>
        </r>
      </text>
    </comment>
    <comment ref="J51" authorId="1" shapeId="0" xr:uid="{B1C02323-D2E9-4A42-8C27-57EF586D0F0D}">
      <text>
        <r>
          <rPr>
            <b/>
            <sz val="9"/>
            <color indexed="81"/>
            <rFont val="Tahoma"/>
            <family val="2"/>
            <charset val="162"/>
          </rPr>
          <t>Berre:</t>
        </r>
        <r>
          <rPr>
            <sz val="9"/>
            <color indexed="81"/>
            <rFont val="Tahoma"/>
            <family val="2"/>
            <charset val="162"/>
          </rPr>
          <t xml:space="preserve">
8-12 AĞUSTOS 2022 5 GÜN YILLIK İZİN
26 EYLÜL-5 EKİM 2022 9 GÜN YILLIK İZİN</t>
        </r>
      </text>
    </comment>
    <comment ref="K51" authorId="1" shapeId="0" xr:uid="{180CB93F-E770-4489-9742-8A7027CC0942}">
      <text>
        <r>
          <rPr>
            <b/>
            <sz val="9"/>
            <color indexed="81"/>
            <rFont val="Tahoma"/>
            <family val="2"/>
            <charset val="162"/>
          </rPr>
          <t>Berre:</t>
        </r>
        <r>
          <rPr>
            <sz val="9"/>
            <color indexed="81"/>
            <rFont val="Tahoma"/>
            <family val="2"/>
            <charset val="162"/>
          </rPr>
          <t xml:space="preserve">
15-19 MAYIS 2023 5 GÜN YILLIK İZİN
29 MAYIS-7 HAZİRAN 2023 9 GÜN YILLIK İZİN</t>
        </r>
      </text>
    </comment>
    <comment ref="H53" authorId="4" shapeId="0" xr:uid="{882A208C-2257-4D72-BC9B-EC05E423550B}">
      <text>
        <r>
          <rPr>
            <b/>
            <sz val="9"/>
            <color indexed="81"/>
            <rFont val="Tahoma"/>
            <family val="2"/>
            <charset val="162"/>
          </rPr>
          <t>M.GÜRBÜZ
27-29 TEMMUZ 2020
04-07 AĞUSTOS 2020</t>
        </r>
      </text>
    </comment>
    <comment ref="I53" authorId="4" shapeId="0" xr:uid="{2BB29BC7-9193-4580-81E4-D77E88ADC61C}">
      <text>
        <r>
          <rPr>
            <b/>
            <sz val="9"/>
            <color indexed="81"/>
            <rFont val="Tahoma"/>
            <family val="2"/>
            <charset val="162"/>
          </rPr>
          <t>03-11 MAYIS 2021 7 GÜN İZİN</t>
        </r>
        <r>
          <rPr>
            <sz val="9"/>
            <color indexed="81"/>
            <rFont val="Tahoma"/>
            <family val="2"/>
            <charset val="162"/>
          </rPr>
          <t xml:space="preserve">
</t>
        </r>
        <r>
          <rPr>
            <b/>
            <sz val="9"/>
            <color indexed="81"/>
            <rFont val="Tahoma"/>
            <family val="2"/>
            <charset val="162"/>
          </rPr>
          <t>12-27 AĞUSTOS 2021 YILLIK İZİN 14 GÜN</t>
        </r>
      </text>
    </comment>
    <comment ref="J53" authorId="1" shapeId="0" xr:uid="{49B12860-58A4-449B-B5C8-49D1C179365D}">
      <text>
        <r>
          <rPr>
            <b/>
            <sz val="9"/>
            <color indexed="81"/>
            <rFont val="Tahoma"/>
            <family val="2"/>
            <charset val="162"/>
          </rPr>
          <t>Berre:</t>
        </r>
        <r>
          <rPr>
            <sz val="9"/>
            <color indexed="81"/>
            <rFont val="Tahoma"/>
            <family val="2"/>
            <charset val="162"/>
          </rPr>
          <t xml:space="preserve">
5-8 OCAK 2022 4 GÜN YILLIK İZİN
9-19 AĞUSTOS 2022 10 GÜN YILLIK İZİN</t>
        </r>
      </text>
    </comment>
    <comment ref="K53" authorId="1" shapeId="0" xr:uid="{3E8031F8-EEA0-48C3-9B76-0701DF4BB710}">
      <text>
        <r>
          <rPr>
            <b/>
            <sz val="9"/>
            <color indexed="81"/>
            <rFont val="Tahoma"/>
            <family val="2"/>
            <charset val="162"/>
          </rPr>
          <t>Berre:</t>
        </r>
        <r>
          <rPr>
            <sz val="9"/>
            <color indexed="81"/>
            <rFont val="Tahoma"/>
            <family val="2"/>
            <charset val="162"/>
          </rPr>
          <t xml:space="preserve">
3-13 OCAK 2023 10 GÜN YILLIK İZİN
23-27 OCAK 2023 5 GÜN YILLIK İZİN</t>
        </r>
      </text>
    </comment>
    <comment ref="L53" authorId="1" shapeId="0" xr:uid="{AF0234AB-4C5F-4189-8F09-4CA122E391BA}">
      <text>
        <r>
          <rPr>
            <b/>
            <sz val="9"/>
            <color indexed="81"/>
            <rFont val="Tahoma"/>
            <family val="2"/>
            <charset val="162"/>
          </rPr>
          <t>Berre:</t>
        </r>
        <r>
          <rPr>
            <sz val="9"/>
            <color indexed="81"/>
            <rFont val="Tahoma"/>
            <family val="2"/>
            <charset val="162"/>
          </rPr>
          <t xml:space="preserve">
25 MART - 13 NİSAN 2024 13 GÜN YILLIK İZİN</t>
        </r>
      </text>
    </comment>
    <comment ref="M53" authorId="3" shapeId="0" xr:uid="{06605EEF-F43B-4745-BBAE-5C30E869962B}">
      <text>
        <r>
          <rPr>
            <b/>
            <sz val="9"/>
            <color indexed="81"/>
            <rFont val="Tahoma"/>
            <family val="2"/>
            <charset val="162"/>
          </rPr>
          <t>MİNE KARAOĞLU:</t>
        </r>
        <r>
          <rPr>
            <sz val="9"/>
            <color indexed="81"/>
            <rFont val="Tahoma"/>
            <family val="2"/>
            <charset val="162"/>
          </rPr>
          <t xml:space="preserve">
24 MART - 7 NİSAN 2025 10 GÜN YILLIK İZİN
10-20 HAZİRAN 2025 10 GÜN YILLIK İZİN
23 HAZİRAN 2025 1 GÜN YILLIK İZİN</t>
        </r>
      </text>
    </comment>
    <comment ref="I54" authorId="4" shapeId="0" xr:uid="{9F487C50-1E4D-4F88-A3FC-973C0E6C9FCE}">
      <text>
        <r>
          <rPr>
            <b/>
            <sz val="9"/>
            <color indexed="81"/>
            <rFont val="Tahoma"/>
            <family val="2"/>
            <charset val="162"/>
          </rPr>
          <t>25-26-27-28-29 TEMMUZ 2021 02 AGUSTOS 2021 TOPLAM 7 GÜN YILLIK İZİN</t>
        </r>
        <r>
          <rPr>
            <sz val="9"/>
            <color indexed="81"/>
            <rFont val="Tahoma"/>
            <family val="2"/>
            <charset val="162"/>
          </rPr>
          <t xml:space="preserve">
</t>
        </r>
      </text>
    </comment>
    <comment ref="K54" authorId="1" shapeId="0" xr:uid="{E848E357-FDF6-4516-836C-A9782824F934}">
      <text>
        <r>
          <rPr>
            <b/>
            <sz val="9"/>
            <color indexed="81"/>
            <rFont val="Tahoma"/>
            <family val="2"/>
            <charset val="162"/>
          </rPr>
          <t>Berre:</t>
        </r>
        <r>
          <rPr>
            <sz val="9"/>
            <color indexed="81"/>
            <rFont val="Tahoma"/>
            <family val="2"/>
            <charset val="162"/>
          </rPr>
          <t xml:space="preserve">
24 TEMMUZ-4 AĞUSTOS 2023 11 GÜN YILLIK İZİN
7-11 AĞUSTOS 5 GÜN YILLIK İZİN
11-23 EKİM 2023 11 GÜN YILLIK İZİN
3 EKİM 2023 1 GÜN YILLIK İZİN
6-17 EKİM 2023 11 GÜN YILLIK İZİN</t>
        </r>
      </text>
    </comment>
    <comment ref="L54" authorId="1" shapeId="0" xr:uid="{44639160-7BD8-4C7F-A9BD-E80CA9EF1BC2}">
      <text>
        <r>
          <rPr>
            <b/>
            <sz val="9"/>
            <color indexed="81"/>
            <rFont val="Tahoma"/>
            <family val="2"/>
            <charset val="162"/>
          </rPr>
          <t>Berre:</t>
        </r>
        <r>
          <rPr>
            <sz val="9"/>
            <color indexed="81"/>
            <rFont val="Tahoma"/>
            <family val="2"/>
            <charset val="162"/>
          </rPr>
          <t xml:space="preserve">
20 MART 2024 1 GÜN YILLIK İZİN
25 MART 2024 1 GÜN YILLIK İZİN
20 HAZİRAN 2024 1 GÜN YILLIK İZİN 
1 TEMMUZ 2024 1 GÜN YILLIK İZİN
3-9 TEMMUZ 2024 6 GÜN YILLIK İZİN
29 AĞUSTOS 2024 1 GÜN YILLIK İZİN
27 EYLÜL 2024 1 GÜN YILLIK İZİN</t>
        </r>
      </text>
    </comment>
    <comment ref="M54" authorId="3" shapeId="0" xr:uid="{32803B60-1B5D-45BD-BFA9-52301DC34811}">
      <text>
        <r>
          <rPr>
            <b/>
            <sz val="9"/>
            <color indexed="81"/>
            <rFont val="Tahoma"/>
            <family val="2"/>
            <charset val="162"/>
          </rPr>
          <t>MİNE KARAOĞLU:</t>
        </r>
        <r>
          <rPr>
            <sz val="9"/>
            <color indexed="81"/>
            <rFont val="Tahoma"/>
            <family val="2"/>
            <charset val="162"/>
          </rPr>
          <t xml:space="preserve">
28 OCAK 2025 1 GÜN YILLIK İZİN 
25-28 ŞUBAT 2025 4 GÜN YILLIK İZİN (DEVAMSILIKLARI İZNE ÇEVRİLDİ)
20-21 MART 2025 2 GÜN YILLIK İZİN
25-28 MART 2025 4 GÜN YILLIK İZİN</t>
        </r>
      </text>
    </comment>
    <comment ref="H55" authorId="4" shapeId="0" xr:uid="{9FA780FD-E8E2-44D8-B649-1B57E2AFBBEF}">
      <text>
        <r>
          <rPr>
            <b/>
            <sz val="9"/>
            <color indexed="81"/>
            <rFont val="Tahoma"/>
            <family val="2"/>
            <charset val="162"/>
          </rPr>
          <t>M.GÜRBÜZ
07-22 EYLÜL 2020</t>
        </r>
      </text>
    </comment>
    <comment ref="I55" authorId="4" shapeId="0" xr:uid="{E4F2E632-3560-4BF4-AE25-5772DA05B2B2}">
      <text>
        <r>
          <rPr>
            <b/>
            <sz val="9"/>
            <color indexed="81"/>
            <rFont val="Tahoma"/>
            <family val="2"/>
            <charset val="162"/>
          </rPr>
          <t>16-31 AĞUSTOS 2021 YILLIK İZİN 14 GÜN</t>
        </r>
      </text>
    </comment>
    <comment ref="J55" authorId="1" shapeId="0" xr:uid="{E7273002-0E56-4118-A97D-1088C4D3B4B9}">
      <text>
        <r>
          <rPr>
            <b/>
            <sz val="9"/>
            <color indexed="81"/>
            <rFont val="Tahoma"/>
            <family val="2"/>
            <charset val="162"/>
          </rPr>
          <t>Berre:</t>
        </r>
        <r>
          <rPr>
            <sz val="9"/>
            <color indexed="81"/>
            <rFont val="Tahoma"/>
            <family val="2"/>
            <charset val="162"/>
          </rPr>
          <t xml:space="preserve">
5-11 EYLÜL 2022 6 GÜN YILLIK İZİN
10-18 EKİM 2022 8 GÜN YILLIK İZİN</t>
        </r>
      </text>
    </comment>
    <comment ref="K55" authorId="1" shapeId="0" xr:uid="{DC6850C5-927C-4FBE-B9DC-9D98A4E44462}">
      <text>
        <r>
          <rPr>
            <b/>
            <sz val="9"/>
            <color indexed="81"/>
            <rFont val="Tahoma"/>
            <family val="2"/>
            <charset val="162"/>
          </rPr>
          <t>Berre:</t>
        </r>
        <r>
          <rPr>
            <sz val="9"/>
            <color indexed="81"/>
            <rFont val="Tahoma"/>
            <family val="2"/>
            <charset val="162"/>
          </rPr>
          <t xml:space="preserve">
23-27 OCAK 2023 5 GÜN YILLIK İZİN
!BU 5 GÜNLÜK İZİN EYT EMEKLİ OLDUĞU İÇİN SIFIRLANDI ŞİRKET HEDİYESİDİR</t>
        </r>
      </text>
    </comment>
    <comment ref="L55" authorId="1" shapeId="0" xr:uid="{7293B056-239C-4C3B-9076-A66E40A7A8E9}">
      <text>
        <r>
          <rPr>
            <b/>
            <sz val="9"/>
            <color indexed="81"/>
            <rFont val="Tahoma"/>
            <family val="2"/>
            <charset val="162"/>
          </rPr>
          <t>Berre:</t>
        </r>
        <r>
          <rPr>
            <sz val="9"/>
            <color indexed="81"/>
            <rFont val="Tahoma"/>
            <family val="2"/>
            <charset val="162"/>
          </rPr>
          <t xml:space="preserve">
1-5 TEMMUZ 2024 5 GÜN YILLIK İZİN</t>
        </r>
      </text>
    </comment>
    <comment ref="M55" authorId="3" shapeId="0" xr:uid="{EBA9ABA3-A3F0-44C0-95DD-478063744AF9}">
      <text>
        <r>
          <rPr>
            <b/>
            <sz val="9"/>
            <color indexed="81"/>
            <rFont val="Tahoma"/>
            <family val="2"/>
            <charset val="162"/>
          </rPr>
          <t>MİNE KARAOĞLU:</t>
        </r>
        <r>
          <rPr>
            <sz val="9"/>
            <color indexed="81"/>
            <rFont val="Tahoma"/>
            <family val="2"/>
            <charset val="162"/>
          </rPr>
          <t xml:space="preserve">
12-21 MART 2025 9 GÜN YILLIK İZİN
2-3 HAZİRAN 2025 2 GÜN YILLIK İZİN</t>
        </r>
      </text>
    </comment>
    <comment ref="I56" authorId="5" shapeId="0" xr:uid="{5DD45755-9676-4C71-AD47-FA872D08D60A}">
      <text>
        <r>
          <rPr>
            <b/>
            <sz val="9"/>
            <color indexed="81"/>
            <rFont val="Tahoma"/>
            <family val="2"/>
            <charset val="162"/>
          </rPr>
          <t>Windows Kullanıcısı:</t>
        </r>
        <r>
          <rPr>
            <sz val="9"/>
            <color indexed="81"/>
            <rFont val="Tahoma"/>
            <family val="2"/>
            <charset val="162"/>
          </rPr>
          <t xml:space="preserve">
6 KASIM-15 KASIM 2021 YILLIK 8 GÜN
28 ARALIK 2021-3 OCAK 2021 5 GÜN YILLIK İZİN
6 OCAK 2022 1 GÜN YILLIK İZİN</t>
        </r>
      </text>
    </comment>
    <comment ref="J56" authorId="1" shapeId="0" xr:uid="{F630E36F-2D7B-4160-9376-463CF53BDD8F}">
      <text>
        <r>
          <rPr>
            <b/>
            <sz val="9"/>
            <color indexed="81"/>
            <rFont val="Tahoma"/>
            <family val="2"/>
          </rPr>
          <t>Berre:</t>
        </r>
        <r>
          <rPr>
            <sz val="9"/>
            <color indexed="81"/>
            <rFont val="Tahoma"/>
            <family val="2"/>
          </rPr>
          <t xml:space="preserve">
13-14 TEMMUZ 2022 2 GÜN YILLIK İZİN
5-10 EYLÜL 2022 6 GÜN YILLIK İZİN
24-31 EKİM 2022 6 GÜN YILLIK İZİN</t>
        </r>
      </text>
    </comment>
    <comment ref="J57" authorId="1" shapeId="0" xr:uid="{2CC57E3F-7EF0-4742-8A8B-DB5E5A6C6B6A}">
      <text>
        <r>
          <rPr>
            <b/>
            <sz val="9"/>
            <color indexed="81"/>
            <rFont val="Tahoma"/>
            <family val="2"/>
            <charset val="162"/>
          </rPr>
          <t>Berre:</t>
        </r>
        <r>
          <rPr>
            <sz val="9"/>
            <color indexed="81"/>
            <rFont val="Tahoma"/>
            <family val="2"/>
            <charset val="162"/>
          </rPr>
          <t xml:space="preserve">
28-30 ARALIK 2022 3 GÜN YILLIK İZİN</t>
        </r>
      </text>
    </comment>
    <comment ref="K57" authorId="1" shapeId="0" xr:uid="{08F777E3-C2F0-4FAF-B28C-9E668FC7812C}">
      <text>
        <r>
          <rPr>
            <b/>
            <sz val="9"/>
            <color indexed="81"/>
            <rFont val="Tahoma"/>
            <family val="2"/>
            <charset val="162"/>
          </rPr>
          <t>Berre:</t>
        </r>
        <r>
          <rPr>
            <sz val="9"/>
            <color indexed="81"/>
            <rFont val="Tahoma"/>
            <family val="2"/>
            <charset val="162"/>
          </rPr>
          <t xml:space="preserve">
23-27 OCAK 2023 5 GÜN YILLIK İZİN
19-23 HAZİRAN 2023 5 GÜN YILLIK İZİN
25-29 EYLÜL 2023 5 GÜN YILLIK İZİN</t>
        </r>
      </text>
    </comment>
    <comment ref="L57" authorId="1" shapeId="0" xr:uid="{CA7684E9-6DBF-4CA7-BAE7-6ABB0E65864B}">
      <text>
        <r>
          <rPr>
            <b/>
            <sz val="9"/>
            <color indexed="81"/>
            <rFont val="Tahoma"/>
            <family val="2"/>
            <charset val="162"/>
          </rPr>
          <t>Berre:</t>
        </r>
        <r>
          <rPr>
            <sz val="9"/>
            <color indexed="81"/>
            <rFont val="Tahoma"/>
            <family val="2"/>
            <charset val="162"/>
          </rPr>
          <t xml:space="preserve">
15 MART 2024 1 GÜN YILLIK İZİN
1-4 EKİM 2024 4 GÜN YILLIK İZİN
21-22 EKİM 2024 2 GÜN YILLIK İZİN
21-22 KASIM 2024 2 GÜN YILLIK İZİN
</t>
        </r>
      </text>
    </comment>
    <comment ref="M57" authorId="3" shapeId="0" xr:uid="{4CF244AA-E0F1-4601-B1EB-2F28F3842437}">
      <text>
        <r>
          <rPr>
            <b/>
            <sz val="9"/>
            <color indexed="81"/>
            <rFont val="Tahoma"/>
            <family val="2"/>
            <charset val="162"/>
          </rPr>
          <t>MİNE KARAOĞLU:</t>
        </r>
        <r>
          <rPr>
            <sz val="9"/>
            <color indexed="81"/>
            <rFont val="Tahoma"/>
            <family val="2"/>
            <charset val="162"/>
          </rPr>
          <t xml:space="preserve">
11-26 MART 2025 14 GÜN YILLIK İZİN</t>
        </r>
      </text>
    </comment>
    <comment ref="J58" authorId="1" shapeId="0" xr:uid="{6B622274-9C20-4C0C-85CF-17A8D3937B39}">
      <text>
        <r>
          <rPr>
            <b/>
            <sz val="9"/>
            <color indexed="81"/>
            <rFont val="Tahoma"/>
            <family val="2"/>
            <charset val="162"/>
          </rPr>
          <t>Berre:</t>
        </r>
        <r>
          <rPr>
            <sz val="9"/>
            <color indexed="81"/>
            <rFont val="Tahoma"/>
            <family val="2"/>
            <charset val="162"/>
          </rPr>
          <t xml:space="preserve">
19-24 EYLÜL 2022 6 GÜN YILLIK İZİN
28 KASIM-3 ARALIK 2022 6 GÜN YILLIK İZİN</t>
        </r>
      </text>
    </comment>
    <comment ref="K58" authorId="1" shapeId="0" xr:uid="{260D9827-6AB3-45F7-B11A-DD996533B374}">
      <text>
        <r>
          <rPr>
            <b/>
            <sz val="9"/>
            <color indexed="81"/>
            <rFont val="Tahoma"/>
            <family val="2"/>
            <charset val="162"/>
          </rPr>
          <t>Berre:</t>
        </r>
        <r>
          <rPr>
            <sz val="9"/>
            <color indexed="81"/>
            <rFont val="Tahoma"/>
            <family val="2"/>
            <charset val="162"/>
          </rPr>
          <t xml:space="preserve">
12-13 OCAK 2023 2 GÜN YILLIK İZİN
2-3 MART 2023 2 GÜN YILLIK İZİN
23 HAZİRAN 2023 1 GÜN YILLIK İZİN
3-14 TEMMUZ 2023 11 GÜN YILLIK İZİN</t>
        </r>
      </text>
    </comment>
    <comment ref="G59" authorId="1" shapeId="0" xr:uid="{920703C6-420F-4A83-907D-83C8267FE83B}">
      <text>
        <r>
          <rPr>
            <b/>
            <sz val="9"/>
            <color indexed="81"/>
            <rFont val="Tahoma"/>
            <family val="2"/>
            <charset val="162"/>
          </rPr>
          <t>Berre:</t>
        </r>
        <r>
          <rPr>
            <sz val="9"/>
            <color indexed="81"/>
            <rFont val="Tahoma"/>
            <family val="2"/>
            <charset val="162"/>
          </rPr>
          <t xml:space="preserve">
düzeltme yapmak için 1 gün ekledim</t>
        </r>
      </text>
    </comment>
    <comment ref="H59" authorId="4" shapeId="0" xr:uid="{5ACC7889-058B-4BF9-BBE1-1B50E6D01BB8}">
      <text>
        <r>
          <rPr>
            <b/>
            <sz val="9"/>
            <color indexed="81"/>
            <rFont val="Tahoma"/>
            <family val="2"/>
            <charset val="162"/>
          </rPr>
          <t>M.GÜRBÜZ
05-18 AĞUSTOS 2020 (11 GÜN)
03-16 EYLÜL 2020 (10 GÜN)</t>
        </r>
      </text>
    </comment>
    <comment ref="I59" authorId="4" shapeId="0" xr:uid="{E05F706C-8154-485D-ADE0-5C3098FFD68F}">
      <text>
        <r>
          <rPr>
            <b/>
            <sz val="9"/>
            <color indexed="81"/>
            <rFont val="Tahoma"/>
            <family val="2"/>
            <charset val="162"/>
          </rPr>
          <t xml:space="preserve">M.GÜRBÜZ
03-14 HAZİRAN 2021 7 GÜN YILLIK İZİN
01-08 TEMMUZ 2021 7 GÜN YILLIK İZİN
03-10 AĞUSTOS 2021 YILLIK İZİN 7 GÜN
23 AĞUSTOS - 16 EYLÜL 2021 21 GÜN YILLIK İZİN (17 EYLÜL İŞE BAŞLAMA)
05-09 EKİM 2021 YILLIK İZİN 5 GÜN
</t>
        </r>
      </text>
    </comment>
    <comment ref="J59" authorId="1" shapeId="0" xr:uid="{7898DBCB-B526-4D99-8020-D422EBA5AD3B}">
      <text>
        <r>
          <rPr>
            <b/>
            <sz val="9"/>
            <color indexed="81"/>
            <rFont val="Tahoma"/>
            <family val="2"/>
            <charset val="162"/>
          </rPr>
          <t>Berre:</t>
        </r>
        <r>
          <rPr>
            <sz val="9"/>
            <color indexed="81"/>
            <rFont val="Tahoma"/>
            <family val="2"/>
            <charset val="162"/>
          </rPr>
          <t xml:space="preserve">
5-8 OCAK 2022 4 GÜN YILLIK İZİN
19 AĞUSTOS 2022 1 GÜN YILLIK İZİN
4-12 KASIM 2022 8 GÜN YILLIK İZİN
18-25 KASIM 2022 7 GÜN YILLIK İZİN</t>
        </r>
      </text>
    </comment>
    <comment ref="K59" authorId="1" shapeId="0" xr:uid="{7ACF158A-66D4-44DC-A580-493728503B24}">
      <text>
        <r>
          <rPr>
            <b/>
            <sz val="9"/>
            <color indexed="81"/>
            <rFont val="Tahoma"/>
            <family val="2"/>
            <charset val="162"/>
          </rPr>
          <t>Berre:</t>
        </r>
        <r>
          <rPr>
            <sz val="9"/>
            <color indexed="81"/>
            <rFont val="Tahoma"/>
            <family val="2"/>
            <charset val="162"/>
          </rPr>
          <t xml:space="preserve">
23-27 OCAK 2023 5 GÜN YILLIK İZİN
2-3 MART 2023 2 GÜN YILLIK İZİN
13-21 TEMMUZ 2023 7 GÜN YILLIK İZİN
23-27 EKİM 2023 5 GÜN YILLIK İZİN</t>
        </r>
      </text>
    </comment>
    <comment ref="L59" authorId="1" shapeId="0" xr:uid="{22340C42-8AFB-49FE-8850-300A875D8E47}">
      <text>
        <r>
          <rPr>
            <b/>
            <sz val="9"/>
            <color indexed="81"/>
            <rFont val="Tahoma"/>
            <family val="2"/>
            <charset val="162"/>
          </rPr>
          <t>Berre:</t>
        </r>
        <r>
          <rPr>
            <sz val="9"/>
            <color indexed="81"/>
            <rFont val="Tahoma"/>
            <family val="2"/>
            <charset val="162"/>
          </rPr>
          <t xml:space="preserve">
23-27 OCAK 2024 5 GÜN YILLIK İZİN
29-31 OCAK 2024 3 GÜN YILLIK İZİN
11-20 EYLÜL 2024 9 GÜN YILLIK İZİN</t>
        </r>
      </text>
    </comment>
    <comment ref="M59" authorId="3" shapeId="0" xr:uid="{B8CCA67D-5920-4A8A-9ECC-556B8737CFD9}">
      <text>
        <r>
          <rPr>
            <b/>
            <sz val="9"/>
            <color indexed="81"/>
            <rFont val="Tahoma"/>
            <family val="2"/>
            <charset val="162"/>
          </rPr>
          <t>MİNE KARAOĞLU:</t>
        </r>
        <r>
          <rPr>
            <sz val="9"/>
            <color indexed="81"/>
            <rFont val="Tahoma"/>
            <family val="2"/>
            <charset val="162"/>
          </rPr>
          <t xml:space="preserve">
14-17 OCAK 2025 4 GÜN YILLIK İZİN
20-22 OCAK 2025 3 GÜN YILLIK İZİN 
24-28 ŞUBAT 2025 5 GÜN YILLIK İZİN 
2-4 NİSAN 2025 3 GÜN YILLIK İZİN
2-4 TEMMUZ 2025 3 GÜN YILLIK İZİN</t>
        </r>
      </text>
    </comment>
    <comment ref="J60" authorId="1" shapeId="0" xr:uid="{0778FE98-349C-4FB1-A34F-0E522E727C6C}">
      <text>
        <r>
          <rPr>
            <b/>
            <sz val="9"/>
            <color indexed="81"/>
            <rFont val="Tahoma"/>
            <family val="2"/>
            <charset val="162"/>
          </rPr>
          <t>Berre:</t>
        </r>
        <r>
          <rPr>
            <sz val="9"/>
            <color indexed="81"/>
            <rFont val="Tahoma"/>
            <family val="2"/>
            <charset val="162"/>
          </rPr>
          <t xml:space="preserve">
18-22 EKİM 2022 5 GÜN YILLIK İZİN
15-19 KASIM 2022 5 GÜN YILLIK İZİN</t>
        </r>
      </text>
    </comment>
    <comment ref="K60" authorId="1" shapeId="0" xr:uid="{B2EB8EE1-1B45-484E-AACD-C18BC9EC504B}">
      <text>
        <r>
          <rPr>
            <b/>
            <sz val="9"/>
            <color indexed="81"/>
            <rFont val="Tahoma"/>
            <family val="2"/>
            <charset val="162"/>
          </rPr>
          <t>Berre:</t>
        </r>
        <r>
          <rPr>
            <sz val="9"/>
            <color indexed="81"/>
            <rFont val="Tahoma"/>
            <family val="2"/>
            <charset val="162"/>
          </rPr>
          <t xml:space="preserve">
23-27 OCAK 2023 5 GÜN YILLIK İZİN
!BU 5 GÜNLÜK İZİN EYT EMEKLİ OLDUĞU İÇİN SIFIRLANDI ŞİRKET HEDİYESİDİR</t>
        </r>
      </text>
    </comment>
    <comment ref="L60" authorId="1" shapeId="0" xr:uid="{C5077BAF-987E-4787-B2CA-5DC7FD4BF79F}">
      <text>
        <r>
          <rPr>
            <b/>
            <sz val="9"/>
            <color indexed="81"/>
            <rFont val="Tahoma"/>
            <family val="2"/>
            <charset val="162"/>
          </rPr>
          <t>Berre:</t>
        </r>
        <r>
          <rPr>
            <sz val="9"/>
            <color indexed="81"/>
            <rFont val="Tahoma"/>
            <family val="2"/>
            <charset val="162"/>
          </rPr>
          <t xml:space="preserve">
27-28 HAZİRAN 2024 2 GÜN YILLIK İZİN
21 EKİM-5 KASIM 2024 12 GÜN YILLIK İZİN</t>
        </r>
      </text>
    </comment>
    <comment ref="M60" authorId="3" shapeId="0" xr:uid="{93AB414C-EC6D-499E-A5E3-54DD14B1BA58}">
      <text>
        <r>
          <rPr>
            <b/>
            <sz val="9"/>
            <color indexed="81"/>
            <rFont val="Tahoma"/>
            <family val="2"/>
            <charset val="162"/>
          </rPr>
          <t>MİNE KARAOĞLU:</t>
        </r>
        <r>
          <rPr>
            <sz val="9"/>
            <color indexed="81"/>
            <rFont val="Tahoma"/>
            <family val="2"/>
            <charset val="162"/>
          </rPr>
          <t xml:space="preserve">
24-28 MART 2025 5 GÜN YILLIK İZİN
7-11 TEMMUZ 2025 5 GÜN YILLIK İZİN</t>
        </r>
      </text>
    </comment>
    <comment ref="I61" authorId="6" shapeId="0" xr:uid="{B13C5D26-F98B-4E80-BF7F-A79C9780EF86}">
      <text>
        <r>
          <rPr>
            <b/>
            <sz val="9"/>
            <color indexed="81"/>
            <rFont val="Tahoma"/>
            <family val="2"/>
            <charset val="162"/>
          </rPr>
          <t>Dell:</t>
        </r>
        <r>
          <rPr>
            <sz val="9"/>
            <color indexed="81"/>
            <rFont val="Tahoma"/>
            <family val="2"/>
            <charset val="162"/>
          </rPr>
          <t xml:space="preserve">
29 EYLÜL 2021 YILLIK İZİN 1 GÜN
18-20 KASIM 2021 YILLIK İZİN 3 GÜN</t>
        </r>
      </text>
    </comment>
    <comment ref="J61" authorId="5" shapeId="0" xr:uid="{A9874117-ED36-488C-A4A4-631422E38F33}">
      <text>
        <r>
          <rPr>
            <b/>
            <sz val="9"/>
            <color indexed="81"/>
            <rFont val="Tahoma"/>
            <family val="2"/>
            <charset val="162"/>
          </rPr>
          <t>Windows Kullanıcısı:</t>
        </r>
        <r>
          <rPr>
            <sz val="9"/>
            <color indexed="81"/>
            <rFont val="Tahoma"/>
            <family val="2"/>
            <charset val="162"/>
          </rPr>
          <t xml:space="preserve">
7-14 MART 2022 7 GÜN YILLIK İZİN
5-7 MAYIS 2022 3 GÜN YILLIK İZİN
4-8 TEMMUZ 2022 5 GÜN YILLIK İZİN
21-26 KASIM 2022 6 GÜN YILLIK İZİN</t>
        </r>
      </text>
    </comment>
    <comment ref="K61" authorId="1" shapeId="0" xr:uid="{5F40B6B4-12DC-471A-8408-078F9954EE43}">
      <text>
        <r>
          <rPr>
            <b/>
            <sz val="9"/>
            <color indexed="81"/>
            <rFont val="Tahoma"/>
            <family val="2"/>
            <charset val="162"/>
          </rPr>
          <t>Berre:</t>
        </r>
        <r>
          <rPr>
            <sz val="9"/>
            <color indexed="81"/>
            <rFont val="Tahoma"/>
            <family val="2"/>
            <charset val="162"/>
          </rPr>
          <t xml:space="preserve">
20-23 OCAK 2023 3 GÜN YILLIK İZİN
24-27 OCAK 2023 4 GÜN YILLIK İZİN
5 TEMMUZ 2023 1 GÜN YILLIK İZİN
10-19 TEMMUZ 2023 8 GÜN YILLIK İZİN
9 EKİM 2023 1 GÜN YILLIK İZİN</t>
        </r>
      </text>
    </comment>
    <comment ref="I62" authorId="0" shapeId="0" xr:uid="{75459320-66F3-48CD-8ABF-7F8BDF31B16B}">
      <text>
        <r>
          <rPr>
            <b/>
            <sz val="9"/>
            <color indexed="81"/>
            <rFont val="Tahoma"/>
            <family val="2"/>
            <charset val="162"/>
          </rPr>
          <t>murat:</t>
        </r>
        <r>
          <rPr>
            <sz val="9"/>
            <color indexed="81"/>
            <rFont val="Tahoma"/>
            <family val="2"/>
            <charset val="162"/>
          </rPr>
          <t xml:space="preserve">
</t>
        </r>
        <r>
          <rPr>
            <b/>
            <sz val="9"/>
            <color indexed="81"/>
            <rFont val="Tahoma"/>
            <family val="2"/>
            <charset val="162"/>
          </rPr>
          <t>18 AĞUSTOS-01 EYLÜL YILLIK İZİN 12 GÜN</t>
        </r>
      </text>
    </comment>
    <comment ref="J62" authorId="1" shapeId="0" xr:uid="{069B9034-0F8B-4BE0-9719-FF9231EB1050}">
      <text>
        <r>
          <rPr>
            <b/>
            <sz val="9"/>
            <color indexed="81"/>
            <rFont val="Tahoma"/>
            <family val="2"/>
          </rPr>
          <t>Berre:</t>
        </r>
        <r>
          <rPr>
            <sz val="9"/>
            <color indexed="81"/>
            <rFont val="Tahoma"/>
            <family val="2"/>
          </rPr>
          <t xml:space="preserve">
16 AĞUSTOS-3 EYLÜL 2022 16 GÜN YILLIK İZİN</t>
        </r>
      </text>
    </comment>
    <comment ref="K62" authorId="1" shapeId="0" xr:uid="{D5E80492-F406-489A-BBA5-9C4DC513F066}">
      <text>
        <r>
          <rPr>
            <b/>
            <sz val="9"/>
            <color indexed="81"/>
            <rFont val="Tahoma"/>
            <family val="2"/>
            <charset val="162"/>
          </rPr>
          <t>Berre:</t>
        </r>
        <r>
          <rPr>
            <sz val="9"/>
            <color indexed="81"/>
            <rFont val="Tahoma"/>
            <family val="2"/>
            <charset val="162"/>
          </rPr>
          <t xml:space="preserve">
29 TEMMUZ-14 AĞUSTOS 2023 14 GÜN YILLIK İZİN</t>
        </r>
      </text>
    </comment>
    <comment ref="L62" authorId="2" shapeId="0" xr:uid="{EECA97C5-55A0-4FC9-8F07-58DB1E83E4DA}">
      <text>
        <r>
          <rPr>
            <b/>
            <sz val="9"/>
            <color indexed="81"/>
            <rFont val="Tahoma"/>
            <family val="2"/>
            <charset val="162"/>
          </rPr>
          <t>Murat GÜRBÜZ:</t>
        </r>
        <r>
          <rPr>
            <sz val="9"/>
            <color indexed="81"/>
            <rFont val="Tahoma"/>
            <family val="2"/>
            <charset val="162"/>
          </rPr>
          <t xml:space="preserve">
2024 YILI İZİN PARASI EYLÜL AYI MAAŞINA EKLENEREK ÖDEMESİ YAPILMIŞTIR</t>
        </r>
      </text>
    </comment>
    <comment ref="I63" authorId="0" shapeId="0" xr:uid="{8CCFF0F4-F9AF-4D3F-BA39-09971F914CBB}">
      <text>
        <r>
          <rPr>
            <b/>
            <sz val="9"/>
            <color indexed="81"/>
            <rFont val="Tahoma"/>
            <family val="2"/>
            <charset val="162"/>
          </rPr>
          <t xml:space="preserve">20-26 EYLÜL 2021 YILLIK İZİN 6 GÜN
28 EYLÜL 2021 YILLIK İZİN 1 GÜN
06 -20 KASIM 2021 İZİN 13 GÜN
</t>
        </r>
      </text>
    </comment>
    <comment ref="J63" authorId="1" shapeId="0" xr:uid="{01A38DBA-1087-4043-8E84-915217C1DB46}">
      <text>
        <r>
          <rPr>
            <b/>
            <sz val="9"/>
            <color indexed="81"/>
            <rFont val="Tahoma"/>
            <family val="2"/>
            <charset val="162"/>
          </rPr>
          <t>Berre:</t>
        </r>
        <r>
          <rPr>
            <sz val="9"/>
            <color indexed="81"/>
            <rFont val="Tahoma"/>
            <family val="2"/>
            <charset val="162"/>
          </rPr>
          <t xml:space="preserve">
19-24 EYLÜL 2022 6 GÜN YILLIK İZİN
24-31 EKİM 2022 7 GÜN YILLIK İZİN</t>
        </r>
      </text>
    </comment>
    <comment ref="K63" authorId="1" shapeId="0" xr:uid="{50442082-CFF3-408D-83BF-1045332B96B6}">
      <text>
        <r>
          <rPr>
            <b/>
            <sz val="9"/>
            <color indexed="81"/>
            <rFont val="Tahoma"/>
            <family val="2"/>
            <charset val="162"/>
          </rPr>
          <t xml:space="preserve">Berre:
</t>
        </r>
        <r>
          <rPr>
            <sz val="9"/>
            <color indexed="81"/>
            <rFont val="Tahoma"/>
            <family val="2"/>
            <charset val="162"/>
          </rPr>
          <t>23-27 OCAK 2023 5 GÜN YILLIK İZİN
!BU 5 GÜNLÜK İZİN EYTDEN EMEKLİ OLMASI NEDENİYLE SİLİNDİ ŞİRKET HEDİYESİ
3-7 TEMMUZ 2023 5 GÜN YILLIK İZİN
13-25 TEMMUZ 2023 10 GÜN YILLIK İZİN
9-19 EKİM 2023 10 GÜN YILLIK İZİN
!DÜZELTME YAPTIK SIFIRLADIK</t>
        </r>
      </text>
    </comment>
    <comment ref="L63" authorId="1" shapeId="0" xr:uid="{43B1BDBC-B6B0-4E1C-8229-C5B4F65E4B09}">
      <text>
        <r>
          <rPr>
            <b/>
            <sz val="9"/>
            <color indexed="81"/>
            <rFont val="Tahoma"/>
            <family val="2"/>
            <charset val="162"/>
          </rPr>
          <t>Berre:</t>
        </r>
        <r>
          <rPr>
            <sz val="9"/>
            <color indexed="81"/>
            <rFont val="Tahoma"/>
            <family val="2"/>
            <charset val="162"/>
          </rPr>
          <t xml:space="preserve">
20-23 MART 2024 4 GÜN YILLIK İZİN
27-28 EYLÜL 2024 2 GÜN YILLIK İZİN</t>
        </r>
      </text>
    </comment>
    <comment ref="M63" authorId="3" shapeId="0" xr:uid="{5E31E58C-CC53-4BF5-9613-E6B1F4646B39}">
      <text>
        <r>
          <rPr>
            <b/>
            <sz val="9"/>
            <color indexed="81"/>
            <rFont val="Tahoma"/>
            <family val="2"/>
            <charset val="162"/>
          </rPr>
          <t>MİNE KARAOĞLU:</t>
        </r>
        <r>
          <rPr>
            <sz val="9"/>
            <color indexed="81"/>
            <rFont val="Tahoma"/>
            <family val="2"/>
            <charset val="162"/>
          </rPr>
          <t xml:space="preserve">
10-14 MART 2025 5 GÜN YILLIK İZİN
24-28 MART 2025 5 GÜN YILLIK İZİN
24-25 NİSAN 2025 2 GÜN YILLIK İZİN
21 HAZİRAN 2025 1 GÜN YILLIK İZİN
9-10 TEMMUZ 2025 2 GÜN YILLIK İZİN
14-18 TEMMUZ 2025 4 GÜN YILLIK İZİN</t>
        </r>
      </text>
    </comment>
    <comment ref="K64" authorId="1" shapeId="0" xr:uid="{7483C624-71E7-4923-8E27-4CD0C5A258BB}">
      <text>
        <r>
          <rPr>
            <b/>
            <sz val="9"/>
            <color indexed="81"/>
            <rFont val="Tahoma"/>
            <family val="2"/>
            <charset val="162"/>
          </rPr>
          <t>Berre:</t>
        </r>
        <r>
          <rPr>
            <sz val="9"/>
            <color indexed="81"/>
            <rFont val="Tahoma"/>
            <family val="2"/>
            <charset val="162"/>
          </rPr>
          <t xml:space="preserve">
21-22 AĞUSTOS 2023 2 GÜN YILLIK İZİN</t>
        </r>
      </text>
    </comment>
    <comment ref="L64" authorId="1" shapeId="0" xr:uid="{283FE8FD-C14B-400F-8A95-E78B48B82529}">
      <text>
        <r>
          <rPr>
            <b/>
            <sz val="9"/>
            <color indexed="81"/>
            <rFont val="Tahoma"/>
            <family val="2"/>
            <charset val="162"/>
          </rPr>
          <t>Berre:</t>
        </r>
        <r>
          <rPr>
            <sz val="9"/>
            <color indexed="81"/>
            <rFont val="Tahoma"/>
            <family val="2"/>
            <charset val="162"/>
          </rPr>
          <t xml:space="preserve">
26-30 OCAK 2024 4 GÜN YILLIK İZİN
8-11 TEMMUZ 2024 4 GÜN YILLIK İZİN</t>
        </r>
      </text>
    </comment>
    <comment ref="K65" authorId="1" shapeId="0" xr:uid="{5E1A5DF8-F22D-4ACB-82CA-9D7E56ABCE2A}">
      <text>
        <r>
          <rPr>
            <b/>
            <sz val="9"/>
            <color indexed="81"/>
            <rFont val="Tahoma"/>
            <family val="2"/>
            <charset val="162"/>
          </rPr>
          <t>Berre:</t>
        </r>
        <r>
          <rPr>
            <sz val="9"/>
            <color indexed="81"/>
            <rFont val="Tahoma"/>
            <family val="2"/>
            <charset val="162"/>
          </rPr>
          <t xml:space="preserve">
19-23 HAZİRAN 2023 5 GÜN YILLIK İZİN</t>
        </r>
      </text>
    </comment>
    <comment ref="L65" authorId="2" shapeId="0" xr:uid="{00E6B315-AF39-4ED3-B2C0-6A67CCD16662}">
      <text>
        <r>
          <rPr>
            <b/>
            <sz val="9"/>
            <color indexed="81"/>
            <rFont val="Tahoma"/>
            <family val="2"/>
            <charset val="162"/>
          </rPr>
          <t>Murat GÜRBÜZ:</t>
        </r>
        <r>
          <rPr>
            <sz val="9"/>
            <color indexed="81"/>
            <rFont val="Tahoma"/>
            <family val="2"/>
            <charset val="162"/>
          </rPr>
          <t xml:space="preserve">
19-23 AĞUSTOS 2024 5 GÜN YILLIK İZİN</t>
        </r>
      </text>
    </comment>
    <comment ref="J66" authorId="1" shapeId="0" xr:uid="{267C3EA8-E221-4F29-A59D-C8120028213E}">
      <text>
        <r>
          <rPr>
            <b/>
            <sz val="9"/>
            <color indexed="81"/>
            <rFont val="Tahoma"/>
            <family val="2"/>
          </rPr>
          <t>Berre:</t>
        </r>
        <r>
          <rPr>
            <sz val="9"/>
            <color indexed="81"/>
            <rFont val="Tahoma"/>
            <family val="2"/>
          </rPr>
          <t xml:space="preserve">
7-8 TEMMUZ 2022 1.5 GÜN YILLIK İZİN
8 AĞUSTOS-22 AĞUSTOS 13 GÜN YILLIK İZİN
</t>
        </r>
      </text>
    </comment>
    <comment ref="J67" authorId="1" shapeId="0" xr:uid="{9B8D8A08-C405-44C5-9D38-73629C9C6BBD}">
      <text>
        <r>
          <rPr>
            <b/>
            <sz val="9"/>
            <color indexed="81"/>
            <rFont val="Tahoma"/>
            <family val="2"/>
            <charset val="162"/>
          </rPr>
          <t>Berre:</t>
        </r>
        <r>
          <rPr>
            <sz val="9"/>
            <color indexed="81"/>
            <rFont val="Tahoma"/>
            <family val="2"/>
            <charset val="162"/>
          </rPr>
          <t xml:space="preserve">
19 EYLÜL-1 EKİM  2022 12 GÜN YILLIK İZİN</t>
        </r>
      </text>
    </comment>
    <comment ref="I68" authorId="0" shapeId="0" xr:uid="{2F08A7E6-D2B8-40D7-BA0A-5D25BC971534}">
      <text>
        <r>
          <rPr>
            <b/>
            <sz val="9"/>
            <color indexed="81"/>
            <rFont val="Tahoma"/>
            <family val="2"/>
            <charset val="162"/>
          </rPr>
          <t>murat:</t>
        </r>
        <r>
          <rPr>
            <sz val="9"/>
            <color indexed="81"/>
            <rFont val="Tahoma"/>
            <family val="2"/>
            <charset val="162"/>
          </rPr>
          <t xml:space="preserve">
murat:
24 AĞUSTOS 28 AĞUSTOS 2021 YILLIK İZİN
</t>
        </r>
      </text>
    </comment>
    <comment ref="J68" authorId="1" shapeId="0" xr:uid="{9F5220F8-4C60-45A6-A145-E292CB782B9F}">
      <text>
        <r>
          <rPr>
            <b/>
            <sz val="9"/>
            <color indexed="81"/>
            <rFont val="Tahoma"/>
            <family val="2"/>
            <charset val="162"/>
          </rPr>
          <t>Berre:</t>
        </r>
        <r>
          <rPr>
            <sz val="9"/>
            <color indexed="81"/>
            <rFont val="Tahoma"/>
            <family val="2"/>
            <charset val="162"/>
          </rPr>
          <t xml:space="preserve">
1-3 ARALIK 3 GÜN YILLIK İZİN
5-10 ARALIK 6 GÜN YILLIK İZİN</t>
        </r>
      </text>
    </comment>
    <comment ref="K68" authorId="1" shapeId="0" xr:uid="{DDD820CA-CE29-4339-8127-2E88B7F56316}">
      <text>
        <r>
          <rPr>
            <b/>
            <sz val="9"/>
            <color indexed="81"/>
            <rFont val="Tahoma"/>
            <family val="2"/>
            <charset val="162"/>
          </rPr>
          <t>Berre:</t>
        </r>
        <r>
          <rPr>
            <sz val="9"/>
            <color indexed="81"/>
            <rFont val="Tahoma"/>
            <family val="2"/>
            <charset val="162"/>
          </rPr>
          <t xml:space="preserve">
21-22 ŞUBAT 2023 2 GÜN YILLIK İZİN EMEKLİLİK İÇİN ÇIKIŞ VERİLDİĞİNDE KALN YILLIK İZİN GÜNLERİNİN ÖDEMESİ YAPILMIŞTIR.(9 MART 2023)</t>
        </r>
      </text>
    </comment>
    <comment ref="M68" authorId="3" shapeId="0" xr:uid="{17907522-0D51-4A37-8610-D5F6D49072B3}">
      <text>
        <r>
          <rPr>
            <b/>
            <sz val="9"/>
            <color indexed="81"/>
            <rFont val="Tahoma"/>
            <family val="2"/>
            <charset val="162"/>
          </rPr>
          <t>MİNE KARAOĞLU:</t>
        </r>
        <r>
          <rPr>
            <sz val="9"/>
            <color indexed="81"/>
            <rFont val="Tahoma"/>
            <family val="2"/>
            <charset val="162"/>
          </rPr>
          <t xml:space="preserve">
17-26 NİSAN 2025 8 GÜN YILLIK İZİN</t>
        </r>
      </text>
    </comment>
    <comment ref="L69" authorId="1" shapeId="0" xr:uid="{33668FE5-B90B-4A82-8A7C-1CFDFE52B7D0}">
      <text>
        <r>
          <rPr>
            <b/>
            <sz val="9"/>
            <color indexed="81"/>
            <rFont val="Tahoma"/>
            <family val="2"/>
            <charset val="162"/>
          </rPr>
          <t>Berre:</t>
        </r>
        <r>
          <rPr>
            <sz val="9"/>
            <color indexed="81"/>
            <rFont val="Tahoma"/>
            <family val="2"/>
            <charset val="162"/>
          </rPr>
          <t xml:space="preserve">
01-15 MART 2024 13 GÜN YILLIK İZİN (UMRE ZİYARETİ)</t>
        </r>
      </text>
    </comment>
    <comment ref="H70" authorId="4" shapeId="0" xr:uid="{7DCE2CE3-9F44-48D2-B387-D16D26942705}">
      <text>
        <r>
          <rPr>
            <b/>
            <sz val="9"/>
            <color indexed="81"/>
            <rFont val="Tahoma"/>
            <family val="2"/>
            <charset val="162"/>
          </rPr>
          <t>M.GÜRBÜZ
24-28 AĞUSTOS 2020 (5GÜN)</t>
        </r>
        <r>
          <rPr>
            <sz val="9"/>
            <color indexed="81"/>
            <rFont val="Tahoma"/>
            <family val="2"/>
            <charset val="162"/>
          </rPr>
          <t xml:space="preserve">
</t>
        </r>
      </text>
    </comment>
    <comment ref="I70" authorId="0" shapeId="0" xr:uid="{5E47B1B3-D11E-42A5-812A-F320998E5E68}">
      <text>
        <r>
          <rPr>
            <b/>
            <sz val="9"/>
            <color indexed="81"/>
            <rFont val="Tahoma"/>
            <family val="2"/>
            <charset val="162"/>
          </rPr>
          <t xml:space="preserve">26-30 TEMMUZ 2021 YILLIK İZİN 5 GÜN
28 EYLÜL - 09 EKİM 2021 YILLIK İZİN 11 GÜN
22 KASIM 2021 1 GÜN 
29 KASIM-4 ARALIK 2021 6 GÜN </t>
        </r>
      </text>
    </comment>
    <comment ref="J70" authorId="5" shapeId="0" xr:uid="{54A3DC19-9E01-4331-B977-7651BA7B7DDD}">
      <text>
        <r>
          <rPr>
            <b/>
            <sz val="9"/>
            <color indexed="81"/>
            <rFont val="Tahoma"/>
            <family val="2"/>
            <charset val="162"/>
          </rPr>
          <t>Windows Kullanıcısı:</t>
        </r>
        <r>
          <rPr>
            <sz val="9"/>
            <color indexed="81"/>
            <rFont val="Tahoma"/>
            <family val="2"/>
            <charset val="162"/>
          </rPr>
          <t xml:space="preserve">
</t>
        </r>
        <r>
          <rPr>
            <b/>
            <sz val="9"/>
            <color indexed="81"/>
            <rFont val="Tahoma"/>
            <family val="2"/>
            <charset val="162"/>
          </rPr>
          <t>24 ŞUBAT 2022 1 GÜN YILLIK İZİN
1 NİSAN 2022   1 GÜN YILLIK İZİN
16-21 MAYIS 2022 6 GÜN YILLIK İZİN
30-31 MAYIS 2022 2 GÜN YILLIK İZİN
21-26 KASIM 2022 6 GÜN  YILLIK İZİN</t>
        </r>
      </text>
    </comment>
    <comment ref="K70" authorId="1" shapeId="0" xr:uid="{1D16FA4C-F661-42BF-9D40-2A0D39B6311A}">
      <text>
        <r>
          <rPr>
            <b/>
            <sz val="9"/>
            <color indexed="81"/>
            <rFont val="Tahoma"/>
            <family val="2"/>
            <charset val="162"/>
          </rPr>
          <t>Berre:</t>
        </r>
        <r>
          <rPr>
            <sz val="9"/>
            <color indexed="81"/>
            <rFont val="Tahoma"/>
            <family val="2"/>
            <charset val="162"/>
          </rPr>
          <t xml:space="preserve">
23 OCAK-4 ŞUBAT 2023 12 GÜN YILLIK İZİN
EMEKLİLİK İÇİN ÇIKIŞ VERİLDİĞİNDE KALAN YILLIK İZİN GÜNLERİNİN ÖDEMESİ YAPILMIŞTIR.(9 MART 2023)
23-25 AĞUSTOS 2023 3 GÜN YILLIK İZİN</t>
        </r>
      </text>
    </comment>
    <comment ref="L70" authorId="2" shapeId="0" xr:uid="{B71EDB36-30EC-4892-8A1A-BD6725AC45CB}">
      <text>
        <r>
          <rPr>
            <b/>
            <sz val="9"/>
            <color indexed="81"/>
            <rFont val="Tahoma"/>
            <family val="2"/>
            <charset val="162"/>
          </rPr>
          <t>Murat GÜRBÜZ:</t>
        </r>
        <r>
          <rPr>
            <sz val="9"/>
            <color indexed="81"/>
            <rFont val="Tahoma"/>
            <family val="2"/>
            <charset val="162"/>
          </rPr>
          <t xml:space="preserve">
14 KASIM 2024 1 GÜN YILLIK İZİN</t>
        </r>
      </text>
    </comment>
    <comment ref="M70" authorId="3" shapeId="0" xr:uid="{3562A3D8-24B4-404F-A9D8-19F7E50DA65C}">
      <text>
        <r>
          <rPr>
            <b/>
            <sz val="9"/>
            <color indexed="81"/>
            <rFont val="Tahoma"/>
            <family val="2"/>
            <charset val="162"/>
          </rPr>
          <t>MİNE KARAOĞLU:</t>
        </r>
        <r>
          <rPr>
            <sz val="9"/>
            <color indexed="81"/>
            <rFont val="Tahoma"/>
            <family val="2"/>
            <charset val="162"/>
          </rPr>
          <t xml:space="preserve">
24-28 MART 2025 5 GÜN YILLIK İZİN
14-25 TEMMUZ 2025 10 GÜN YILLIK İZİN</t>
        </r>
      </text>
    </comment>
    <comment ref="I71" authorId="4" shapeId="0" xr:uid="{CA2331DC-1C97-4A79-B6C3-CE1432473F32}">
      <text>
        <r>
          <rPr>
            <b/>
            <sz val="9"/>
            <color indexed="81"/>
            <rFont val="Tahoma"/>
            <family val="2"/>
            <charset val="162"/>
          </rPr>
          <t>10-23 AĞUSTOS 2021 YILLIK İZİN 12 GÜN</t>
        </r>
        <r>
          <rPr>
            <sz val="9"/>
            <color indexed="81"/>
            <rFont val="Tahoma"/>
            <family val="2"/>
            <charset val="162"/>
          </rPr>
          <t xml:space="preserve">
27-28-29 EYLÜL 2021  YILLIK İZİN 3 GÜN
6 KASIM-17 KASIM 2021 YILLIK İZİN 10 GÜN</t>
        </r>
      </text>
    </comment>
    <comment ref="J71" authorId="1" shapeId="0" xr:uid="{3CD23EEA-BD86-4084-86E8-20BCB94F0FCF}">
      <text>
        <r>
          <rPr>
            <b/>
            <sz val="9"/>
            <color indexed="81"/>
            <rFont val="Tahoma"/>
            <family val="2"/>
            <charset val="162"/>
          </rPr>
          <t>Berre:</t>
        </r>
        <r>
          <rPr>
            <sz val="9"/>
            <color indexed="81"/>
            <rFont val="Tahoma"/>
            <family val="2"/>
            <charset val="162"/>
          </rPr>
          <t xml:space="preserve">
28-30 TEMMUZ 2022 3 GÜN YILLIK İZİN
16-19 EYLÜL 2022 3GÜN YILLIK İZİN</t>
        </r>
      </text>
    </comment>
    <comment ref="K71" authorId="1" shapeId="0" xr:uid="{4941A21A-0FF3-438E-94CC-F2D5ABD224E7}">
      <text>
        <r>
          <rPr>
            <b/>
            <sz val="9"/>
            <color indexed="81"/>
            <rFont val="Tahoma"/>
            <family val="2"/>
            <charset val="162"/>
          </rPr>
          <t>Berre:</t>
        </r>
        <r>
          <rPr>
            <sz val="9"/>
            <color indexed="81"/>
            <rFont val="Tahoma"/>
            <family val="2"/>
            <charset val="162"/>
          </rPr>
          <t xml:space="preserve">
13-15 ŞUBAT 2023 3 GÜN YILLIK İZİN
13-18 NİSAN 2023 5 GÜN YILLIK İZİN</t>
        </r>
      </text>
    </comment>
    <comment ref="H72" authorId="0" shapeId="0" xr:uid="{66DFF342-7FE3-495E-AC92-E477A850FBA6}">
      <text>
        <r>
          <rPr>
            <b/>
            <sz val="9"/>
            <color indexed="81"/>
            <rFont val="Tahoma"/>
            <family val="2"/>
            <charset val="162"/>
          </rPr>
          <t xml:space="preserve">20 TEMMUZ - 05 AĞUSTOS 2020 YILLIK İZİ 14 GÜN </t>
        </r>
      </text>
    </comment>
    <comment ref="I72" authorId="0" shapeId="0" xr:uid="{C0B445D6-EF9E-4C79-8F6B-F0EE7D5AFC18}">
      <text>
        <r>
          <rPr>
            <b/>
            <sz val="9"/>
            <color indexed="81"/>
            <rFont val="Tahoma"/>
            <family val="2"/>
            <charset val="162"/>
          </rPr>
          <t>20 EYLÜL - 05 EKİM 2021 YILLIK İZİ 14 GÜN 
12-13 EKİM 2021 YILLIK İZİN 2 GÜN
4 ARALIK- 15 ARALIK 2021 10 GÜN</t>
        </r>
      </text>
    </comment>
    <comment ref="J72" authorId="1" shapeId="0" xr:uid="{AA380D85-0DD2-4A7B-B201-B7758D1FBE74}">
      <text>
        <r>
          <rPr>
            <b/>
            <sz val="9"/>
            <color indexed="81"/>
            <rFont val="Tahoma"/>
            <family val="2"/>
            <charset val="162"/>
          </rPr>
          <t>Berre:</t>
        </r>
        <r>
          <rPr>
            <sz val="9"/>
            <color indexed="81"/>
            <rFont val="Tahoma"/>
            <family val="2"/>
            <charset val="162"/>
          </rPr>
          <t xml:space="preserve">
19 EYLÜL-1 EKİM 2022 12 GÜN YILLIK İZİN
12-13 ARALIK 2022 2 GÜN YILLIK İZİN
30-31 ARALIK 2022 2 GÜN YILLIK İZİN
! 3 GÜN EKSİLTTİK DÜZELTME YAPTIK</t>
        </r>
      </text>
    </comment>
    <comment ref="K72" authorId="1" shapeId="0" xr:uid="{B33BF642-E87F-4B1C-B433-24365DEA91C3}">
      <text>
        <r>
          <rPr>
            <b/>
            <sz val="9"/>
            <color indexed="81"/>
            <rFont val="Tahoma"/>
            <family val="2"/>
            <charset val="162"/>
          </rPr>
          <t>Berre:</t>
        </r>
        <r>
          <rPr>
            <sz val="9"/>
            <color indexed="81"/>
            <rFont val="Tahoma"/>
            <family val="2"/>
            <charset val="162"/>
          </rPr>
          <t xml:space="preserve">
3-7 TEMMUZ 2023 5 GÜN YILLIK İZİN
24-27 KASIM 2023 3 GÜN YILLIK İZİN</t>
        </r>
      </text>
    </comment>
    <comment ref="L72" authorId="2" shapeId="0" xr:uid="{A3A61C31-FB6B-4BBB-A335-6996AA0F2C8D}">
      <text>
        <r>
          <rPr>
            <b/>
            <sz val="9"/>
            <color indexed="81"/>
            <rFont val="Tahoma"/>
            <family val="2"/>
            <charset val="162"/>
          </rPr>
          <t>Murat GÜRBÜZ:</t>
        </r>
        <r>
          <rPr>
            <sz val="9"/>
            <color indexed="81"/>
            <rFont val="Tahoma"/>
            <family val="2"/>
            <charset val="162"/>
          </rPr>
          <t xml:space="preserve">
14-27 EYLÜL 2024 12 GÜN YILLIK İZİN
9 EKİM 2024 1 GÜN YILLIK İZİN
6 KASIM  2024 1 GÜN YILLIK İZİN</t>
        </r>
      </text>
    </comment>
    <comment ref="M72" authorId="3" shapeId="0" xr:uid="{D5327F92-E0FC-4AE9-8AD8-6559DC2AADFD}">
      <text>
        <r>
          <rPr>
            <b/>
            <sz val="9"/>
            <color indexed="81"/>
            <rFont val="Tahoma"/>
            <family val="2"/>
            <charset val="162"/>
          </rPr>
          <t>MİNE KARAOĞLU:</t>
        </r>
        <r>
          <rPr>
            <sz val="9"/>
            <color indexed="81"/>
            <rFont val="Tahoma"/>
            <family val="2"/>
            <charset val="162"/>
          </rPr>
          <t xml:space="preserve">
2-4 NİSAN 2025 3 GÜN YILLIK İZİN
28 TEMMUZ - 8 AĞUSTOS 2025 11 GÜN YIILIK İZİN</t>
        </r>
      </text>
    </comment>
    <comment ref="I73" authorId="0" shapeId="0" xr:uid="{1929509B-B2EA-4D9C-AD80-6B4A3E4400F9}">
      <text>
        <r>
          <rPr>
            <b/>
            <sz val="9"/>
            <color indexed="81"/>
            <rFont val="Tahoma"/>
            <family val="2"/>
            <charset val="162"/>
          </rPr>
          <t>murat:</t>
        </r>
        <r>
          <rPr>
            <sz val="9"/>
            <color indexed="81"/>
            <rFont val="Tahoma"/>
            <family val="2"/>
            <charset val="162"/>
          </rPr>
          <t xml:space="preserve">
31 MAYIS-05 HAZİRAN 5 GÜN YILLIK İZİN
06-11 EYLÜL 2021 YILLIK İZİN 6 GÜN
20-23 EKİM 2021 3 GÜN YILLIK İZİN
</t>
        </r>
      </text>
    </comment>
    <comment ref="J73" authorId="5" shapeId="0" xr:uid="{3603D8C0-3AE3-413F-B265-C245983C348D}">
      <text>
        <r>
          <rPr>
            <b/>
            <sz val="11"/>
            <color indexed="81"/>
            <rFont val="Cambria"/>
            <family val="1"/>
            <charset val="162"/>
          </rPr>
          <t>Windows Kullanıcısı:</t>
        </r>
        <r>
          <rPr>
            <sz val="11"/>
            <color indexed="81"/>
            <rFont val="Cambria"/>
            <family val="1"/>
            <charset val="162"/>
          </rPr>
          <t xml:space="preserve">
5-10 MAYIS 2022 5 GÜN YILLIK İZİN
13-19 TEMMUZ 2022 5 GÜN YILLIK İZİN
26-31 AĞUSTOS 4 GÜN YILLIK İZİN</t>
        </r>
      </text>
    </comment>
    <comment ref="K73" authorId="1" shapeId="0" xr:uid="{EC4C0360-792C-4B88-8EF8-F36F08D55F86}">
      <text>
        <r>
          <rPr>
            <b/>
            <sz val="9"/>
            <color indexed="81"/>
            <rFont val="Tahoma"/>
            <family val="2"/>
            <charset val="162"/>
          </rPr>
          <t>Berre:</t>
        </r>
        <r>
          <rPr>
            <sz val="9"/>
            <color indexed="81"/>
            <rFont val="Tahoma"/>
            <family val="2"/>
            <charset val="162"/>
          </rPr>
          <t xml:space="preserve">
18 MAYIS 2023 1 GÜN YILLIK İZİN
7-18 AĞUSTOS 2023 11 GÜN YILLIK İZİN
16-24 KASIM 2023 8 GÜN YILLIK İZİN</t>
        </r>
      </text>
    </comment>
    <comment ref="L73" authorId="1" shapeId="0" xr:uid="{29E97BEF-FC99-4706-A092-E769BC4FC8D5}">
      <text>
        <r>
          <rPr>
            <b/>
            <sz val="9"/>
            <color indexed="81"/>
            <rFont val="Tahoma"/>
            <family val="2"/>
            <charset val="162"/>
          </rPr>
          <t>Berre:</t>
        </r>
        <r>
          <rPr>
            <sz val="9"/>
            <color indexed="81"/>
            <rFont val="Tahoma"/>
            <family val="2"/>
            <charset val="162"/>
          </rPr>
          <t xml:space="preserve">
17-26 NİSAN 2024 8 GÜN YILLIK İZİN
24 EKİM-1KASIM 2024 6 GÜN YILLIK İZİN</t>
        </r>
      </text>
    </comment>
    <comment ref="M73" authorId="3" shapeId="0" xr:uid="{FF1179B7-B423-435C-9143-92BC25A04E82}">
      <text>
        <r>
          <rPr>
            <b/>
            <sz val="9"/>
            <color indexed="81"/>
            <rFont val="Tahoma"/>
            <family val="2"/>
            <charset val="162"/>
          </rPr>
          <t>MİNE KARAOĞLU:</t>
        </r>
        <r>
          <rPr>
            <sz val="9"/>
            <color indexed="81"/>
            <rFont val="Tahoma"/>
            <family val="2"/>
            <charset val="162"/>
          </rPr>
          <t xml:space="preserve">
14-18 TEMMUZ 2025 4 GÜN YILLIK İZİN</t>
        </r>
      </text>
    </comment>
    <comment ref="G74" authorId="5" shapeId="0" xr:uid="{03884998-375B-4DD2-910F-9E3B5A15A336}">
      <text>
        <r>
          <rPr>
            <b/>
            <sz val="9"/>
            <color indexed="81"/>
            <rFont val="Tahoma"/>
            <family val="2"/>
            <charset val="162"/>
          </rPr>
          <t>Windows Kullanıcısı:</t>
        </r>
        <r>
          <rPr>
            <sz val="9"/>
            <color indexed="81"/>
            <rFont val="Tahoma"/>
            <family val="2"/>
            <charset val="162"/>
          </rPr>
          <t xml:space="preserve">
İZİN PARASI ÖDEMESİ YTAPILKDI. 2019-2020 YILLARI 2021 YOILI HARİÇ 4500 TL</t>
        </r>
      </text>
    </comment>
    <comment ref="H74" authorId="4" shapeId="0" xr:uid="{861E845B-CFF3-4710-9A62-810E9C55C637}">
      <text>
        <r>
          <rPr>
            <b/>
            <sz val="9"/>
            <color indexed="81"/>
            <rFont val="Tahoma"/>
            <family val="2"/>
            <charset val="162"/>
          </rPr>
          <t xml:space="preserve">M.GÜRBÜZ
İZİN PARASI ÖDEMESİ YTAPILKDI. 2019-2020 YILLARI 2021 YOILI HARİÇ 4500 TL
</t>
        </r>
      </text>
    </comment>
    <comment ref="J74" authorId="1" shapeId="0" xr:uid="{48AABF76-D8D3-4BC8-A82F-15282FA7F5DA}">
      <text>
        <r>
          <rPr>
            <b/>
            <sz val="9"/>
            <color indexed="81"/>
            <rFont val="Tahoma"/>
            <family val="2"/>
            <charset val="162"/>
          </rPr>
          <t>Berre:</t>
        </r>
        <r>
          <rPr>
            <sz val="9"/>
            <color indexed="81"/>
            <rFont val="Tahoma"/>
            <family val="2"/>
            <charset val="162"/>
          </rPr>
          <t xml:space="preserve">
3-4 HAZİRAN 2022 2 GÜN YILLIK İZİN
13-14 TEMMUZ 2022 2 GÜN YILLIK İZİN
27-29 TEMMUZ 2022 3 GÜN YILLIK İZİN
17-20 AĞUSTOS 2022 4 GÜN YILLIK İZİN</t>
        </r>
      </text>
    </comment>
    <comment ref="K74" authorId="1" shapeId="0" xr:uid="{57EB2395-770F-40F2-B087-7272395917F8}">
      <text>
        <r>
          <rPr>
            <b/>
            <sz val="9"/>
            <color indexed="81"/>
            <rFont val="Tahoma"/>
            <family val="2"/>
            <charset val="162"/>
          </rPr>
          <t>Berre:</t>
        </r>
        <r>
          <rPr>
            <sz val="9"/>
            <color indexed="81"/>
            <rFont val="Tahoma"/>
            <family val="2"/>
            <charset val="162"/>
          </rPr>
          <t xml:space="preserve">
16-17 OCAK 2023 2 GÜN YILLIK İZİN
2-3 MART 2023 2 GÜN YILLIK İZİN
3 NİSAN 2023 1 GÜN YILLIK İZİN
3-7 HAZİRAN 2023 5 GÜN YILLIK İZİN
11-13 EKİM 2023 3 GÜN YILLIK İZİN
16-20 EKİM 2023 4 GÜN YILLIK İZİN
mu</t>
        </r>
      </text>
    </comment>
    <comment ref="L74" authorId="2" shapeId="0" xr:uid="{93A9E0CF-9DD4-4ABC-8AF0-A484C8933429}">
      <text>
        <r>
          <rPr>
            <b/>
            <sz val="9"/>
            <color indexed="81"/>
            <rFont val="Tahoma"/>
            <family val="2"/>
            <charset val="162"/>
          </rPr>
          <t>Murat GÜRBÜZ:</t>
        </r>
        <r>
          <rPr>
            <sz val="9"/>
            <color indexed="81"/>
            <rFont val="Tahoma"/>
            <family val="2"/>
            <charset val="162"/>
          </rPr>
          <t xml:space="preserve">
12-13 AĞUSTOS 2024 2 GÜN YILLIK İZİN
23 EYLÜL-5 EKİM 2024 12 GÜN YILLIK İZİN</t>
        </r>
      </text>
    </comment>
    <comment ref="I75" authorId="0" shapeId="0" xr:uid="{92F36A9C-39D8-41DA-B49B-8E6AD333B68C}">
      <text>
        <r>
          <rPr>
            <b/>
            <sz val="9"/>
            <color indexed="81"/>
            <rFont val="Tahoma"/>
            <family val="2"/>
            <charset val="162"/>
          </rPr>
          <t xml:space="preserve">26-31 TEMMUZ 2021 YILLIK İZİN 6 GÜN
08-16 KASIM 2021 YILLIK İZİN
</t>
        </r>
      </text>
    </comment>
    <comment ref="J75" authorId="1" shapeId="0" xr:uid="{BACDEA46-E4DB-4E93-9871-59AF70AA1E8A}">
      <text>
        <r>
          <rPr>
            <b/>
            <sz val="9"/>
            <color indexed="81"/>
            <rFont val="Tahoma"/>
            <family val="2"/>
          </rPr>
          <t>Berre:</t>
        </r>
        <r>
          <rPr>
            <sz val="9"/>
            <color indexed="81"/>
            <rFont val="Tahoma"/>
            <family val="2"/>
          </rPr>
          <t xml:space="preserve">
18-20 AĞUSTOS 2022 3 GÜN YILLIK İZİN
31 AĞUSTOS- 3 EYLÜL 2022 4 GÜN YILLIK İZİN
8-9 ARALIK 2022 2 GÜN YILLIK İZİN</t>
        </r>
      </text>
    </comment>
    <comment ref="K75" authorId="1" shapeId="0" xr:uid="{359145FC-4196-4DF2-BFB2-6525705346FB}">
      <text>
        <r>
          <rPr>
            <b/>
            <sz val="9"/>
            <color indexed="81"/>
            <rFont val="Tahoma"/>
            <family val="2"/>
            <charset val="162"/>
          </rPr>
          <t>Berre:
9-13 OCAK 2023 5 GÜN YILLIK İZİN
23-27 OCAK 2023 5 GÜN YILLIK İZİN</t>
        </r>
      </text>
    </comment>
    <comment ref="J76" authorId="1" shapeId="0" xr:uid="{1FB79713-2032-4242-9AE6-D0AECF06168A}">
      <text>
        <r>
          <rPr>
            <b/>
            <sz val="9"/>
            <color indexed="81"/>
            <rFont val="Tahoma"/>
            <family val="2"/>
            <charset val="162"/>
          </rPr>
          <t>Berre:</t>
        </r>
        <r>
          <rPr>
            <sz val="9"/>
            <color indexed="81"/>
            <rFont val="Tahoma"/>
            <family val="2"/>
            <charset val="162"/>
          </rPr>
          <t xml:space="preserve">
21-26 KASIM 2022 6 GÜN YILLIK İZİN</t>
        </r>
      </text>
    </comment>
    <comment ref="K76" authorId="1" shapeId="0" xr:uid="{730BA06C-7700-450C-BB01-F0C23D8E1B9E}">
      <text>
        <r>
          <rPr>
            <b/>
            <sz val="9"/>
            <color indexed="81"/>
            <rFont val="Tahoma"/>
            <family val="2"/>
            <charset val="162"/>
          </rPr>
          <t>Berre:</t>
        </r>
        <r>
          <rPr>
            <sz val="9"/>
            <color indexed="81"/>
            <rFont val="Tahoma"/>
            <family val="2"/>
            <charset val="162"/>
          </rPr>
          <t xml:space="preserve">
23-27 OCAK 2023 5 GÜN YILLIK İZİN
25-27 EKİM 2023 3 GÜN YILLIK İZİN</t>
        </r>
      </text>
    </comment>
    <comment ref="M76" authorId="3" shapeId="0" xr:uid="{9F5A3B28-06FC-4CA1-9835-C8289429DFCE}">
      <text>
        <r>
          <rPr>
            <b/>
            <sz val="9"/>
            <color indexed="81"/>
            <rFont val="Tahoma"/>
            <family val="2"/>
            <charset val="162"/>
          </rPr>
          <t>MİNE KARAOĞLU:</t>
        </r>
        <r>
          <rPr>
            <sz val="9"/>
            <color indexed="81"/>
            <rFont val="Tahoma"/>
            <family val="2"/>
            <charset val="162"/>
          </rPr>
          <t xml:space="preserve">
17 MART-4 NİSAN 2025 15 GÜN YILLIK İZİN</t>
        </r>
      </text>
    </comment>
    <comment ref="K77" authorId="1" shapeId="0" xr:uid="{1AF5CB11-F59F-4FE2-B6B3-A41BA8C5AF9F}">
      <text>
        <r>
          <rPr>
            <b/>
            <sz val="9"/>
            <color indexed="81"/>
            <rFont val="Tahoma"/>
            <family val="2"/>
            <charset val="162"/>
          </rPr>
          <t>Berre:</t>
        </r>
        <r>
          <rPr>
            <sz val="9"/>
            <color indexed="81"/>
            <rFont val="Tahoma"/>
            <family val="2"/>
            <charset val="162"/>
          </rPr>
          <t xml:space="preserve">
3-6 OCAK 2023 4 GÜN YILLIK İZİN
23-27 OCAK 2023 5 GÜN YILLIK İZİN</t>
        </r>
      </text>
    </comment>
    <comment ref="K78" authorId="1" shapeId="0" xr:uid="{33ED1221-D60C-43CD-AF83-4D707BE73A58}">
      <text>
        <r>
          <rPr>
            <b/>
            <sz val="9"/>
            <color indexed="81"/>
            <rFont val="Tahoma"/>
            <family val="2"/>
            <charset val="162"/>
          </rPr>
          <t>Berre:</t>
        </r>
        <r>
          <rPr>
            <sz val="9"/>
            <color indexed="81"/>
            <rFont val="Tahoma"/>
            <family val="2"/>
            <charset val="162"/>
          </rPr>
          <t xml:space="preserve">
29-31 HAZİRAN 2023 3 GÜN YILLIK İZİN</t>
        </r>
      </text>
    </comment>
    <comment ref="K79" authorId="1" shapeId="0" xr:uid="{25F82B4E-8B74-43F1-94A6-72E5511DF595}">
      <text>
        <r>
          <rPr>
            <b/>
            <sz val="9"/>
            <color indexed="81"/>
            <rFont val="Tahoma"/>
            <family val="2"/>
            <charset val="162"/>
          </rPr>
          <t>Berre:</t>
        </r>
        <r>
          <rPr>
            <sz val="9"/>
            <color indexed="81"/>
            <rFont val="Tahoma"/>
            <family val="2"/>
            <charset val="162"/>
          </rPr>
          <t xml:space="preserve">
23-27 OCAK 2023 5 GÜN YILLIK İZİN
17-26 TEMMUZ 2023 9 GÜN YILLIK İZİN</t>
        </r>
      </text>
    </comment>
    <comment ref="L79" authorId="1" shapeId="0" xr:uid="{D1D7558F-02B4-4C13-BF4C-1EA355A8496F}">
      <text>
        <r>
          <rPr>
            <b/>
            <sz val="9"/>
            <color indexed="81"/>
            <rFont val="Tahoma"/>
            <family val="2"/>
            <charset val="162"/>
          </rPr>
          <t>Berre:</t>
        </r>
        <r>
          <rPr>
            <sz val="9"/>
            <color indexed="81"/>
            <rFont val="Tahoma"/>
            <family val="2"/>
            <charset val="162"/>
          </rPr>
          <t xml:space="preserve">
3-22 HAZİRAN 2024 14 GÜN YILLIK İZİN</t>
        </r>
      </text>
    </comment>
    <comment ref="K80" authorId="1" shapeId="0" xr:uid="{E33C21CD-F3C3-44AC-96A5-C7D61AEAE41A}">
      <text>
        <r>
          <rPr>
            <b/>
            <sz val="9"/>
            <color indexed="81"/>
            <rFont val="Tahoma"/>
            <family val="2"/>
            <charset val="162"/>
          </rPr>
          <t>Berre:</t>
        </r>
        <r>
          <rPr>
            <sz val="9"/>
            <color indexed="81"/>
            <rFont val="Tahoma"/>
            <family val="2"/>
            <charset val="162"/>
          </rPr>
          <t xml:space="preserve">
23-27 OCAK 2023 5 GÜN YILLIK İZİN
28 AĞUSTOS-4 EYLÜL 2023 6 GÜN YILLIK İZİN
</t>
        </r>
      </text>
    </comment>
    <comment ref="L80" authorId="2" shapeId="0" xr:uid="{0B9844B9-D51B-47DC-A3CE-8C6AED9CB73A}">
      <text>
        <r>
          <rPr>
            <b/>
            <sz val="9"/>
            <color indexed="81"/>
            <rFont val="Tahoma"/>
            <family val="2"/>
            <charset val="162"/>
          </rPr>
          <t>Murat GÜRBÜZ:</t>
        </r>
        <r>
          <rPr>
            <sz val="9"/>
            <color indexed="81"/>
            <rFont val="Tahoma"/>
            <family val="2"/>
            <charset val="162"/>
          </rPr>
          <t xml:space="preserve">
6-7 HAZİRAN 2024 2 GÜN YILLIK İZİN
12-13-14 HAZİRAN 2024 3 GÜN YILLIK İZİN
4-5-6 EYLÜL 2024 3 GÜN YILLIK İZİN
4-8 KASIM  2024 5 GÜN YILLIK İZİN</t>
        </r>
      </text>
    </comment>
    <comment ref="M80" authorId="3" shapeId="0" xr:uid="{B76A8D3C-7B8B-4354-BB66-0E39E3806A04}">
      <text>
        <r>
          <rPr>
            <b/>
            <sz val="9"/>
            <color indexed="81"/>
            <rFont val="Tahoma"/>
            <family val="2"/>
            <charset val="162"/>
          </rPr>
          <t>MİNE KARAOĞLU:</t>
        </r>
        <r>
          <rPr>
            <sz val="9"/>
            <color indexed="81"/>
            <rFont val="Tahoma"/>
            <family val="2"/>
            <charset val="162"/>
          </rPr>
          <t xml:space="preserve">
5-9 MAYIS 2025 5 GÜN YILLIK İZİN</t>
        </r>
      </text>
    </comment>
    <comment ref="I82" authorId="0" shapeId="0" xr:uid="{89E080AC-35A4-4AEF-ADD2-959FE8F07E6B}">
      <text>
        <r>
          <rPr>
            <b/>
            <sz val="9"/>
            <color indexed="81"/>
            <rFont val="Tahoma"/>
            <family val="2"/>
            <charset val="162"/>
          </rPr>
          <t>murat:</t>
        </r>
        <r>
          <rPr>
            <sz val="9"/>
            <color indexed="81"/>
            <rFont val="Tahoma"/>
            <family val="2"/>
            <charset val="162"/>
          </rPr>
          <t xml:space="preserve">
24-29 MAYIS 2021 5 GÜN YILLIK İZİN
23 AĞUSTOS 2 EYLÜL 2021 YILLIK İZİN 3 EYLÜL İŞE BAŞLAMA</t>
        </r>
      </text>
    </comment>
    <comment ref="J82" authorId="1" shapeId="0" xr:uid="{DF87B692-49B3-414B-90CF-1CCA4EF9250F}">
      <text>
        <r>
          <rPr>
            <b/>
            <sz val="9"/>
            <color indexed="81"/>
            <rFont val="Tahoma"/>
            <family val="2"/>
            <charset val="162"/>
          </rPr>
          <t>Berre:</t>
        </r>
        <r>
          <rPr>
            <sz val="9"/>
            <color indexed="81"/>
            <rFont val="Tahoma"/>
            <family val="2"/>
            <charset val="162"/>
          </rPr>
          <t xml:space="preserve">
29 AĞUSTOS-3 EYLÜL 5 GÜN YILLIK İZİN
19-24 EYLÜL 2022 6 GÜN YIILLIK İZİN
14-16 ARALIK 2022 3 GÜN YILLIK İZİN</t>
        </r>
      </text>
    </comment>
    <comment ref="K82" authorId="1" shapeId="0" xr:uid="{FD46D86A-F0E8-4AF7-95D4-9BDFC0080DB1}">
      <text>
        <r>
          <rPr>
            <b/>
            <sz val="9"/>
            <color indexed="81"/>
            <rFont val="Tahoma"/>
            <family val="2"/>
            <charset val="162"/>
          </rPr>
          <t>Berre:</t>
        </r>
        <r>
          <rPr>
            <sz val="9"/>
            <color indexed="81"/>
            <rFont val="Tahoma"/>
            <family val="2"/>
            <charset val="162"/>
          </rPr>
          <t xml:space="preserve">
3-6 OCAK 2023 4 GÜN YILLIK İZİN
10-14 TEMMUZ 2023 5 GÜN YILLIK İZİN
14-18 AĞUSTOS 2023 5 GÜN YILLIK İZİN</t>
        </r>
      </text>
    </comment>
    <comment ref="L82" authorId="1" shapeId="0" xr:uid="{E6DA6181-F81F-4523-8B16-0690155B5FB0}">
      <text>
        <r>
          <rPr>
            <b/>
            <sz val="9"/>
            <color indexed="81"/>
            <rFont val="Tahoma"/>
            <family val="2"/>
            <charset val="162"/>
          </rPr>
          <t>Berre:</t>
        </r>
        <r>
          <rPr>
            <sz val="9"/>
            <color indexed="81"/>
            <rFont val="Tahoma"/>
            <family val="2"/>
            <charset val="162"/>
          </rPr>
          <t xml:space="preserve">
18-28 MART 2024 10 GÜN YILLIK İZİN
23-25 EKİM 2024 3 GÜN YILLIK İZİN
30 EKİM 2024 1 GÜN YILLIK İZİN</t>
        </r>
      </text>
    </comment>
    <comment ref="M82" authorId="3" shapeId="0" xr:uid="{1FCD0DC4-FDF3-4294-9140-F4051821F0A0}">
      <text>
        <r>
          <rPr>
            <b/>
            <sz val="9"/>
            <color indexed="81"/>
            <rFont val="Tahoma"/>
            <family val="2"/>
            <charset val="162"/>
          </rPr>
          <t>MİNE KARAOĞLU:</t>
        </r>
        <r>
          <rPr>
            <sz val="9"/>
            <color indexed="81"/>
            <rFont val="Tahoma"/>
            <family val="2"/>
            <charset val="162"/>
          </rPr>
          <t xml:space="preserve">
17 -28 MART 2025 11 GÜN YILLIK İZİN
2-3-4 NİSAN 2025 3 GÜN YILLIK İZİN
21-22-23 TEMMUZ 2025 3 GÜN YILLIK İZİN</t>
        </r>
      </text>
    </comment>
    <comment ref="J83" authorId="1" shapeId="0" xr:uid="{B48AF367-B8FA-4996-857D-9F7BBA5F5549}">
      <text>
        <r>
          <rPr>
            <b/>
            <sz val="9"/>
            <color indexed="81"/>
            <rFont val="Tahoma"/>
            <family val="2"/>
            <charset val="162"/>
          </rPr>
          <t>Berre:</t>
        </r>
        <r>
          <rPr>
            <sz val="9"/>
            <color indexed="81"/>
            <rFont val="Tahoma"/>
            <family val="2"/>
            <charset val="162"/>
          </rPr>
          <t xml:space="preserve">
12-17 EYLÜL 2022 6 GÜN YILLIK İZİN,
7-8 EKİM 2022 2 GÜN YILLIK İZİN</t>
        </r>
      </text>
    </comment>
    <comment ref="K83" authorId="1" shapeId="0" xr:uid="{CC50114A-5712-4267-BD93-176C6E0CFE35}">
      <text>
        <r>
          <rPr>
            <b/>
            <sz val="9"/>
            <color indexed="81"/>
            <rFont val="Tahoma"/>
            <family val="2"/>
            <charset val="162"/>
          </rPr>
          <t>Berre:</t>
        </r>
        <r>
          <rPr>
            <sz val="9"/>
            <color indexed="81"/>
            <rFont val="Tahoma"/>
            <family val="2"/>
            <charset val="162"/>
          </rPr>
          <t xml:space="preserve">
23-27 OCAK 2023 5 GÜN YILLIK İZİN
19-23 HAZİRAN 2023 5 GÜN YILLIK İZİN
24-28 TEMMUZ 2023 5 GÜN YILLIK İZİN 
27 EYLÜL 2023 1 GÜN YILLIK İZİN
29 EYLÜL 2023 1 GÜN YILLIK İZİN
26-29 EKİM 2023 3 GÜN YILLIK İZİN</t>
        </r>
      </text>
    </comment>
    <comment ref="L83" authorId="2" shapeId="0" xr:uid="{722E09D0-01C2-4A46-9612-12463A7E7AFA}">
      <text>
        <r>
          <rPr>
            <b/>
            <sz val="9"/>
            <color indexed="81"/>
            <rFont val="Tahoma"/>
            <family val="2"/>
            <charset val="162"/>
          </rPr>
          <t>Murat GÜRBÜZ:</t>
        </r>
        <r>
          <rPr>
            <sz val="9"/>
            <color indexed="81"/>
            <rFont val="Tahoma"/>
            <family val="2"/>
            <charset val="162"/>
          </rPr>
          <t xml:space="preserve">
25-26 TEMMUZ 2024 2 GÜN YILLIK İZİN
10-13 EYLÜL 2024 4 GÜN YILLIK İZİN
16-20 EYLÜL 2024 5 GÜN YILLIK İZİN
9 EKİM 2024 1 GÜN YILLIK İZİN
10-12 EKİM 2024 3 GÜN YILLIK İZİN</t>
        </r>
      </text>
    </comment>
    <comment ref="J84" authorId="1" shapeId="0" xr:uid="{2103E173-71CA-4FD9-9214-9A776B90F48B}">
      <text>
        <r>
          <rPr>
            <b/>
            <sz val="9"/>
            <color indexed="81"/>
            <rFont val="Tahoma"/>
            <family val="2"/>
            <charset val="162"/>
          </rPr>
          <t>Berre:</t>
        </r>
        <r>
          <rPr>
            <sz val="9"/>
            <color indexed="81"/>
            <rFont val="Tahoma"/>
            <family val="2"/>
            <charset val="162"/>
          </rPr>
          <t xml:space="preserve">
5-20 EYLÜL 2022 14 GÜN YILLIK İZİN</t>
        </r>
      </text>
    </comment>
    <comment ref="K84" authorId="1" shapeId="0" xr:uid="{844354E4-0036-44CF-AFF4-D53F29EE7FA4}">
      <text>
        <r>
          <rPr>
            <b/>
            <sz val="9"/>
            <color indexed="81"/>
            <rFont val="Tahoma"/>
            <family val="2"/>
            <charset val="162"/>
          </rPr>
          <t>Berre:</t>
        </r>
        <r>
          <rPr>
            <sz val="9"/>
            <color indexed="81"/>
            <rFont val="Tahoma"/>
            <family val="2"/>
            <charset val="162"/>
          </rPr>
          <t xml:space="preserve">
23-27 OCAK 2023 5 GÜN YILLIK İZİN
1 ŞUBAT 2023  1 GÜN YILLIK İZİN
19-23 HAZİRAN 2023 5 GÜN YILLIK İZİN
29 AĞUSTOS - 1 EYLÜL 3 GÜN YILLIK İZİN</t>
        </r>
      </text>
    </comment>
    <comment ref="L84" authorId="1" shapeId="0" xr:uid="{0C25C290-2267-430C-8F98-5626FF3A4E03}">
      <text>
        <r>
          <rPr>
            <b/>
            <sz val="9"/>
            <color indexed="81"/>
            <rFont val="Tahoma"/>
            <family val="2"/>
            <charset val="162"/>
          </rPr>
          <t>Berre:</t>
        </r>
        <r>
          <rPr>
            <sz val="9"/>
            <color indexed="81"/>
            <rFont val="Tahoma"/>
            <family val="2"/>
            <charset val="162"/>
          </rPr>
          <t xml:space="preserve">
15-22 NİSAN 2024 7 GÜN YILLIK İZİN
26 AĞUSTOS - 3 EYLÜL 2024 7 GÜN YILLIK İZİN</t>
        </r>
      </text>
    </comment>
    <comment ref="M84" authorId="3" shapeId="0" xr:uid="{D5DC9E88-96CD-4BDC-BF85-86538E25C763}">
      <text>
        <r>
          <rPr>
            <b/>
            <sz val="9"/>
            <color indexed="81"/>
            <rFont val="Tahoma"/>
            <family val="2"/>
            <charset val="162"/>
          </rPr>
          <t>MİNE KARAOĞLU:</t>
        </r>
        <r>
          <rPr>
            <sz val="9"/>
            <color indexed="81"/>
            <rFont val="Tahoma"/>
            <family val="2"/>
            <charset val="162"/>
          </rPr>
          <t xml:space="preserve">
24-28 MART 2025 5 GÜN YILLIK İZİN
10-13 HAZİRAN 2025 4 GÜN YILLIK İZİN</t>
        </r>
      </text>
    </comment>
    <comment ref="K85" authorId="1" shapeId="0" xr:uid="{4A822542-B46F-4AAE-8038-E6DA595B9CFB}">
      <text>
        <r>
          <rPr>
            <b/>
            <sz val="9"/>
            <color indexed="81"/>
            <rFont val="Tahoma"/>
            <family val="2"/>
            <charset val="162"/>
          </rPr>
          <t>Berre:</t>
        </r>
        <r>
          <rPr>
            <sz val="9"/>
            <color indexed="81"/>
            <rFont val="Tahoma"/>
            <family val="2"/>
            <charset val="162"/>
          </rPr>
          <t xml:space="preserve">
19-23 HAZİRAN 2023 5 GÜN YILLIK İZİN
18 EYLÜL - 4 EKİM 2023 15 GÜN YILLIK İZİN</t>
        </r>
      </text>
    </comment>
    <comment ref="L85" authorId="2" shapeId="0" xr:uid="{674AE527-A2E0-4C1B-938C-21F1C60127D7}">
      <text>
        <r>
          <rPr>
            <b/>
            <sz val="9"/>
            <color indexed="81"/>
            <rFont val="Tahoma"/>
            <family val="2"/>
            <charset val="162"/>
          </rPr>
          <t>Murat GÜRBÜZ:</t>
        </r>
        <r>
          <rPr>
            <sz val="9"/>
            <color indexed="81"/>
            <rFont val="Tahoma"/>
            <family val="2"/>
            <charset val="162"/>
          </rPr>
          <t xml:space="preserve">
15-22 EKİM 2024 7 GÜN YILLIK İZİN</t>
        </r>
      </text>
    </comment>
    <comment ref="M85" authorId="3" shapeId="0" xr:uid="{38AB7599-8544-4FD9-91A4-80B63836E582}">
      <text>
        <r>
          <rPr>
            <b/>
            <sz val="9"/>
            <color indexed="81"/>
            <rFont val="Tahoma"/>
            <family val="2"/>
            <charset val="162"/>
          </rPr>
          <t>MİNE KARAOĞLU:</t>
        </r>
        <r>
          <rPr>
            <sz val="9"/>
            <color indexed="81"/>
            <rFont val="Tahoma"/>
            <family val="2"/>
            <charset val="162"/>
          </rPr>
          <t xml:space="preserve">
27-28 MART 2025 2 GÜN YILLIK İZİN
2-5 NİSAN 2025 4 GÜN YILLIK İZİN
30 NİSAN -6 MAYIS 2025 5 GÜN YILLIK İZİN
14-25 TEMMUZ 2025 15 GÜN YILLIK İZİN</t>
        </r>
      </text>
    </comment>
    <comment ref="H86" authorId="4" shapeId="0" xr:uid="{88D149D6-049E-4549-AC69-471303651330}">
      <text>
        <r>
          <rPr>
            <b/>
            <sz val="9"/>
            <color indexed="81"/>
            <rFont val="Tahoma"/>
            <family val="2"/>
            <charset val="162"/>
          </rPr>
          <t>M.GÜRBÜZ
04-16 AĞUSTOS 2020 ( 11 GÜN)</t>
        </r>
      </text>
    </comment>
    <comment ref="I86" authorId="4" shapeId="0" xr:uid="{3AB4E9C7-CED3-44B8-8C4C-B6FC44ADB959}">
      <text>
        <r>
          <rPr>
            <b/>
            <sz val="9"/>
            <color indexed="81"/>
            <rFont val="Tahoma"/>
            <family val="2"/>
            <charset val="162"/>
          </rPr>
          <t>26-27-28-29-30 TEMMUZ , 2-3-4-5-6 AĞUSTOS , 9-10-11-12-13 AĞUSTOS, 16-17 AĞUSTOS 2021 YILLIK İZİN 17 GÜN</t>
        </r>
      </text>
    </comment>
    <comment ref="J86" authorId="1" shapeId="0" xr:uid="{0C2CB152-5351-4F83-A3B6-CF902667E323}">
      <text>
        <r>
          <rPr>
            <b/>
            <sz val="9"/>
            <color indexed="81"/>
            <rFont val="Tahoma"/>
            <family val="2"/>
            <charset val="162"/>
          </rPr>
          <t>Berre:</t>
        </r>
        <r>
          <rPr>
            <sz val="9"/>
            <color indexed="81"/>
            <rFont val="Tahoma"/>
            <family val="2"/>
            <charset val="162"/>
          </rPr>
          <t xml:space="preserve">
28 HAZİRAN-5 TEMMUZ 2022 7 GÜN YILLIK İZİN
26 AĞUSTOS 2022-4 EYLÜL 2022 7 GÜN YILLIK İZİN</t>
        </r>
      </text>
    </comment>
    <comment ref="K86" authorId="1" shapeId="0" xr:uid="{1BFF1A84-FA7E-4797-8DDC-685EFF26B5AA}">
      <text>
        <r>
          <rPr>
            <b/>
            <sz val="9"/>
            <color indexed="81"/>
            <rFont val="Tahoma"/>
            <family val="2"/>
            <charset val="162"/>
          </rPr>
          <t>Berre:</t>
        </r>
        <r>
          <rPr>
            <sz val="9"/>
            <color indexed="81"/>
            <rFont val="Tahoma"/>
            <family val="2"/>
            <charset val="162"/>
          </rPr>
          <t xml:space="preserve">
23-27 OCAK 2023 5 GÜN YILLIK İZİN
EMEKLİLİK İÇİN ÇIKIŞ VERİLDİĞİNDE KALAN YILLIK İZİN GÜNLERİ ŞUBAT 2023 MAAŞINA EKLENMİŞTİR.)</t>
        </r>
      </text>
    </comment>
    <comment ref="L86" authorId="1" shapeId="0" xr:uid="{F62A50E0-0DE7-49EF-8738-F25E71B71F9B}">
      <text>
        <r>
          <rPr>
            <b/>
            <sz val="9"/>
            <color indexed="81"/>
            <rFont val="Tahoma"/>
            <family val="2"/>
            <charset val="162"/>
          </rPr>
          <t>Berre:</t>
        </r>
        <r>
          <rPr>
            <sz val="9"/>
            <color indexed="81"/>
            <rFont val="Tahoma"/>
            <family val="2"/>
            <charset val="162"/>
          </rPr>
          <t xml:space="preserve">
19-23 HAZİRAN 2023 5 GÜN YILLIK İZİN
30-31 MAYIS 2024 2 GÜN YILLIK İZİN
3-7 HAZİRAN 2024 5 GÜN YILLIK İZİN
27 EYLÜL-5 EKİM 2024 8 GÜN YILLIK İZİN
20-22 KASIM  2024 3 GÜN YILLIK İZİN</t>
        </r>
      </text>
    </comment>
    <comment ref="M86" authorId="3" shapeId="0" xr:uid="{C8C76448-A0B2-4704-B03E-5711062C1B22}">
      <text>
        <r>
          <rPr>
            <b/>
            <sz val="9"/>
            <color indexed="81"/>
            <rFont val="Tahoma"/>
            <family val="2"/>
            <charset val="162"/>
          </rPr>
          <t>MİNE KARAOĞLU:</t>
        </r>
        <r>
          <rPr>
            <sz val="9"/>
            <color indexed="81"/>
            <rFont val="Tahoma"/>
            <family val="2"/>
            <charset val="162"/>
          </rPr>
          <t xml:space="preserve">
25-28 ŞUBAT 2025 4 GÜN YILLIK İZİN
24-28 MART 2025 5 GÜN YILLIK İZİN
23-27 HAZİRAN 2025 5 GÜN YILLIK İZİN (DEVAMSIZLIKLARI İZNE ÇEVRİLDİ)</t>
        </r>
      </text>
    </comment>
    <comment ref="J88" authorId="1" shapeId="0" xr:uid="{3A3CA573-5326-4AB5-9C7E-FACCB48E1697}">
      <text>
        <r>
          <rPr>
            <b/>
            <sz val="9"/>
            <color indexed="81"/>
            <rFont val="Tahoma"/>
            <family val="2"/>
            <charset val="162"/>
          </rPr>
          <t>Berre:</t>
        </r>
        <r>
          <rPr>
            <sz val="9"/>
            <color indexed="81"/>
            <rFont val="Tahoma"/>
            <family val="2"/>
            <charset val="162"/>
          </rPr>
          <t xml:space="preserve">
29 AĞUSTOS 2022 1 GÜN YILLIK İZİN
26 EYLÜL-1 EKİM 2022 6 GÜN YILLIK İZİN
26-31 ARALIK 2023 5 GÜN YILLIK İZİN</t>
        </r>
      </text>
    </comment>
    <comment ref="K88" authorId="1" shapeId="0" xr:uid="{434ED0C7-9C1D-43D2-83C5-46F166302838}">
      <text>
        <r>
          <rPr>
            <b/>
            <sz val="9"/>
            <color indexed="81"/>
            <rFont val="Tahoma"/>
            <family val="2"/>
            <charset val="162"/>
          </rPr>
          <t>Berre:</t>
        </r>
        <r>
          <rPr>
            <sz val="9"/>
            <color indexed="81"/>
            <rFont val="Tahoma"/>
            <family val="2"/>
            <charset val="162"/>
          </rPr>
          <t xml:space="preserve">
23-27 OCAK 2023 5 GÜN YILLIK İZİN
13-15 HAZİRAN 2023 3 GÜN YILLIK İZİN
3-7 TEMMUZ 2023 5 GÜN YILLIK İZİN
9 EKİM 2023 1 GÜN YILLIK İZİN
17-18 EKİM 2023 2 GÜN YILLIK İZİN</t>
        </r>
      </text>
    </comment>
    <comment ref="L88" authorId="2" shapeId="0" xr:uid="{54B63D8A-CCF7-4F02-B2C4-747BB4AC04E3}">
      <text>
        <r>
          <rPr>
            <b/>
            <sz val="9"/>
            <color indexed="81"/>
            <rFont val="Tahoma"/>
            <family val="2"/>
            <charset val="162"/>
          </rPr>
          <t>Murat GÜRBÜZ:</t>
        </r>
        <r>
          <rPr>
            <sz val="9"/>
            <color indexed="81"/>
            <rFont val="Tahoma"/>
            <family val="2"/>
            <charset val="162"/>
          </rPr>
          <t xml:space="preserve">
9-13 EYLÜL 2024 5 GÜN YILLIK İZİN</t>
        </r>
      </text>
    </comment>
    <comment ref="M88" authorId="3" shapeId="0" xr:uid="{66D6C202-5CE7-4AE9-96F3-2EA6D9C17376}">
      <text>
        <r>
          <rPr>
            <b/>
            <sz val="9"/>
            <color indexed="81"/>
            <rFont val="Tahoma"/>
            <family val="2"/>
            <charset val="162"/>
          </rPr>
          <t>MİNE KARAOĞLU:</t>
        </r>
        <r>
          <rPr>
            <sz val="9"/>
            <color indexed="81"/>
            <rFont val="Tahoma"/>
            <family val="2"/>
            <charset val="162"/>
          </rPr>
          <t xml:space="preserve">
24 MART - 5 NİSAN 2025 9 GÜN YILLIK İZİN
16-20 HAZİRAN 2025 5 GÜN YILLIK İZİN</t>
        </r>
      </text>
    </comment>
    <comment ref="J90" authorId="1" shapeId="0" xr:uid="{D602002E-3684-4F53-9DFA-D3C45713F596}">
      <text>
        <r>
          <rPr>
            <b/>
            <sz val="9"/>
            <color indexed="81"/>
            <rFont val="Tahoma"/>
            <family val="2"/>
            <charset val="162"/>
          </rPr>
          <t>Berre:</t>
        </r>
        <r>
          <rPr>
            <sz val="9"/>
            <color indexed="81"/>
            <rFont val="Tahoma"/>
            <family val="2"/>
            <charset val="162"/>
          </rPr>
          <t xml:space="preserve">
15-20 AĞUSTOS 2022 6
 GÜN YILLIK İZİN
31 EKİM-5 KASIM 2022 6 GÜN YILLIK İZİN</t>
        </r>
      </text>
    </comment>
    <comment ref="J91" authorId="1" shapeId="0" xr:uid="{250011C2-4E61-48A0-A492-B00C16480A00}">
      <text>
        <r>
          <rPr>
            <b/>
            <sz val="9"/>
            <color indexed="81"/>
            <rFont val="Tahoma"/>
            <family val="2"/>
            <charset val="162"/>
          </rPr>
          <t>Berre:</t>
        </r>
        <r>
          <rPr>
            <sz val="9"/>
            <color indexed="81"/>
            <rFont val="Tahoma"/>
            <family val="2"/>
            <charset val="162"/>
          </rPr>
          <t xml:space="preserve">
26 EYLÜL 2022- 1 EKİM 2022 6 GÜN YILLIK İZİN
17-25 EKİM 2022 8 GÜN YILLIK İZİN</t>
        </r>
      </text>
    </comment>
    <comment ref="I92" authorId="4" shapeId="0" xr:uid="{BE07925A-18F7-47D1-A66F-F31CD21546D1}">
      <text>
        <r>
          <rPr>
            <b/>
            <sz val="9"/>
            <color indexed="81"/>
            <rFont val="Tahoma"/>
            <family val="2"/>
            <charset val="162"/>
          </rPr>
          <t>06-17 EYLÜL 2021 YILLIK İZİN 10 GÜN
26-27 EKİM 2021 YILLIK İZİN 2 GÜN</t>
        </r>
      </text>
    </comment>
    <comment ref="J92" authorId="1" shapeId="0" xr:uid="{E870F99E-52BE-44FA-8A23-3B1AF9100059}">
      <text>
        <r>
          <rPr>
            <b/>
            <sz val="9"/>
            <color indexed="81"/>
            <rFont val="Tahoma"/>
            <family val="2"/>
            <charset val="162"/>
          </rPr>
          <t>Berre:</t>
        </r>
        <r>
          <rPr>
            <sz val="9"/>
            <color indexed="81"/>
            <rFont val="Tahoma"/>
            <family val="2"/>
            <charset val="162"/>
          </rPr>
          <t xml:space="preserve">
18-19 TEMMUZ 2022 2 GÜN YILLIK İZİN
5-10 EYLÜL 2022 6 GÜN YILLIK İZİN
10 EKİM 2022 1 GÜN YILLIK İZİN
13-15 EKİM 2022 3 GÜN YILLIK İZİN</t>
        </r>
      </text>
    </comment>
    <comment ref="K92" authorId="1" shapeId="0" xr:uid="{AF895481-9157-4503-AAE9-BC037F272645}">
      <text>
        <r>
          <rPr>
            <b/>
            <sz val="9"/>
            <color indexed="81"/>
            <rFont val="Tahoma"/>
            <family val="2"/>
            <charset val="162"/>
          </rPr>
          <t>Berre:</t>
        </r>
        <r>
          <rPr>
            <sz val="9"/>
            <color indexed="81"/>
            <rFont val="Tahoma"/>
            <family val="2"/>
            <charset val="162"/>
          </rPr>
          <t xml:space="preserve">
2-5 OCAK 2023 4 GÜN YILLIK İZİN</t>
        </r>
      </text>
    </comment>
    <comment ref="L92" authorId="2" shapeId="0" xr:uid="{732A990C-0E89-4512-8226-0D5F597D727D}">
      <text>
        <r>
          <rPr>
            <b/>
            <sz val="9"/>
            <color indexed="81"/>
            <rFont val="Tahoma"/>
            <family val="2"/>
            <charset val="162"/>
          </rPr>
          <t>Murat GÜRBÜZ:</t>
        </r>
        <r>
          <rPr>
            <sz val="9"/>
            <color indexed="81"/>
            <rFont val="Tahoma"/>
            <family val="2"/>
            <charset val="162"/>
          </rPr>
          <t xml:space="preserve">
9-13 EYLÜL 2024 5 GÜN YILLIK İZİN</t>
        </r>
      </text>
    </comment>
    <comment ref="M92" authorId="3" shapeId="0" xr:uid="{F4E0B93D-CD7E-4B51-B2A9-C4E25823369C}">
      <text>
        <r>
          <rPr>
            <b/>
            <sz val="9"/>
            <color indexed="81"/>
            <rFont val="Tahoma"/>
            <family val="2"/>
            <charset val="162"/>
          </rPr>
          <t>MİNE KARAOĞLU:</t>
        </r>
        <r>
          <rPr>
            <sz val="9"/>
            <color indexed="81"/>
            <rFont val="Tahoma"/>
            <family val="2"/>
            <charset val="162"/>
          </rPr>
          <t xml:space="preserve">
2-4 NİSAN 2025 3 GÜN YILLIK İZİN
7-11 TEMMUZ 2025 5 GÜN YILLIK İZİN</t>
        </r>
      </text>
    </comment>
    <comment ref="J93" authorId="1" shapeId="0" xr:uid="{038D0C25-EF64-40F1-8A50-7732046CE14A}">
      <text>
        <r>
          <rPr>
            <b/>
            <sz val="9"/>
            <color indexed="81"/>
            <rFont val="Tahoma"/>
            <family val="2"/>
            <charset val="162"/>
          </rPr>
          <t>Berre:</t>
        </r>
        <r>
          <rPr>
            <sz val="9"/>
            <color indexed="81"/>
            <rFont val="Tahoma"/>
            <family val="2"/>
            <charset val="162"/>
          </rPr>
          <t xml:space="preserve">
6 HAZİRAN-10 HAZİRAN 2022 
5 GÜN YILLIK İZİN
23-27 AĞUSTOS 2022 5 GÜN YILLIK İZİN</t>
        </r>
      </text>
    </comment>
    <comment ref="K95" authorId="1" shapeId="0" xr:uid="{8477055A-ECA6-43B5-8D83-C756213FC37B}">
      <text>
        <r>
          <rPr>
            <b/>
            <sz val="9"/>
            <color indexed="81"/>
            <rFont val="Tahoma"/>
            <family val="2"/>
            <charset val="162"/>
          </rPr>
          <t>Berre:</t>
        </r>
        <r>
          <rPr>
            <sz val="9"/>
            <color indexed="81"/>
            <rFont val="Tahoma"/>
            <family val="2"/>
            <charset val="162"/>
          </rPr>
          <t xml:space="preserve">
23-27 OCAK 2023 5 GÜN YILLIK İZİN
21-25 AĞUSTOS 2023 5 GÜN YILLIK İZİN
16-19 EKİM 2023 4 GÜN YILLIK İZİN</t>
        </r>
      </text>
    </comment>
    <comment ref="L95" authorId="2" shapeId="0" xr:uid="{2DB1DA61-8F01-4DFC-9648-2FAF6E6393B0}">
      <text>
        <r>
          <rPr>
            <b/>
            <sz val="9"/>
            <color indexed="81"/>
            <rFont val="Tahoma"/>
            <family val="2"/>
            <charset val="162"/>
          </rPr>
          <t>Murat GÜRBÜZ:</t>
        </r>
        <r>
          <rPr>
            <sz val="9"/>
            <color indexed="81"/>
            <rFont val="Tahoma"/>
            <family val="2"/>
            <charset val="162"/>
          </rPr>
          <t xml:space="preserve">
16-31 TEMMUZ 2024 14 GÜN YILLIK İZİN
</t>
        </r>
      </text>
    </comment>
    <comment ref="I96" authorId="5" shapeId="0" xr:uid="{70744780-CE33-4CA0-AFEB-7B5C294544A6}">
      <text>
        <r>
          <rPr>
            <b/>
            <sz val="9"/>
            <color indexed="81"/>
            <rFont val="Tahoma"/>
            <family val="2"/>
            <charset val="162"/>
          </rPr>
          <t>Windows Kullanıcısı:</t>
        </r>
        <r>
          <rPr>
            <sz val="9"/>
            <color indexed="81"/>
            <rFont val="Tahoma"/>
            <family val="2"/>
            <charset val="162"/>
          </rPr>
          <t xml:space="preserve">
15.11.2021 TARİHİNDE 7 YILLIK İZİN PARASI ÖDEMESİ YAPILMIŞTIR. 56.000 TL (AYLIK MAAŞ 80000 TL OLARAK HESAPLANMIŞTIR(</t>
        </r>
      </text>
    </comment>
    <comment ref="K96" authorId="1" shapeId="0" xr:uid="{99F7C330-F284-40B0-AE07-85B5E5418ED5}">
      <text>
        <r>
          <rPr>
            <b/>
            <sz val="9"/>
            <color indexed="81"/>
            <rFont val="Tahoma"/>
            <family val="2"/>
            <charset val="162"/>
          </rPr>
          <t>Berre:</t>
        </r>
        <r>
          <rPr>
            <sz val="9"/>
            <color indexed="81"/>
            <rFont val="Tahoma"/>
            <family val="2"/>
            <charset val="162"/>
          </rPr>
          <t xml:space="preserve">
7-18 AĞUSTOS 2023 11 GÜN YILLIK İZİN
4-29 ARALIK 2023 19 GÜN YILLIK İZİN</t>
        </r>
      </text>
    </comment>
    <comment ref="L96" authorId="1" shapeId="0" xr:uid="{94B45BAF-5A1F-40F9-BED6-1315A2EB0619}">
      <text>
        <r>
          <rPr>
            <b/>
            <sz val="9"/>
            <color indexed="81"/>
            <rFont val="Tahoma"/>
            <family val="2"/>
            <charset val="162"/>
          </rPr>
          <t>Berre:</t>
        </r>
        <r>
          <rPr>
            <sz val="9"/>
            <color indexed="81"/>
            <rFont val="Tahoma"/>
            <family val="2"/>
            <charset val="162"/>
          </rPr>
          <t xml:space="preserve">
25 MART - 4 NİSAN 2024 10 GÜN YILLIK İZİN</t>
        </r>
      </text>
    </comment>
    <comment ref="M96" authorId="3" shapeId="0" xr:uid="{E3AF762D-CD5A-4568-A2FE-ED25B18697BA}">
      <text>
        <r>
          <rPr>
            <b/>
            <sz val="9"/>
            <color indexed="81"/>
            <rFont val="Tahoma"/>
            <family val="2"/>
            <charset val="162"/>
          </rPr>
          <t>MİNE KARAOĞLU:</t>
        </r>
        <r>
          <rPr>
            <sz val="9"/>
            <color indexed="81"/>
            <rFont val="Tahoma"/>
            <family val="2"/>
            <charset val="162"/>
          </rPr>
          <t xml:space="preserve">
1-11 TEMMUZ 2025 10 GÜN YILLIK İZİN
</t>
        </r>
      </text>
    </comment>
    <comment ref="J97" authorId="1" shapeId="0" xr:uid="{71409FA1-3307-4AEC-A91C-A6277FB4E319}">
      <text>
        <r>
          <rPr>
            <b/>
            <sz val="9"/>
            <color indexed="81"/>
            <rFont val="Tahoma"/>
            <family val="2"/>
            <charset val="162"/>
          </rPr>
          <t>Berre:</t>
        </r>
        <r>
          <rPr>
            <sz val="9"/>
            <color indexed="81"/>
            <rFont val="Tahoma"/>
            <family val="2"/>
            <charset val="162"/>
          </rPr>
          <t xml:space="preserve">
29 AĞUSTOS - 7 EYLÜL 2022 9 GÜN YILLIK İZİN</t>
        </r>
      </text>
    </comment>
    <comment ref="K97" authorId="1" shapeId="0" xr:uid="{514109A1-EAB6-4BA3-9B61-BAEB15BD586D}">
      <text>
        <r>
          <rPr>
            <b/>
            <sz val="9"/>
            <color indexed="81"/>
            <rFont val="Tahoma"/>
            <family val="2"/>
            <charset val="162"/>
          </rPr>
          <t>Berre:</t>
        </r>
        <r>
          <rPr>
            <sz val="9"/>
            <color indexed="81"/>
            <rFont val="Tahoma"/>
            <family val="2"/>
            <charset val="162"/>
          </rPr>
          <t xml:space="preserve">
24 TEMMUZ - 4 AĞUSTOS 2023 11 GÜN YILLIK İZİN
!TOPLAM 70 GÜN YILLIK İZİN HAKEDİŞİ BULUNMAKTA İDİ, 11 GÜN KULLANILMIŞ YILLIK İZİN DÜŞÜLDÜ KALAN 59 GÜN İÇİN ÖDEME YAPILACAK, İZNİ SIFIRLANMIŞ OLDU
01.08.2023 TARİHİNE KADAR OLAN YILLIK İZİN ,KIDEM VE İHBAR TAZMİNATLARI TUTARI 159.000,00.-TL NAZIM BEY TARAFINDAN GAYRİRESMİ OLARAK ÖDEME YAPILMIŞTIR.  </t>
        </r>
      </text>
    </comment>
    <comment ref="L97" authorId="2" shapeId="0" xr:uid="{3ABB251F-11E8-4304-86E1-50DEA1687B8F}">
      <text>
        <r>
          <rPr>
            <b/>
            <sz val="9"/>
            <color indexed="81"/>
            <rFont val="Tahoma"/>
            <family val="2"/>
            <charset val="162"/>
          </rPr>
          <t>Murat GÜRBÜZ:</t>
        </r>
        <r>
          <rPr>
            <sz val="9"/>
            <color indexed="81"/>
            <rFont val="Tahoma"/>
            <family val="2"/>
            <charset val="162"/>
          </rPr>
          <t xml:space="preserve">
14-21 EKİM 2024 7 GÜN YILLIK İZİN</t>
        </r>
      </text>
    </comment>
    <comment ref="J98" authorId="1" shapeId="0" xr:uid="{2F678FB8-8A76-46CF-AD65-BC6467DCD8FE}">
      <text>
        <r>
          <rPr>
            <b/>
            <sz val="9"/>
            <color indexed="81"/>
            <rFont val="Tahoma"/>
            <family val="2"/>
            <charset val="162"/>
          </rPr>
          <t>Berre:</t>
        </r>
        <r>
          <rPr>
            <sz val="9"/>
            <color indexed="81"/>
            <rFont val="Tahoma"/>
            <family val="2"/>
            <charset val="162"/>
          </rPr>
          <t xml:space="preserve">
19-24 EYLÜL 2022 6 GÜN YILLIK İZİN
20-22 EKİM 2022 2 GÜN YILLIK İZİN
22-26 KASIM 2022 5 GÜN YILLIK İZİN</t>
        </r>
      </text>
    </comment>
    <comment ref="K98" authorId="1" shapeId="0" xr:uid="{282EE09C-71A0-4DBB-8C1E-CCFBE4AFD8D7}">
      <text>
        <r>
          <rPr>
            <b/>
            <sz val="9"/>
            <color indexed="81"/>
            <rFont val="Tahoma"/>
            <family val="2"/>
            <charset val="162"/>
          </rPr>
          <t>Berre:</t>
        </r>
        <r>
          <rPr>
            <sz val="9"/>
            <color indexed="81"/>
            <rFont val="Tahoma"/>
            <family val="2"/>
            <charset val="162"/>
          </rPr>
          <t xml:space="preserve">
23-27 OCAK 2023 5 GÜN YILLIK İZİN
3-4 AĞUSTOS 2023 2 GÜN YILLIK İZİN
14-24 AĞUSTOS 2023 10 GÜN YILLIK İZİN
16 EKİM 2023 1 GÜN YILLIK İZİN</t>
        </r>
      </text>
    </comment>
    <comment ref="L98" authorId="1" shapeId="0" xr:uid="{9651EA5F-6EA1-48EA-A00A-F78B003009E3}">
      <text>
        <r>
          <rPr>
            <b/>
            <sz val="9"/>
            <color indexed="81"/>
            <rFont val="Tahoma"/>
            <family val="2"/>
            <charset val="162"/>
          </rPr>
          <t>Berre:</t>
        </r>
        <r>
          <rPr>
            <sz val="9"/>
            <color indexed="81"/>
            <rFont val="Tahoma"/>
            <family val="2"/>
            <charset val="162"/>
          </rPr>
          <t xml:space="preserve">
OCAK VE ŞUBAT AYLARINDA YAPMIŞ OLDUĞU SAATLİK DEVAMSIZLIKLAR YILLIK İZNE ÇEVİRİLMİŞTİR
22 NİSAN - 1 MAYIS 2024 7 GÜN YILLIK İZİN
24-27 EYLÜL 2024 4 GÜN YILLIK İZİN
4-8 KASIM 2024 5 GÜN YILLIK İZİN</t>
        </r>
      </text>
    </comment>
    <comment ref="M98" authorId="3" shapeId="0" xr:uid="{A2D8CF12-C210-47D0-827F-31B38D51469C}">
      <text>
        <r>
          <rPr>
            <b/>
            <sz val="9"/>
            <color indexed="81"/>
            <rFont val="Tahoma"/>
            <family val="2"/>
            <charset val="162"/>
          </rPr>
          <t>MİNE KARAOĞLU:</t>
        </r>
        <r>
          <rPr>
            <sz val="9"/>
            <color indexed="81"/>
            <rFont val="Tahoma"/>
            <family val="2"/>
            <charset val="162"/>
          </rPr>
          <t xml:space="preserve">
2-8 NİSAN 2025 6 GÜN YILLIK İZİN
1-4 TEMMUZ 2025 4 GÜN YILLIK İZİN</t>
        </r>
      </text>
    </comment>
    <comment ref="J99" authorId="1" shapeId="0" xr:uid="{321A2E9A-847D-4B2E-AB30-740653E7ED97}">
      <text>
        <r>
          <rPr>
            <b/>
            <sz val="9"/>
            <color indexed="81"/>
            <rFont val="Tahoma"/>
            <family val="2"/>
            <charset val="162"/>
          </rPr>
          <t>Berre:</t>
        </r>
        <r>
          <rPr>
            <sz val="9"/>
            <color indexed="81"/>
            <rFont val="Tahoma"/>
            <family val="2"/>
            <charset val="162"/>
          </rPr>
          <t xml:space="preserve">
14-19 KASIM 2022 6 GÜN YILLIK İZİN</t>
        </r>
      </text>
    </comment>
    <comment ref="K99" authorId="1" shapeId="0" xr:uid="{3675B177-46B7-42F1-8426-4189A1EFC7B9}">
      <text>
        <r>
          <rPr>
            <b/>
            <sz val="9"/>
            <color indexed="81"/>
            <rFont val="Tahoma"/>
            <family val="2"/>
            <charset val="162"/>
          </rPr>
          <t>Berre:</t>
        </r>
        <r>
          <rPr>
            <sz val="9"/>
            <color indexed="81"/>
            <rFont val="Tahoma"/>
            <family val="2"/>
            <charset val="162"/>
          </rPr>
          <t xml:space="preserve">
3-11 AĞUSTOS 2023 8 GÜN YILLIK İZİN
11-22 EYLÜL 2023 11 GÜN YILLIK İZİN
9-17 KASIM 2023 8 GÜN YILLIK İZİN</t>
        </r>
      </text>
    </comment>
    <comment ref="L99" authorId="1" shapeId="0" xr:uid="{21D87AB3-7B76-4A16-93D5-A6D8850D7E69}">
      <text>
        <r>
          <rPr>
            <b/>
            <sz val="9"/>
            <color indexed="81"/>
            <rFont val="Tahoma"/>
            <family val="2"/>
            <charset val="162"/>
          </rPr>
          <t>Berre:</t>
        </r>
        <r>
          <rPr>
            <sz val="9"/>
            <color indexed="81"/>
            <rFont val="Tahoma"/>
            <family val="2"/>
            <charset val="162"/>
          </rPr>
          <t xml:space="preserve">
24-26 OCAK 2024 3 GÜN YILLIK İZİN
7-8 MART 2024 2 GÜN YILLIK İZİN
26-27 EYLÜL 2024 2 GÜN YILLIK İZİN</t>
        </r>
      </text>
    </comment>
    <comment ref="M99" authorId="3" shapeId="0" xr:uid="{ADCA8B6E-5BE7-4552-97BA-CB1903C9EF3F}">
      <text>
        <r>
          <rPr>
            <b/>
            <sz val="9"/>
            <color indexed="81"/>
            <rFont val="Tahoma"/>
            <family val="2"/>
            <charset val="162"/>
          </rPr>
          <t>MİNE KARAOĞLU:</t>
        </r>
        <r>
          <rPr>
            <sz val="9"/>
            <color indexed="81"/>
            <rFont val="Tahoma"/>
            <family val="2"/>
            <charset val="162"/>
          </rPr>
          <t xml:space="preserve">
3-9 TEMMUZ 2025 6 GÜN YILLIK İZİN</t>
        </r>
      </text>
    </comment>
    <comment ref="K100" authorId="1" shapeId="0" xr:uid="{348628B3-F062-4632-8755-1FDF6D647F67}">
      <text>
        <r>
          <rPr>
            <b/>
            <sz val="9"/>
            <color indexed="81"/>
            <rFont val="Tahoma"/>
            <family val="2"/>
            <charset val="162"/>
          </rPr>
          <t>Berre:</t>
        </r>
        <r>
          <rPr>
            <sz val="9"/>
            <color indexed="81"/>
            <rFont val="Tahoma"/>
            <family val="2"/>
            <charset val="162"/>
          </rPr>
          <t xml:space="preserve">
2-12 OCAK 2023 12 GÜN YILLIK İZİN
23-27 OCAK 2023 5 GÜN YILLIK İZİN
22-26 MAYIS 2023 5 GÜN YILLIK İZİN
3-14 TEMMUZ 2023 11 GÜN YILLIK İZİN
17-28 TEMMUZ 2023 11 GÜN YILLIK İZİN
11-22 EYLÜL 11 GÜN YILLIK İZİN
! 10 GÜN EKSİLTME YAPTIK PROGRAMDAKİ SAYIYLA TUTMASI İÇİN</t>
        </r>
      </text>
    </comment>
    <comment ref="L100" authorId="1" shapeId="0" xr:uid="{5494D741-4B29-4CE9-9617-4F682F1C91B4}">
      <text>
        <r>
          <rPr>
            <b/>
            <sz val="9"/>
            <color indexed="81"/>
            <rFont val="Tahoma"/>
            <family val="2"/>
            <charset val="162"/>
          </rPr>
          <t>Berre:</t>
        </r>
        <r>
          <rPr>
            <sz val="9"/>
            <color indexed="81"/>
            <rFont val="Tahoma"/>
            <family val="2"/>
            <charset val="162"/>
          </rPr>
          <t xml:space="preserve">
29 NİSAN - 4 MAYIS 2024 5 GÜN YILLIK İZİN
4-5-6 EYLÜL 2024 3 GÜN YILLIK İZİN
20-27 EYLÜL 2024 7 GÜN YILLIK İZİN
</t>
        </r>
      </text>
    </comment>
    <comment ref="K101" authorId="1" shapeId="0" xr:uid="{2F20DB1E-9F86-4370-91D9-0357EAB4A07E}">
      <text>
        <r>
          <rPr>
            <b/>
            <sz val="9"/>
            <color indexed="81"/>
            <rFont val="Tahoma"/>
            <family val="2"/>
            <charset val="162"/>
          </rPr>
          <t>Berre:</t>
        </r>
        <r>
          <rPr>
            <sz val="9"/>
            <color indexed="81"/>
            <rFont val="Tahoma"/>
            <family val="2"/>
            <charset val="162"/>
          </rPr>
          <t xml:space="preserve">
23 OCAK-11 ŞUBAT 2023 18 GÜN YILLIK İZİN
15-16 HAZİRAN 2023 2 GÜN YILLIK İZİN
3-14 TEMMUZ 2023 11 GÜN YILLIK İZİN
17-24 TEMMUZ 2023 5 GÜN YILLIK İZİN
7-31 AĞUSTOS 2023 22 GÜN YILLIK İZİN
16-17 EKİM 2023 2 GÜN YILLIK İZİN</t>
        </r>
      </text>
    </comment>
    <comment ref="L101" authorId="1" shapeId="0" xr:uid="{4D13B340-CE04-4073-840A-014E292858C8}">
      <text>
        <r>
          <rPr>
            <b/>
            <sz val="9"/>
            <color indexed="81"/>
            <rFont val="Tahoma"/>
            <family val="2"/>
            <charset val="162"/>
          </rPr>
          <t>Berre:</t>
        </r>
        <r>
          <rPr>
            <sz val="9"/>
            <color indexed="81"/>
            <rFont val="Tahoma"/>
            <family val="2"/>
            <charset val="162"/>
          </rPr>
          <t xml:space="preserve">
18-23 MART 2024 6 GÜN YILLIK İZİN
25-30 MART 2024 6 GÜN YILLIK İZİN</t>
        </r>
      </text>
    </comment>
    <comment ref="M101" authorId="3" shapeId="0" xr:uid="{6D56C8E4-F488-4A91-AD28-B6E7133DE473}">
      <text>
        <r>
          <rPr>
            <b/>
            <sz val="9"/>
            <color indexed="81"/>
            <rFont val="Tahoma"/>
            <family val="2"/>
            <charset val="162"/>
          </rPr>
          <t>MİNE KARAOĞLU:</t>
        </r>
        <r>
          <rPr>
            <sz val="9"/>
            <color indexed="81"/>
            <rFont val="Tahoma"/>
            <family val="2"/>
            <charset val="162"/>
          </rPr>
          <t xml:space="preserve">
22-23 OCAK 2025 2 GÜN YILLIK İZİN 
17-24 NİSAN 2025 6 GÜN YILLIK İZİN
21 TEMMUZ- 12 AĞUSTOS 2025 20 GÜN YILLIK İZİN</t>
        </r>
      </text>
    </comment>
    <comment ref="L102" authorId="2" shapeId="0" xr:uid="{E667DD89-7AD2-44A1-9629-9DA320EFAED5}">
      <text>
        <r>
          <rPr>
            <b/>
            <sz val="9"/>
            <color indexed="81"/>
            <rFont val="Tahoma"/>
            <family val="2"/>
            <charset val="162"/>
          </rPr>
          <t>Murat GÜRBÜZ:</t>
        </r>
        <r>
          <rPr>
            <sz val="9"/>
            <color indexed="81"/>
            <rFont val="Tahoma"/>
            <family val="2"/>
            <charset val="162"/>
          </rPr>
          <t xml:space="preserve">
26-30 AĞUSTOS 2024 4 GÜN YILLIK İZİN</t>
        </r>
      </text>
    </comment>
    <comment ref="K103" authorId="1" shapeId="0" xr:uid="{E94807CF-8FA0-4151-A375-D887810B424B}">
      <text>
        <r>
          <rPr>
            <b/>
            <sz val="9"/>
            <color indexed="81"/>
            <rFont val="Tahoma"/>
            <family val="2"/>
            <charset val="162"/>
          </rPr>
          <t>Berre:</t>
        </r>
        <r>
          <rPr>
            <sz val="9"/>
            <color indexed="81"/>
            <rFont val="Tahoma"/>
            <family val="2"/>
            <charset val="162"/>
          </rPr>
          <t xml:space="preserve">
3-6 OCAK 2022 4 GÜN YILLIK İZİN
23-27 OCAK 2023 5 GÜN YILLIK İZİN</t>
        </r>
      </text>
    </comment>
    <comment ref="K104" authorId="1" shapeId="0" xr:uid="{159F0CBB-3EFE-42E8-914C-2E5481B842FA}">
      <text>
        <r>
          <rPr>
            <b/>
            <sz val="9"/>
            <color indexed="81"/>
            <rFont val="Tahoma"/>
            <family val="2"/>
            <charset val="162"/>
          </rPr>
          <t>Berre:</t>
        </r>
        <r>
          <rPr>
            <sz val="9"/>
            <color indexed="81"/>
            <rFont val="Tahoma"/>
            <family val="2"/>
            <charset val="162"/>
          </rPr>
          <t xml:space="preserve">
23-27 OCAK 2023 5 GÜN YILLIK İZİN
31 TEMMUZ-4 AĞUSTOS 2023 5 GÜN YILLIK İZİN
14-15 AĞUSTOS 2023 2 GÜN YILLIK İZİN
6-10 KASIM 2023 5 GÜN YILLIK İZİN</t>
        </r>
      </text>
    </comment>
    <comment ref="L104" authorId="1" shapeId="0" xr:uid="{8B92FC9F-6AF6-4272-9F8C-DEB55EE92C1E}">
      <text>
        <r>
          <rPr>
            <b/>
            <sz val="9"/>
            <color indexed="81"/>
            <rFont val="Tahoma"/>
            <family val="2"/>
            <charset val="162"/>
          </rPr>
          <t>Berre:</t>
        </r>
        <r>
          <rPr>
            <sz val="9"/>
            <color indexed="81"/>
            <rFont val="Tahoma"/>
            <family val="2"/>
            <charset val="162"/>
          </rPr>
          <t xml:space="preserve">
22-27 NİSAN 2024 5 GÜN YILLIK İZİN
7-10 MAYIS 2024 4 GÜN YILLIK İZİN</t>
        </r>
      </text>
    </comment>
    <comment ref="M104" authorId="3" shapeId="0" xr:uid="{C6AD3CDC-D9C4-4DEF-8B24-1617F3273C4F}">
      <text>
        <r>
          <rPr>
            <b/>
            <sz val="9"/>
            <color indexed="81"/>
            <rFont val="Tahoma"/>
            <family val="2"/>
            <charset val="162"/>
          </rPr>
          <t>MİNE KARAOĞLU:</t>
        </r>
        <r>
          <rPr>
            <sz val="9"/>
            <color indexed="81"/>
            <rFont val="Tahoma"/>
            <family val="2"/>
            <charset val="162"/>
          </rPr>
          <t xml:space="preserve">
2-5 HAZİRAN 2025 4 GÜN YILLIK İZİN
23 HAZİRAN 2025 1 GÜN YILLIK İZİN
7-9 TEMMUZ 2025 3 GÜN YILLIK İZİN</t>
        </r>
      </text>
    </comment>
    <comment ref="K106" authorId="1" shapeId="0" xr:uid="{EED96195-1326-49AD-A627-FF44B4544360}">
      <text>
        <r>
          <rPr>
            <b/>
            <sz val="9"/>
            <color indexed="81"/>
            <rFont val="Tahoma"/>
            <family val="2"/>
            <charset val="162"/>
          </rPr>
          <t>Berre:</t>
        </r>
        <r>
          <rPr>
            <sz val="9"/>
            <color indexed="81"/>
            <rFont val="Tahoma"/>
            <family val="2"/>
            <charset val="162"/>
          </rPr>
          <t xml:space="preserve">
21-27 OCAK 2023 6 GÜN YILLIK İZİN
3-7 HAZİRAN 2023 5 GÜN YILLIK İZİN
11-13 TEMMUZ 2023 3 GÜN YILLIK İZİN</t>
        </r>
      </text>
    </comment>
    <comment ref="L106" authorId="2" shapeId="0" xr:uid="{176056CE-C117-4654-8291-F8916A60E9B9}">
      <text>
        <r>
          <rPr>
            <b/>
            <sz val="9"/>
            <color indexed="81"/>
            <rFont val="Tahoma"/>
            <family val="2"/>
            <charset val="162"/>
          </rPr>
          <t>Murat GÜRBÜZ:</t>
        </r>
        <r>
          <rPr>
            <sz val="9"/>
            <color indexed="81"/>
            <rFont val="Tahoma"/>
            <family val="2"/>
            <charset val="162"/>
          </rPr>
          <t xml:space="preserve">
14-10 EKİM 2024 5 GÜN YILLIK İZİN</t>
        </r>
      </text>
    </comment>
    <comment ref="M106" authorId="3" shapeId="0" xr:uid="{115D683B-69CA-48AC-9836-ED4287597659}">
      <text>
        <r>
          <rPr>
            <b/>
            <sz val="9"/>
            <color indexed="81"/>
            <rFont val="Tahoma"/>
            <family val="2"/>
            <charset val="162"/>
          </rPr>
          <t>MİNE KARAOĞLU:</t>
        </r>
        <r>
          <rPr>
            <sz val="9"/>
            <color indexed="81"/>
            <rFont val="Tahoma"/>
            <family val="2"/>
            <charset val="162"/>
          </rPr>
          <t xml:space="preserve">
24-28 MART 2025 5 GÜN YILLIK İZİN
15 NİSAN 2025 1 GÜN YILLIK İZİN</t>
        </r>
      </text>
    </comment>
    <comment ref="K107" authorId="1" shapeId="0" xr:uid="{4D1394D0-6637-433E-868D-AB13AA7275A1}">
      <text>
        <r>
          <rPr>
            <b/>
            <sz val="9"/>
            <color indexed="81"/>
            <rFont val="Tahoma"/>
            <family val="2"/>
            <charset val="162"/>
          </rPr>
          <t>Berre:</t>
        </r>
        <r>
          <rPr>
            <sz val="9"/>
            <color indexed="81"/>
            <rFont val="Tahoma"/>
            <family val="2"/>
            <charset val="162"/>
          </rPr>
          <t xml:space="preserve">
23-27 OCAK 20235 GÜN YILLIK İZİN</t>
        </r>
      </text>
    </comment>
    <comment ref="K108" authorId="1" shapeId="0" xr:uid="{CF60C1F3-690B-4FE7-AD4F-A813B41062CA}">
      <text>
        <r>
          <rPr>
            <b/>
            <sz val="9"/>
            <color indexed="81"/>
            <rFont val="Tahoma"/>
            <family val="2"/>
            <charset val="162"/>
          </rPr>
          <t>Berre:</t>
        </r>
        <r>
          <rPr>
            <sz val="9"/>
            <color indexed="81"/>
            <rFont val="Tahoma"/>
            <family val="2"/>
            <charset val="162"/>
          </rPr>
          <t xml:space="preserve">
23-27 OCAK 20235 GÜN YILLIK İZİN</t>
        </r>
      </text>
    </comment>
    <comment ref="K109" authorId="1" shapeId="0" xr:uid="{30129CA2-072D-4F9E-A2CB-F6819117F140}">
      <text>
        <r>
          <rPr>
            <b/>
            <sz val="9"/>
            <color indexed="81"/>
            <rFont val="Tahoma"/>
            <family val="2"/>
            <charset val="162"/>
          </rPr>
          <t>Berre:</t>
        </r>
        <r>
          <rPr>
            <sz val="9"/>
            <color indexed="81"/>
            <rFont val="Tahoma"/>
            <family val="2"/>
            <charset val="162"/>
          </rPr>
          <t xml:space="preserve">
23-27 OCAK 2023 5 GÜN YILLIK İZİN</t>
        </r>
      </text>
    </comment>
    <comment ref="K110" authorId="1" shapeId="0" xr:uid="{45B35C7C-7736-4591-9B0E-1CA7C0413DEE}">
      <text>
        <r>
          <rPr>
            <b/>
            <sz val="9"/>
            <color indexed="81"/>
            <rFont val="Tahoma"/>
            <family val="2"/>
            <charset val="162"/>
          </rPr>
          <t>Berre:</t>
        </r>
        <r>
          <rPr>
            <sz val="9"/>
            <color indexed="81"/>
            <rFont val="Tahoma"/>
            <family val="2"/>
            <charset val="162"/>
          </rPr>
          <t xml:space="preserve">
21-27 OCAK 2023 6 GÜN YILLIK İZİN</t>
        </r>
      </text>
    </comment>
    <comment ref="L114" authorId="2" shapeId="0" xr:uid="{B0401748-681A-4606-8CE1-A584F9F70F0A}">
      <text>
        <r>
          <rPr>
            <b/>
            <sz val="9"/>
            <color indexed="81"/>
            <rFont val="Tahoma"/>
            <family val="2"/>
            <charset val="162"/>
          </rPr>
          <t>Murat GÜRBÜZ:</t>
        </r>
        <r>
          <rPr>
            <sz val="9"/>
            <color indexed="81"/>
            <rFont val="Tahoma"/>
            <family val="2"/>
            <charset val="162"/>
          </rPr>
          <t xml:space="preserve">
4-15 KASIM 2024 11 GÜN YILLIK İZİN</t>
        </r>
      </text>
    </comment>
    <comment ref="L116" authorId="1" shapeId="0" xr:uid="{C809F975-6377-4748-B715-605913E0E557}">
      <text>
        <r>
          <rPr>
            <b/>
            <sz val="9"/>
            <color indexed="81"/>
            <rFont val="Tahoma"/>
            <family val="2"/>
            <charset val="162"/>
          </rPr>
          <t>Berre:</t>
        </r>
        <r>
          <rPr>
            <sz val="9"/>
            <color indexed="81"/>
            <rFont val="Tahoma"/>
            <family val="2"/>
            <charset val="162"/>
          </rPr>
          <t xml:space="preserve">
01- 16 NİSAN 2024 10 GÜN YILLIK İZİN
10-14 HAZİRAN 2024 4 GÜN YILLIK İZİN</t>
        </r>
      </text>
    </comment>
    <comment ref="L117" authorId="2" shapeId="0" xr:uid="{D86AE8C0-BA03-46FC-98E2-C417F6FEB83E}">
      <text>
        <r>
          <rPr>
            <b/>
            <sz val="9"/>
            <color indexed="81"/>
            <rFont val="Tahoma"/>
            <family val="2"/>
            <charset val="162"/>
          </rPr>
          <t>Murat GÜRBÜZ:</t>
        </r>
        <r>
          <rPr>
            <sz val="9"/>
            <color indexed="81"/>
            <rFont val="Tahoma"/>
            <family val="2"/>
            <charset val="162"/>
          </rPr>
          <t xml:space="preserve">
14-18 EKİM 2024 5 GÜN YILLIK İZİN
</t>
        </r>
      </text>
    </comment>
    <comment ref="M117" authorId="3" shapeId="0" xr:uid="{D0D4C4AE-E38A-416B-A1E2-D10862A00E1A}">
      <text>
        <r>
          <rPr>
            <b/>
            <sz val="9"/>
            <color indexed="81"/>
            <rFont val="Tahoma"/>
            <family val="2"/>
            <charset val="162"/>
          </rPr>
          <t>MİNE KARAOĞLU:</t>
        </r>
        <r>
          <rPr>
            <sz val="9"/>
            <color indexed="81"/>
            <rFont val="Tahoma"/>
            <family val="2"/>
            <charset val="162"/>
          </rPr>
          <t xml:space="preserve">
19-20-21 ŞUBAT 2025 3 GÜN YILLIK İZİN
13-14 MART 2025 2 GÜN YILLIK İZİN
25-28 MART 2025 4 GÜN YILLIK İZİN</t>
        </r>
      </text>
    </comment>
    <comment ref="L118" authorId="1" shapeId="0" xr:uid="{DB781256-8665-4492-88E4-ECC65A1EAE7E}">
      <text>
        <r>
          <rPr>
            <b/>
            <sz val="9"/>
            <color indexed="81"/>
            <rFont val="Tahoma"/>
            <family val="2"/>
            <charset val="162"/>
          </rPr>
          <t>Berre:</t>
        </r>
        <r>
          <rPr>
            <sz val="9"/>
            <color indexed="81"/>
            <rFont val="Tahoma"/>
            <family val="2"/>
            <charset val="162"/>
          </rPr>
          <t xml:space="preserve">
21-24 MAYIS 2024 4 GÜN YILLIK İZİN
23 EYLÜL- 3 EKİM 2024 10 GÜN YILLIK İZİN</t>
        </r>
      </text>
    </comment>
    <comment ref="L123" authorId="2" shapeId="0" xr:uid="{DBB9EF75-1A8A-4DB2-B4E1-62E3E88A35A0}">
      <text>
        <r>
          <rPr>
            <b/>
            <sz val="9"/>
            <color indexed="81"/>
            <rFont val="Tahoma"/>
            <family val="2"/>
            <charset val="162"/>
          </rPr>
          <t>Murat GÜRBÜZ:</t>
        </r>
        <r>
          <rPr>
            <sz val="9"/>
            <color indexed="81"/>
            <rFont val="Tahoma"/>
            <family val="2"/>
            <charset val="162"/>
          </rPr>
          <t xml:space="preserve">
5-13 AĞUSTOS 2024 8 GÜN YILLIK İZİN
11-17 EKİM 2024 6 GÜN YILLIK İZİN</t>
        </r>
      </text>
    </comment>
    <comment ref="M123" authorId="3" shapeId="0" xr:uid="{5CF5CA20-2DC8-4F27-B0A4-7C45BC59AF41}">
      <text>
        <r>
          <rPr>
            <b/>
            <sz val="9"/>
            <color indexed="81"/>
            <rFont val="Tahoma"/>
            <family val="2"/>
            <charset val="162"/>
          </rPr>
          <t>MİNE KARAOĞLU:</t>
        </r>
        <r>
          <rPr>
            <sz val="9"/>
            <color indexed="81"/>
            <rFont val="Tahoma"/>
            <family val="2"/>
            <charset val="162"/>
          </rPr>
          <t xml:space="preserve">
14-22 MAYIS 2025 7 GÜN YILLIK İZİN</t>
        </r>
      </text>
    </comment>
    <comment ref="L124" authorId="2" shapeId="0" xr:uid="{FD296EBA-A5E7-4C6B-893B-93562E5C9143}">
      <text>
        <r>
          <rPr>
            <b/>
            <sz val="9"/>
            <color indexed="81"/>
            <rFont val="Tahoma"/>
            <family val="2"/>
            <charset val="162"/>
          </rPr>
          <t>Murat GÜRBÜZ:</t>
        </r>
        <r>
          <rPr>
            <sz val="9"/>
            <color indexed="81"/>
            <rFont val="Tahoma"/>
            <family val="2"/>
            <charset val="162"/>
          </rPr>
          <t xml:space="preserve">
16 AĞUSTOS - 2 EYLÜL 2024 14 GÜN YILLIK İZİN
</t>
        </r>
      </text>
    </comment>
    <comment ref="M126" authorId="3" shapeId="0" xr:uid="{40471A84-ED57-49CC-BA14-E4EE51A30E0E}">
      <text>
        <r>
          <rPr>
            <b/>
            <sz val="9"/>
            <color indexed="81"/>
            <rFont val="Tahoma"/>
            <family val="2"/>
            <charset val="162"/>
          </rPr>
          <t>MİNE KARAOĞLU:</t>
        </r>
        <r>
          <rPr>
            <sz val="9"/>
            <color indexed="81"/>
            <rFont val="Tahoma"/>
            <family val="2"/>
            <charset val="162"/>
          </rPr>
          <t xml:space="preserve">
3-4-5 HAZİRAN 2025 3 GÜN YILLIK İZİN
30 HAZİRAN-4 TEMMUZ 2025 5 GÜN YILLIK İZİN
21-25 TEMMUZ 2025 5 GÜN YILLIK İZİN</t>
        </r>
      </text>
    </comment>
    <comment ref="M127" authorId="3" shapeId="0" xr:uid="{7B4E4121-A2C2-417A-8B00-C1CAF2C02064}">
      <text>
        <r>
          <rPr>
            <b/>
            <sz val="9"/>
            <color indexed="81"/>
            <rFont val="Tahoma"/>
            <family val="2"/>
            <charset val="162"/>
          </rPr>
          <t>MİNE KARAOĞLU:</t>
        </r>
        <r>
          <rPr>
            <sz val="9"/>
            <color indexed="81"/>
            <rFont val="Tahoma"/>
            <family val="2"/>
            <charset val="162"/>
          </rPr>
          <t xml:space="preserve">
30 HAZİRAN-4 TEMMUZ 2025 5 GÜN YILLIK İZİN
7-8 TEMMUZ 2025 2 GÜN YILLIK İZİN
14-22 TEMMUZ 2025 7 GÜN YILLIK İZİN</t>
        </r>
      </text>
    </comment>
    <comment ref="M128" authorId="3" shapeId="0" xr:uid="{32010D98-57F2-4A25-A7D4-339C1D4B9360}">
      <text>
        <r>
          <rPr>
            <b/>
            <sz val="9"/>
            <color indexed="81"/>
            <rFont val="Tahoma"/>
            <family val="2"/>
            <charset val="162"/>
          </rPr>
          <t>MİNE KARAOĞLU:</t>
        </r>
        <r>
          <rPr>
            <sz val="9"/>
            <color indexed="81"/>
            <rFont val="Tahoma"/>
            <family val="2"/>
            <charset val="162"/>
          </rPr>
          <t xml:space="preserve">
21 NİSAN 2025 1 GÜN YILLIK İZİN
3 HAZİRAN 2025 1 GÜN YILLIK İZİN
30 HAZİRAN-4 TEMMUZ 2025 5 GÜN YILLIK İZİN</t>
        </r>
      </text>
    </comment>
    <comment ref="M129" authorId="3" shapeId="0" xr:uid="{8BD2F55E-C64D-4EE9-AC68-22C4CC361C74}">
      <text>
        <r>
          <rPr>
            <b/>
            <sz val="9"/>
            <color indexed="81"/>
            <rFont val="Tahoma"/>
            <family val="2"/>
            <charset val="162"/>
          </rPr>
          <t>MİNE KARAOĞLU:</t>
        </r>
        <r>
          <rPr>
            <sz val="9"/>
            <color indexed="81"/>
            <rFont val="Tahoma"/>
            <family val="2"/>
            <charset val="162"/>
          </rPr>
          <t xml:space="preserve">
1-4 TEMMUZ 2025 4 GÜN YILLIK İZİN
7-11 TEMMUZ 2025 5 GÜN YILLIK İZİN</t>
        </r>
      </text>
    </comment>
    <comment ref="M131" authorId="3" shapeId="0" xr:uid="{080EBB95-0958-444A-B669-68AB48DE7109}">
      <text>
        <r>
          <rPr>
            <b/>
            <sz val="9"/>
            <color indexed="81"/>
            <rFont val="Tahoma"/>
            <family val="2"/>
            <charset val="162"/>
          </rPr>
          <t>MİNE KARAOĞLU:</t>
        </r>
        <r>
          <rPr>
            <sz val="9"/>
            <color indexed="81"/>
            <rFont val="Tahoma"/>
            <family val="2"/>
            <charset val="162"/>
          </rPr>
          <t xml:space="preserve">
2-11 NİSAN 2025 9 GÜN YILLIK İZİN</t>
        </r>
      </text>
    </comment>
    <comment ref="M132" authorId="3" shapeId="0" xr:uid="{1F18C6FC-EDE1-4167-845A-EF0CA2CEC438}">
      <text>
        <r>
          <rPr>
            <b/>
            <sz val="9"/>
            <color indexed="81"/>
            <rFont val="Tahoma"/>
            <family val="2"/>
            <charset val="162"/>
          </rPr>
          <t>MİNE KARAOĞLU:</t>
        </r>
        <r>
          <rPr>
            <sz val="9"/>
            <color indexed="81"/>
            <rFont val="Tahoma"/>
            <family val="2"/>
            <charset val="162"/>
          </rPr>
          <t xml:space="preserve">
17-26 NİSAN 2025 8 GÜN YILLIK İZİN
7-11 TEMMUZ 2025 5 GÜN YILLIK İZİN
14 TEMMUZ 2025 1 GÜN YILLIK İZİN</t>
        </r>
      </text>
    </comment>
    <comment ref="M133" authorId="3" shapeId="0" xr:uid="{F3BDC63A-26F6-413A-AA31-03EDD765A909}">
      <text>
        <r>
          <rPr>
            <b/>
            <sz val="9"/>
            <color indexed="81"/>
            <rFont val="Tahoma"/>
            <family val="2"/>
            <charset val="162"/>
          </rPr>
          <t>MİNE KARAOĞLU:</t>
        </r>
        <r>
          <rPr>
            <sz val="9"/>
            <color indexed="81"/>
            <rFont val="Tahoma"/>
            <family val="2"/>
            <charset val="162"/>
          </rPr>
          <t xml:space="preserve">
15 NİSAN 2025 1 GÜN YILLIK İZİN
30 HAZİRAN-4 TEMMUZ 2025 5 GÜN YILLIK İZİN
21-25 TEMMUZ 2025 5 GÜN YILLIK İZİN</t>
        </r>
      </text>
    </comment>
    <comment ref="M134" authorId="3" shapeId="0" xr:uid="{B6D4C37A-BE85-472E-A2FD-75F951E17F5A}">
      <text>
        <r>
          <rPr>
            <b/>
            <sz val="9"/>
            <color indexed="81"/>
            <rFont val="Tahoma"/>
            <family val="2"/>
            <charset val="162"/>
          </rPr>
          <t>MİNE KARAOĞLU:</t>
        </r>
        <r>
          <rPr>
            <sz val="9"/>
            <color indexed="81"/>
            <rFont val="Tahoma"/>
            <family val="2"/>
            <charset val="162"/>
          </rPr>
          <t xml:space="preserve">
24-28 MART 2025 5 GÜN YILLIK İZİN
11-20 HAZİRAN 2025 9 GÜN YILLIK İZİN</t>
        </r>
      </text>
    </comment>
    <comment ref="M139" authorId="3" shapeId="0" xr:uid="{BB7E6B7E-9FD9-4306-B2C8-DBF7C496C175}">
      <text>
        <r>
          <rPr>
            <b/>
            <sz val="9"/>
            <color indexed="81"/>
            <rFont val="Tahoma"/>
            <family val="2"/>
            <charset val="162"/>
          </rPr>
          <t>MİNE KARAOĞLU:</t>
        </r>
        <r>
          <rPr>
            <sz val="9"/>
            <color indexed="81"/>
            <rFont val="Tahoma"/>
            <family val="2"/>
            <charset val="162"/>
          </rPr>
          <t xml:space="preserve">
1-4 TEMMUZ 2025 4 GÜN YILLIK İZİN</t>
        </r>
      </text>
    </comment>
    <comment ref="M142" authorId="3" shapeId="0" xr:uid="{FF3400C8-AC15-4D79-BAAD-01B47EE92EF5}">
      <text>
        <r>
          <rPr>
            <b/>
            <sz val="9"/>
            <color indexed="81"/>
            <rFont val="Tahoma"/>
            <family val="2"/>
            <charset val="162"/>
          </rPr>
          <t>MİNE KARAOĞLU:</t>
        </r>
        <r>
          <rPr>
            <sz val="9"/>
            <color indexed="81"/>
            <rFont val="Tahoma"/>
            <family val="2"/>
            <charset val="162"/>
          </rPr>
          <t xml:space="preserve">
24-28 MART 2025 5 GÜN YILLIK İZİN
7-17 TEMMUZ 2025 9 GÜN YILLIK İZİN</t>
        </r>
      </text>
    </comment>
    <comment ref="M143" authorId="3" shapeId="0" xr:uid="{CE1D6DBF-D70C-4C12-B11D-F015B78044A2}">
      <text>
        <r>
          <rPr>
            <b/>
            <sz val="9"/>
            <color indexed="81"/>
            <rFont val="Tahoma"/>
            <family val="2"/>
            <charset val="162"/>
          </rPr>
          <t>MİNE KARAOĞLU:</t>
        </r>
        <r>
          <rPr>
            <sz val="9"/>
            <color indexed="81"/>
            <rFont val="Tahoma"/>
            <family val="2"/>
            <charset val="162"/>
          </rPr>
          <t xml:space="preserve">
2-11 NİSAN 2025 9 GÜN YILLIK İZİN
16-20 HAZİRAN 2025 5 GÜN YILLIK İZİN</t>
        </r>
      </text>
    </comment>
    <comment ref="M144" authorId="3" shapeId="0" xr:uid="{1BDDA993-B396-4B0A-80C9-D9932F1FFE2C}">
      <text>
        <r>
          <rPr>
            <b/>
            <sz val="9"/>
            <color indexed="81"/>
            <rFont val="Tahoma"/>
            <family val="2"/>
            <charset val="162"/>
          </rPr>
          <t>MİNE KARAOĞLU:</t>
        </r>
        <r>
          <rPr>
            <sz val="9"/>
            <color indexed="81"/>
            <rFont val="Tahoma"/>
            <family val="2"/>
            <charset val="162"/>
          </rPr>
          <t xml:space="preserve">
2-11 NİSAN 2025 9 GÜN YILLIK İZİN</t>
        </r>
      </text>
    </comment>
    <comment ref="M148" authorId="3" shapeId="0" xr:uid="{AD731CFA-648B-44D0-A497-B2FB5A917AE7}">
      <text>
        <r>
          <rPr>
            <b/>
            <sz val="9"/>
            <color indexed="81"/>
            <rFont val="Tahoma"/>
            <family val="2"/>
            <charset val="162"/>
          </rPr>
          <t>MİNE KARAOĞLU:</t>
        </r>
        <r>
          <rPr>
            <sz val="9"/>
            <color indexed="81"/>
            <rFont val="Tahoma"/>
            <family val="2"/>
            <charset val="162"/>
          </rPr>
          <t xml:space="preserve">
2-11 NİSAN 2025 9 GÜN YILLIK İZİN
16-20 HAZİRAN 2025 5 GÜN YILLIK İZİN</t>
        </r>
      </text>
    </comment>
    <comment ref="M149" authorId="3" shapeId="0" xr:uid="{5AFD7536-4B14-4320-96F8-A83C78BD8A1A}">
      <text>
        <r>
          <rPr>
            <b/>
            <sz val="9"/>
            <color indexed="81"/>
            <rFont val="Tahoma"/>
            <family val="2"/>
            <charset val="162"/>
          </rPr>
          <t>MİNE KARAOĞLU:</t>
        </r>
        <r>
          <rPr>
            <sz val="9"/>
            <color indexed="81"/>
            <rFont val="Tahoma"/>
            <family val="2"/>
            <charset val="162"/>
          </rPr>
          <t xml:space="preserve">
1-4 TEMMUZ 2025 4 GÜN YILLIK İZİN
14-25 TEMMUZ 2025 10 GÜN YILLIK İZİN</t>
        </r>
      </text>
    </comment>
    <comment ref="M153" authorId="3" shapeId="0" xr:uid="{5EC6608B-D452-489C-8469-5EDD5DBE2E9A}">
      <text>
        <r>
          <rPr>
            <b/>
            <sz val="9"/>
            <color indexed="81"/>
            <rFont val="Tahoma"/>
            <family val="2"/>
            <charset val="162"/>
          </rPr>
          <t>MİNE KARAOĞLU:</t>
        </r>
        <r>
          <rPr>
            <sz val="9"/>
            <color indexed="81"/>
            <rFont val="Tahoma"/>
            <family val="2"/>
            <charset val="162"/>
          </rPr>
          <t xml:space="preserve">
2-17 TEMMUZ 2025 13 GÜN YILLIK İZİN</t>
        </r>
      </text>
    </comment>
    <comment ref="M157" authorId="3" shapeId="0" xr:uid="{FCA9D34A-7A11-463E-BDC4-3E4FCA0FD05B}">
      <text>
        <r>
          <rPr>
            <b/>
            <sz val="9"/>
            <color indexed="81"/>
            <rFont val="Tahoma"/>
            <family val="2"/>
            <charset val="162"/>
          </rPr>
          <t>MİNE KARAOĞLU:</t>
        </r>
        <r>
          <rPr>
            <sz val="9"/>
            <color indexed="81"/>
            <rFont val="Tahoma"/>
            <family val="2"/>
            <charset val="162"/>
          </rPr>
          <t xml:space="preserve">
25 HAZİRAN-4 TEMMUZ 2025 9 GÜN YILLIK İZİN
7-11 TEMMUZ 2025 5 GÜN YILLIK İZİN</t>
        </r>
      </text>
    </comment>
    <comment ref="M159" authorId="3" shapeId="0" xr:uid="{CA45DA6D-05C7-40D5-A95A-EB90DC3AD53B}">
      <text>
        <r>
          <rPr>
            <b/>
            <sz val="9"/>
            <color indexed="81"/>
            <rFont val="Tahoma"/>
            <family val="2"/>
            <charset val="162"/>
          </rPr>
          <t>MİNE KARAOĞLU:</t>
        </r>
        <r>
          <rPr>
            <sz val="9"/>
            <color indexed="81"/>
            <rFont val="Tahoma"/>
            <family val="2"/>
            <charset val="162"/>
          </rPr>
          <t xml:space="preserve">
2-11 NİSAN 2025 9 GÜN YILLIK İZİN
16-20 HAZİRAN 2025 5 GÜN YILLIK İZİN</t>
        </r>
      </text>
    </comment>
    <comment ref="M160" authorId="3" shapeId="0" xr:uid="{1732C4A1-BED0-41AE-A38A-05B0B61A3B62}">
      <text>
        <r>
          <rPr>
            <b/>
            <sz val="9"/>
            <color indexed="81"/>
            <rFont val="Tahoma"/>
            <family val="2"/>
            <charset val="162"/>
          </rPr>
          <t>MİNE KARAOĞLU:</t>
        </r>
        <r>
          <rPr>
            <sz val="9"/>
            <color indexed="81"/>
            <rFont val="Tahoma"/>
            <family val="2"/>
            <charset val="162"/>
          </rPr>
          <t xml:space="preserve">
30 HAZİRAN-4 TEMMUZ 2025 5 GÜN YILLIK İZİN
11-18 TEMMUZ 2025 6 GÜN YILLIK İZİN</t>
        </r>
      </text>
    </comment>
    <comment ref="M161" authorId="3" shapeId="0" xr:uid="{99087B43-E7EB-489F-B9D9-D76FDC8EA8C3}">
      <text>
        <r>
          <rPr>
            <b/>
            <sz val="9"/>
            <color indexed="81"/>
            <rFont val="Tahoma"/>
            <family val="2"/>
            <charset val="162"/>
          </rPr>
          <t>MİNE KARAOĞLU:</t>
        </r>
        <r>
          <rPr>
            <sz val="9"/>
            <color indexed="81"/>
            <rFont val="Tahoma"/>
            <family val="2"/>
            <charset val="162"/>
          </rPr>
          <t xml:space="preserve">
7-11 TEMMUZ 2025 5 GÜN YILLIK İZİN</t>
        </r>
      </text>
    </comment>
    <comment ref="M162" authorId="3" shapeId="0" xr:uid="{02F18D2D-5EF6-4216-A04A-C106431CA6DC}">
      <text>
        <r>
          <rPr>
            <b/>
            <sz val="9"/>
            <color indexed="81"/>
            <rFont val="Tahoma"/>
            <family val="2"/>
            <charset val="162"/>
          </rPr>
          <t>MİNE KARAOĞLU:</t>
        </r>
        <r>
          <rPr>
            <sz val="9"/>
            <color indexed="81"/>
            <rFont val="Tahoma"/>
            <family val="2"/>
            <charset val="162"/>
          </rPr>
          <t xml:space="preserve">
16-23 HAZİRAN 2025 7 GÜN YILLIK İZİN
7-11 TEMMUZ 2025 5 GÜN YILLIK İZİN</t>
        </r>
      </text>
    </comment>
    <comment ref="M166" authorId="3" shapeId="0" xr:uid="{E6C9BF58-989C-49D3-B2EE-23DD24012830}">
      <text>
        <r>
          <rPr>
            <b/>
            <sz val="9"/>
            <color indexed="81"/>
            <rFont val="Tahoma"/>
            <family val="2"/>
            <charset val="162"/>
          </rPr>
          <t>MİNE KARAOĞLU:</t>
        </r>
        <r>
          <rPr>
            <sz val="9"/>
            <color indexed="81"/>
            <rFont val="Tahoma"/>
            <family val="2"/>
            <charset val="162"/>
          </rPr>
          <t xml:space="preserve">
11-20 HAZİRAN 2025 9 GÜN YILLIK İZİN
7-11 TEMMUZ 2025 5 GÜN YILLIK İZİN</t>
        </r>
      </text>
    </comment>
    <comment ref="M167" authorId="3" shapeId="0" xr:uid="{5A62032B-30E1-4113-B51B-24C33240C43C}">
      <text>
        <r>
          <rPr>
            <b/>
            <sz val="9"/>
            <color indexed="81"/>
            <rFont val="Tahoma"/>
            <family val="2"/>
            <charset val="162"/>
          </rPr>
          <t>MİNE KARAOĞLU:</t>
        </r>
        <r>
          <rPr>
            <sz val="9"/>
            <color indexed="81"/>
            <rFont val="Tahoma"/>
            <family val="2"/>
            <charset val="162"/>
          </rPr>
          <t xml:space="preserve">
3-4-5 HAZİRAN 2025 3 GÜN YILLIK İZİN
7-11 TEMMUZ 2025 5 GÜN YILLIK İZİN
21-25 TEMMUZ 2025 5 GÜN YILLIK İZİN</t>
        </r>
      </text>
    </comment>
    <comment ref="M168" authorId="3" shapeId="0" xr:uid="{1B01AA78-27BA-4E0C-AEB9-C85C588D2868}">
      <text>
        <r>
          <rPr>
            <b/>
            <sz val="9"/>
            <color indexed="81"/>
            <rFont val="Tahoma"/>
            <family val="2"/>
            <charset val="162"/>
          </rPr>
          <t>MİNE KARAOĞLU:</t>
        </r>
        <r>
          <rPr>
            <sz val="9"/>
            <color indexed="81"/>
            <rFont val="Tahoma"/>
            <family val="2"/>
            <charset val="162"/>
          </rPr>
          <t xml:space="preserve">
7-11 TEMMUZ 2025 5 GÜN YILLIK İZİN
22-31 TEMMUZ 2025 9 GÜN YILLIK İZİN</t>
        </r>
      </text>
    </comment>
    <comment ref="M169" authorId="3" shapeId="0" xr:uid="{2F36A9A1-F5F3-4533-B679-3CE06D4E3112}">
      <text>
        <r>
          <rPr>
            <b/>
            <sz val="9"/>
            <color indexed="81"/>
            <rFont val="Tahoma"/>
            <family val="2"/>
            <charset val="162"/>
          </rPr>
          <t>MİNE KARAOĞLU:</t>
        </r>
        <r>
          <rPr>
            <sz val="9"/>
            <color indexed="81"/>
            <rFont val="Tahoma"/>
            <family val="2"/>
            <charset val="162"/>
          </rPr>
          <t xml:space="preserve">
21-25 TEMMUZ 2025 5 GÜN YILLIK İZİN</t>
        </r>
      </text>
    </comment>
    <comment ref="M170" authorId="3" shapeId="0" xr:uid="{113946D6-79AE-4A64-AB7D-925559E81F85}">
      <text>
        <r>
          <rPr>
            <b/>
            <sz val="9"/>
            <color indexed="81"/>
            <rFont val="Tahoma"/>
            <family val="2"/>
            <charset val="162"/>
          </rPr>
          <t>MİNE KARAOĞLU:</t>
        </r>
        <r>
          <rPr>
            <sz val="9"/>
            <color indexed="81"/>
            <rFont val="Tahoma"/>
            <family val="2"/>
            <charset val="162"/>
          </rPr>
          <t xml:space="preserve">
7-11 TEMMUZ 2025 5 GÜN YILLIK İZİN
22-31 TEMMUZ 2025 9 GÜN YILLIK İZİN</t>
        </r>
      </text>
    </comment>
    <comment ref="M171" authorId="3" shapeId="0" xr:uid="{E81FF803-A136-4E5C-B0A2-5B7B9359AEC6}">
      <text>
        <r>
          <rPr>
            <b/>
            <sz val="9"/>
            <color indexed="81"/>
            <rFont val="Tahoma"/>
            <family val="2"/>
            <charset val="162"/>
          </rPr>
          <t>MİNE KARAOĞLU:</t>
        </r>
        <r>
          <rPr>
            <sz val="9"/>
            <color indexed="81"/>
            <rFont val="Tahoma"/>
            <family val="2"/>
            <charset val="162"/>
          </rPr>
          <t xml:space="preserve">
30 HAZİRAN-4 TEMMUZ 2025 5 GÜN YILLIK İZİN
14-17 TEMMUZ 2025 3 GÜN YILLIK İZİN</t>
        </r>
      </text>
    </comment>
    <comment ref="M173" authorId="3" shapeId="0" xr:uid="{5F1DD099-470A-46D2-9E4C-3610CCB1B845}">
      <text>
        <r>
          <rPr>
            <b/>
            <sz val="9"/>
            <color indexed="81"/>
            <rFont val="Tahoma"/>
            <family val="2"/>
            <charset val="162"/>
          </rPr>
          <t>MİNE KARAOĞLU:</t>
        </r>
        <r>
          <rPr>
            <sz val="9"/>
            <color indexed="81"/>
            <rFont val="Tahoma"/>
            <family val="2"/>
            <charset val="162"/>
          </rPr>
          <t xml:space="preserve">
16-31 TEMMUZ 2025 14 GÜN YILLIK İZİN</t>
        </r>
      </text>
    </comment>
    <comment ref="M177" authorId="3" shapeId="0" xr:uid="{6E9A0608-F2CF-4885-8A88-9DB1D8F8412A}">
      <text>
        <r>
          <rPr>
            <b/>
            <sz val="9"/>
            <color indexed="81"/>
            <rFont val="Tahoma"/>
            <family val="2"/>
            <charset val="162"/>
          </rPr>
          <t>MİNE KARAOĞLU:</t>
        </r>
        <r>
          <rPr>
            <sz val="9"/>
            <color indexed="81"/>
            <rFont val="Tahoma"/>
            <family val="2"/>
            <charset val="162"/>
          </rPr>
          <t xml:space="preserve">
8-11 TEMMUZ 2025 4 GÜN YILLIK İZİN</t>
        </r>
      </text>
    </comment>
    <comment ref="M178" authorId="3" shapeId="0" xr:uid="{ACA14294-396F-4AAA-A4BB-298FF4D0E4E5}">
      <text>
        <r>
          <rPr>
            <b/>
            <sz val="9"/>
            <color indexed="81"/>
            <rFont val="Tahoma"/>
            <family val="2"/>
            <charset val="162"/>
          </rPr>
          <t>MİNE KARAOĞLU:</t>
        </r>
        <r>
          <rPr>
            <sz val="9"/>
            <color indexed="81"/>
            <rFont val="Tahoma"/>
            <family val="2"/>
            <charset val="162"/>
          </rPr>
          <t xml:space="preserve">
7-11 TEMMUZ 2025 5 GÜN YILLIK İZİN</t>
        </r>
      </text>
    </comment>
    <comment ref="M185" authorId="3" shapeId="0" xr:uid="{ABD4303F-9A26-4C35-81F2-EE3160442980}">
      <text>
        <r>
          <rPr>
            <b/>
            <sz val="9"/>
            <color indexed="81"/>
            <rFont val="Tahoma"/>
            <family val="2"/>
            <charset val="162"/>
          </rPr>
          <t>MİNE KARAOĞLU:</t>
        </r>
        <r>
          <rPr>
            <sz val="9"/>
            <color indexed="81"/>
            <rFont val="Tahoma"/>
            <family val="2"/>
            <charset val="162"/>
          </rPr>
          <t xml:space="preserve">
22-25 TEMMUZ 2025 4 GÜN YILLIK İZİN</t>
        </r>
      </text>
    </comment>
    <comment ref="M187" authorId="3" shapeId="0" xr:uid="{BDCFC85E-0F13-4E37-B7CB-B11023EEF7FD}">
      <text>
        <r>
          <rPr>
            <b/>
            <sz val="9"/>
            <color indexed="81"/>
            <rFont val="Tahoma"/>
            <family val="2"/>
            <charset val="162"/>
          </rPr>
          <t>MİNE KARAOĞLU:</t>
        </r>
        <r>
          <rPr>
            <sz val="9"/>
            <color indexed="81"/>
            <rFont val="Tahoma"/>
            <family val="2"/>
            <charset val="162"/>
          </rPr>
          <t xml:space="preserve">
4-21 TEMMUZ 2025 14 GÜN YILLIK İZİN
</t>
        </r>
      </text>
    </comment>
  </commentList>
</comments>
</file>

<file path=xl/sharedStrings.xml><?xml version="1.0" encoding="utf-8"?>
<sst xmlns="http://schemas.openxmlformats.org/spreadsheetml/2006/main" count="243" uniqueCount="225">
  <si>
    <t>ADI SOYADI</t>
  </si>
  <si>
    <t>DOĞUM TARİHİ</t>
  </si>
  <si>
    <t>İŞE GİRİŞ TARİHİ</t>
  </si>
  <si>
    <t>KULLANILAN İZİN GÜNLERİ TOPLAMI</t>
  </si>
  <si>
    <t>2017</t>
  </si>
  <si>
    <t>2018</t>
  </si>
  <si>
    <t>AHMET ÇANGA</t>
  </si>
  <si>
    <t>AHMET ÇELİK</t>
  </si>
  <si>
    <t>AHMET ILGIN</t>
  </si>
  <si>
    <t>AHMET KOÇ</t>
  </si>
  <si>
    <t>ALİ ÇAVUŞ BAŞTUĞ</t>
  </si>
  <si>
    <t>ALİ GÜRBÜZ</t>
  </si>
  <si>
    <t>ALİ ŞIH YORULMAZ</t>
  </si>
  <si>
    <t>ALTAN TETİK</t>
  </si>
  <si>
    <t>ARİF ŞENGÖZ</t>
  </si>
  <si>
    <t>AYNUR AYTEKİN</t>
  </si>
  <si>
    <t>BAHADIR AKKÜL</t>
  </si>
  <si>
    <t>BAKİ KACAR</t>
  </si>
  <si>
    <t>BARIŞ CAN GÜNDÜZ</t>
  </si>
  <si>
    <t>BATUHAN İLHAN</t>
  </si>
  <si>
    <t>BEKİR TOSUN</t>
  </si>
  <si>
    <t>BERAT OLGUN</t>
  </si>
  <si>
    <t>BERAT ÖZDEN</t>
  </si>
  <si>
    <t>BERKAY DOĞAN</t>
  </si>
  <si>
    <t>BERKAY OCAK</t>
  </si>
  <si>
    <t>BEYTULLAH İLBAŞ</t>
  </si>
  <si>
    <t>BİLAL CEVİZOĞLU</t>
  </si>
  <si>
    <t>BUĞRAHAN ÖZAYDIN</t>
  </si>
  <si>
    <t>BURAK BAŞTUĞ</t>
  </si>
  <si>
    <t>CELAL BARAN</t>
  </si>
  <si>
    <t>CEVDET ÖKSÜZ</t>
  </si>
  <si>
    <t>DURSUN SAVAŞ</t>
  </si>
  <si>
    <t>EMİNE BERRE TOPAL</t>
  </si>
  <si>
    <t>EMRE ÇİÇEK</t>
  </si>
  <si>
    <t>EMRE YILMAZ</t>
  </si>
  <si>
    <t>ERAY AYDIN</t>
  </si>
  <si>
    <t>ERDAL YAKUT</t>
  </si>
  <si>
    <t>ERSAN SARINCA</t>
  </si>
  <si>
    <t>ERDAL İZGİ</t>
  </si>
  <si>
    <t>ERTAN TAŞÇI</t>
  </si>
  <si>
    <t>EYYUP UNVANLI</t>
  </si>
  <si>
    <t>FARUK YEŞİLYURT</t>
  </si>
  <si>
    <t>FATİH AKPINAR</t>
  </si>
  <si>
    <t>FATİH BALOĞLU</t>
  </si>
  <si>
    <t>HACI HASAN ACAR</t>
  </si>
  <si>
    <t>HAKAN CÖNGER</t>
  </si>
  <si>
    <t>HAMZA ÇANGA</t>
  </si>
  <si>
    <t>HARUN ÖCAL</t>
  </si>
  <si>
    <t>HASAN ÖZTÜRK</t>
  </si>
  <si>
    <t>HAYATİ SÖZDİNLER</t>
  </si>
  <si>
    <t>HAYDAR ACAR</t>
  </si>
  <si>
    <t>HAYDAR KARAKAYA</t>
  </si>
  <si>
    <t>HİLMİ SORGUN</t>
  </si>
  <si>
    <t>HÜSEYİN GAZİ YILDIRIM</t>
  </si>
  <si>
    <t>HÜSEYİN HAKAN ÇİZMECİ</t>
  </si>
  <si>
    <t>HÜSEYİN ZENGİN</t>
  </si>
  <si>
    <t>İBRAHİM VARLIOĞLU</t>
  </si>
  <si>
    <t>İRFAN KIRAÇ</t>
  </si>
  <si>
    <t>İSMET BAŞER</t>
  </si>
  <si>
    <t>KADİR TAVŞANCIOĞLU</t>
  </si>
  <si>
    <t>KAMİL BATUHAN BEYGO</t>
  </si>
  <si>
    <t>KASIM İŞLER</t>
  </si>
  <si>
    <t>KEMAL KARACA</t>
  </si>
  <si>
    <t>KEMALETTİN GÜLEŞEN</t>
  </si>
  <si>
    <t>MEHMET CEYHAN</t>
  </si>
  <si>
    <t>MEHMET KEMAL İNAÇ</t>
  </si>
  <si>
    <t>MESUT TUNCER</t>
  </si>
  <si>
    <t>MİKAİL GÜMÜŞBAŞ</t>
  </si>
  <si>
    <t>MİNE KARAOĞLU</t>
  </si>
  <si>
    <t>MURAT GENÇER</t>
  </si>
  <si>
    <t>MURAT GÜRBÜZ</t>
  </si>
  <si>
    <t>MURAT SEPETÇİ</t>
  </si>
  <si>
    <t>MUSA KANDEMİR</t>
  </si>
  <si>
    <t>MUSTAFA BIYIK</t>
  </si>
  <si>
    <t>NURİ ÖZKAN</t>
  </si>
  <si>
    <t>ORHAN YORULMAZ</t>
  </si>
  <si>
    <t>ÖMER FARUK BOZKURT</t>
  </si>
  <si>
    <t>ÖMER FİLİZ</t>
  </si>
  <si>
    <t>ÖMER OKYAY</t>
  </si>
  <si>
    <t>ÖMER SÜMER</t>
  </si>
  <si>
    <t>ÖNDER OKATAN</t>
  </si>
  <si>
    <t>ÖZKAN AYDIN</t>
  </si>
  <si>
    <t>SAMED TETİK</t>
  </si>
  <si>
    <t>SALİH GÖZÜAK</t>
  </si>
  <si>
    <t>SALİH GÜNEY</t>
  </si>
  <si>
    <t>SERKAN GÜLEŞEN</t>
  </si>
  <si>
    <t>TUNCAY TEKİN</t>
  </si>
  <si>
    <t>UĞUR ALBAYRAK</t>
  </si>
  <si>
    <t>UĞUR CEBECİ</t>
  </si>
  <si>
    <t>ÜMİT DEMİREL</t>
  </si>
  <si>
    <t>ÜMİT SÖZDİNLER</t>
  </si>
  <si>
    <t>VEYSEL BERAT GÜNDÜZ</t>
  </si>
  <si>
    <t>YASİN BEKEÇ</t>
  </si>
  <si>
    <t>YAŞAR ÇETİN</t>
  </si>
  <si>
    <t>YAŞAR YILMAZ</t>
  </si>
  <si>
    <t>YUNUS İBİŞ</t>
  </si>
  <si>
    <t>YUSUF ACAR</t>
  </si>
  <si>
    <t>MUSTAFA SÜMER</t>
  </si>
  <si>
    <t>ERDEM KAMİL YILDIRIM</t>
  </si>
  <si>
    <t>İBRAHİM ÜÇER</t>
  </si>
  <si>
    <t>MURAT ÇAVDAR</t>
  </si>
  <si>
    <t>ASIM DEMET</t>
  </si>
  <si>
    <t>SONER GÜRSOY</t>
  </si>
  <si>
    <t>MUZAFFER İLHAN</t>
  </si>
  <si>
    <t>OSMAN SUSAR</t>
  </si>
  <si>
    <t>SADULLAH AKBAYIR</t>
  </si>
  <si>
    <t>YASİN AYAN</t>
  </si>
  <si>
    <t>Yaş</t>
  </si>
  <si>
    <t>Hak Edilen İzin Gün Sayısı</t>
  </si>
  <si>
    <t>No</t>
  </si>
  <si>
    <t>Toplam</t>
  </si>
  <si>
    <t>Hakediş Günü:</t>
  </si>
  <si>
    <t>Yaş :</t>
  </si>
  <si>
    <t>Çalışma Süresi Üzerinden Hesaplanan Yıllık İzin Gün Sayısı:</t>
  </si>
  <si>
    <t>Yaş Üzerinden Hesaplanan Yıllık İzin Gün Sayısı:</t>
  </si>
  <si>
    <t xml:space="preserve">Hak Edilen İzin </t>
  </si>
  <si>
    <t>Hakediş Tarihi</t>
  </si>
  <si>
    <t>Yıl</t>
  </si>
  <si>
    <t>Yaş Üzerinden</t>
  </si>
  <si>
    <t>Çalışma Üzerinden</t>
  </si>
  <si>
    <t>Kullanılan Gün</t>
  </si>
  <si>
    <t>Kalan Gün</t>
  </si>
  <si>
    <t>Personel Seç</t>
  </si>
  <si>
    <t>Toplam Kalan İzin Günü:</t>
  </si>
  <si>
    <t xml:space="preserve"> </t>
  </si>
  <si>
    <t>MUAZ RECEPOĞLU</t>
  </si>
  <si>
    <t>MEHMET MEHDİOĞLU</t>
  </si>
  <si>
    <t>İşten Çıkış  Tarihi</t>
  </si>
  <si>
    <t>Hak Edilen Gün Sayısı</t>
  </si>
  <si>
    <t>MERT SÜNBÜL</t>
  </si>
  <si>
    <t>YUNUS KARACA</t>
  </si>
  <si>
    <t>İPEK SAVAŞ</t>
  </si>
  <si>
    <t>SONER BOZKURT</t>
  </si>
  <si>
    <t>HAYDAR CAN ALGAN</t>
  </si>
  <si>
    <t>CANBULAT ÖZDAL</t>
  </si>
  <si>
    <t>İSA ÇİÇEK</t>
  </si>
  <si>
    <t>BÜLENT OKATAN</t>
  </si>
  <si>
    <t>AHMET MERT SALAR</t>
  </si>
  <si>
    <t>BERAT ÇOŞKUN</t>
  </si>
  <si>
    <t>EMRAH KOLUKISA</t>
  </si>
  <si>
    <t>İSMAİL AKTUĞ</t>
  </si>
  <si>
    <t>MUSTAFA SAMURKOLLU</t>
  </si>
  <si>
    <t>BURAK ASLANER</t>
  </si>
  <si>
    <t>SELÇUK LÜY</t>
  </si>
  <si>
    <t>ANIL GÜNAY</t>
  </si>
  <si>
    <t>KADİR CANBULAT</t>
  </si>
  <si>
    <t>ALPEREN TOZLU</t>
  </si>
  <si>
    <t>HASAN ÇAKMAKÇI</t>
  </si>
  <si>
    <t>BURCU KARAKOÇ</t>
  </si>
  <si>
    <t>HULUSİ EREN CAN</t>
  </si>
  <si>
    <t>BERAT SUSAR</t>
  </si>
  <si>
    <t>VEYSEL EMRE TOZLU</t>
  </si>
  <si>
    <t>YUSUF GÜRBÜZ</t>
  </si>
  <si>
    <t>RAMAZAN GÜZEL</t>
  </si>
  <si>
    <t>ÜMİT TORUN</t>
  </si>
  <si>
    <t>SEFA ÖZTÜRK</t>
  </si>
  <si>
    <t>BİRKAN ŞEKER</t>
  </si>
  <si>
    <t>ÇAĞRI YILDIZ</t>
  </si>
  <si>
    <t>SALİH BÜLBÜL</t>
  </si>
  <si>
    <t>İLYAS SÜMERCAN</t>
  </si>
  <si>
    <t>CELAL MORAY</t>
  </si>
  <si>
    <t>04.06.2024</t>
  </si>
  <si>
    <t>EYÜPHAN GÜNDÜZ</t>
  </si>
  <si>
    <t>NİYAZİ YURTSEVEN</t>
  </si>
  <si>
    <t>MENDERES ÖCAL</t>
  </si>
  <si>
    <t>ALPER ŞABAN RÜZGAR</t>
  </si>
  <si>
    <t>SELİM ALSAÇ</t>
  </si>
  <si>
    <t>ALİ ÖKSÜZ</t>
  </si>
  <si>
    <t>İLYAS CURTAY</t>
  </si>
  <si>
    <t>ALİ AYDOĞDU</t>
  </si>
  <si>
    <t>ÖMER DOMURCUK</t>
  </si>
  <si>
    <t>FATİH DOMURCUK</t>
  </si>
  <si>
    <t>AHMET ŞAHİN</t>
  </si>
  <si>
    <t>MUHAMMED SEFA PEHLİVANLI</t>
  </si>
  <si>
    <t>OĞUZ EFE ZORLU</t>
  </si>
  <si>
    <t>MEHMET CAN KARATAŞ</t>
  </si>
  <si>
    <t>HAKKI YÜCEL</t>
  </si>
  <si>
    <t>METİN ARSLAN</t>
  </si>
  <si>
    <t>ÖZKAN ÖKSÜZ</t>
  </si>
  <si>
    <t>MUSTAFA BEKTAŞ</t>
  </si>
  <si>
    <t>İLHAN AKBAŞ</t>
  </si>
  <si>
    <t>ÜMİT SAZAK</t>
  </si>
  <si>
    <t>ÜNAL GÜMÜŞSU</t>
  </si>
  <si>
    <t>MACİT USLU</t>
  </si>
  <si>
    <t>EMİR KAAN BAŞER</t>
  </si>
  <si>
    <t>LEVENT DURMAZ</t>
  </si>
  <si>
    <t>ALİ SAVAŞ</t>
  </si>
  <si>
    <t>DOĞAN BAŞER</t>
  </si>
  <si>
    <t>YUSUF AYKUL</t>
  </si>
  <si>
    <t>SALİH ALBAYRAK</t>
  </si>
  <si>
    <t>EYUP TORUN</t>
  </si>
  <si>
    <t>AZİZ BUĞRA KARA</t>
  </si>
  <si>
    <t>YASİN SAYGILI</t>
  </si>
  <si>
    <t>MEHMET ERTAŞ</t>
  </si>
  <si>
    <t>BERAT AKTAŞ</t>
  </si>
  <si>
    <t>MUZAFFER KIZILÇİÇEK</t>
  </si>
  <si>
    <t>SİNAN BÖLGE</t>
  </si>
  <si>
    <t>AHMET DURAN TUNA</t>
  </si>
  <si>
    <t>MEHMET ALİ ÖZÇELİK</t>
  </si>
  <si>
    <t>İSA KANDEMİR</t>
  </si>
  <si>
    <t>BERKAN BULANIK</t>
  </si>
  <si>
    <t>SÜLEYMAN GÖZÜAK</t>
  </si>
  <si>
    <t>MUSTAFA BAŞKAYA</t>
  </si>
  <si>
    <t>02.12.2024</t>
  </si>
  <si>
    <t>CİHAN ÇELEBİ</t>
  </si>
  <si>
    <t>MUHAMMET NAZİM GÖÇ</t>
  </si>
  <si>
    <t>HÜDAGÜL DEĞİRMENCİ</t>
  </si>
  <si>
    <t>EMİR GÖÇÜK</t>
  </si>
  <si>
    <t>YILMAZ YAĞIZ ERÇETİN</t>
  </si>
  <si>
    <t>CELAL GÜLŞEN</t>
  </si>
  <si>
    <t>DİLARA BERRA YILDIRIM</t>
  </si>
  <si>
    <t>ÖMER TORUN</t>
  </si>
  <si>
    <t>MEHMET DİRİ</t>
  </si>
  <si>
    <t>MUSA DOĞU</t>
  </si>
  <si>
    <t>EMRE DEMİRCİ</t>
  </si>
  <si>
    <t>FURKAN KADİR ESEN</t>
  </si>
  <si>
    <t>HAKAN AKPINAR</t>
  </si>
  <si>
    <t>POLAT ERCAN</t>
  </si>
  <si>
    <t>OSMAN ÖZKILIÇ</t>
  </si>
  <si>
    <t>ABBAS CAN ÖNGER</t>
  </si>
  <si>
    <t>MUSTAFA DOĞAN</t>
  </si>
  <si>
    <t>GÜLNUR AĞIRMAN</t>
  </si>
  <si>
    <t>CEMAL ERAKSOY</t>
  </si>
  <si>
    <t>MUHAMMED ZÜMER KEKİLLİOĞLU</t>
  </si>
  <si>
    <t>mine karaoğlu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</si>
</sst>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T_L_-;\-* #,##0.00\ _T_L_-;_-* &quot;-&quot;??\ _T_L_-;_-@_-"/>
    <numFmt numFmtId="165" formatCode="0\ &quot; Gün&quot;"/>
  </numFmts>
  <fonts count="23" x14ac:knownFonts="1">
    <font>
      <sz val="11"/>
      <color theme="1"/>
      <name val="Century Gothic"/>
      <family val="2"/>
      <scheme val="minor"/>
    </font>
    <font>
      <sz val="10"/>
      <name val="Arial Tur"/>
    </font>
    <font>
      <b/>
      <sz val="9"/>
      <color indexed="81"/>
      <name val="Tahoma"/>
      <family val="2"/>
      <charset val="162"/>
    </font>
    <font>
      <sz val="9"/>
      <color indexed="81"/>
      <name val="Tahoma"/>
      <family val="2"/>
      <charset val="162"/>
    </font>
    <font>
      <sz val="10"/>
      <color indexed="81"/>
      <name val="Cambria"/>
      <family val="1"/>
      <charset val="162"/>
    </font>
    <font>
      <b/>
      <sz val="11"/>
      <color indexed="81"/>
      <name val="Cambria"/>
      <family val="1"/>
      <charset val="162"/>
    </font>
    <font>
      <sz val="11"/>
      <color indexed="81"/>
      <name val="Cambria"/>
      <family val="1"/>
      <charset val="162"/>
    </font>
    <font>
      <sz val="11"/>
      <color indexed="81"/>
      <name val="Tahoma"/>
      <family val="2"/>
      <charset val="162"/>
    </font>
    <font>
      <b/>
      <sz val="9"/>
      <color indexed="81"/>
      <name val="Tahoma"/>
      <family val="2"/>
    </font>
    <font>
      <sz val="9"/>
      <color indexed="81"/>
      <name val="Tahoma"/>
      <family val="2"/>
    </font>
    <font>
      <b/>
      <sz val="10"/>
      <name val="Book Antiqua"/>
      <family val="1"/>
    </font>
    <font>
      <b/>
      <sz val="9"/>
      <name val="Book Antiqua"/>
      <family val="1"/>
    </font>
    <font>
      <sz val="11"/>
      <name val="Courier New"/>
      <family val="3"/>
    </font>
    <font>
      <sz val="9"/>
      <name val="Courier New"/>
      <family val="3"/>
    </font>
    <font>
      <sz val="8"/>
      <name val="Courier New"/>
      <family val="3"/>
    </font>
    <font>
      <b/>
      <sz val="8"/>
      <name val="Courier New"/>
      <family val="3"/>
    </font>
    <font>
      <b/>
      <sz val="12"/>
      <name val="Courier New"/>
      <family val="3"/>
    </font>
    <font>
      <sz val="9"/>
      <name val="Book Antiqua"/>
      <family val="1"/>
    </font>
    <font>
      <sz val="10"/>
      <name val="Book Antiqua"/>
      <family val="1"/>
    </font>
    <font>
      <sz val="10"/>
      <color theme="1"/>
      <name val="Book Antiqua"/>
      <family val="1"/>
    </font>
    <font>
      <sz val="10"/>
      <name val="Calibri"/>
      <family val="2"/>
    </font>
    <font>
      <sz val="9"/>
      <color indexed="81"/>
      <name val="Tahoma"/>
      <charset val="1"/>
    </font>
    <font>
      <b/>
      <sz val="9"/>
      <color indexed="81"/>
      <name val="Tahoma"/>
      <charset val="1"/>
    </font>
  </fonts>
  <fills count="11">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0" fontId="1" fillId="0" borderId="0"/>
  </cellStyleXfs>
  <cellXfs count="81">
    <xf numFmtId="0" fontId="0" fillId="0" borderId="0" xfId="0"/>
    <xf numFmtId="0" fontId="12" fillId="2" borderId="1" xfId="0" applyFont="1" applyFill="1" applyBorder="1" applyAlignment="1">
      <alignment horizontal="center" vertical="center"/>
    </xf>
    <xf numFmtId="14" fontId="12" fillId="2" borderId="1" xfId="0" applyNumberFormat="1" applyFont="1" applyFill="1" applyBorder="1" applyAlignment="1">
      <alignment horizontal="center" vertical="center"/>
    </xf>
    <xf numFmtId="1" fontId="12" fillId="2" borderId="1" xfId="1" applyNumberFormat="1" applyFont="1" applyFill="1" applyBorder="1" applyAlignment="1">
      <alignment horizontal="center" vertical="center"/>
    </xf>
    <xf numFmtId="0" fontId="12" fillId="2" borderId="0" xfId="2" applyFont="1" applyFill="1" applyAlignment="1">
      <alignment horizontal="center" vertical="center"/>
    </xf>
    <xf numFmtId="1" fontId="15" fillId="2" borderId="1" xfId="2" quotePrefix="1" applyNumberFormat="1" applyFont="1" applyFill="1" applyBorder="1" applyAlignment="1">
      <alignment horizontal="center" vertical="center" wrapText="1"/>
    </xf>
    <xf numFmtId="1" fontId="15" fillId="2" borderId="1" xfId="2" applyNumberFormat="1" applyFont="1" applyFill="1" applyBorder="1" applyAlignment="1">
      <alignment horizontal="center" vertical="center" wrapText="1"/>
    </xf>
    <xf numFmtId="0" fontId="12" fillId="2" borderId="1" xfId="2" applyFont="1" applyFill="1" applyBorder="1" applyAlignment="1">
      <alignment horizontal="center" vertical="center"/>
    </xf>
    <xf numFmtId="1" fontId="12" fillId="2" borderId="1" xfId="2" applyNumberFormat="1" applyFont="1" applyFill="1" applyBorder="1" applyAlignment="1">
      <alignment horizontal="center" vertical="center"/>
    </xf>
    <xf numFmtId="14" fontId="12" fillId="2" borderId="1" xfId="0" applyNumberFormat="1" applyFont="1" applyFill="1" applyBorder="1" applyAlignment="1">
      <alignment horizontal="center"/>
    </xf>
    <xf numFmtId="0" fontId="12" fillId="2" borderId="0" xfId="0" applyFont="1" applyFill="1"/>
    <xf numFmtId="1" fontId="12" fillId="2" borderId="1" xfId="0" applyNumberFormat="1" applyFont="1" applyFill="1" applyBorder="1" applyAlignment="1">
      <alignment horizontal="center"/>
    </xf>
    <xf numFmtId="0" fontId="12" fillId="2" borderId="1" xfId="0" applyFont="1" applyFill="1" applyBorder="1" applyAlignment="1">
      <alignment horizontal="center"/>
    </xf>
    <xf numFmtId="0" fontId="12" fillId="2" borderId="0" xfId="0" applyFont="1" applyFill="1" applyAlignment="1">
      <alignment horizontal="center"/>
    </xf>
    <xf numFmtId="0" fontId="17" fillId="0" borderId="0" xfId="2" applyFont="1" applyAlignment="1">
      <alignment horizontal="center" vertical="center"/>
    </xf>
    <xf numFmtId="0" fontId="17" fillId="0" borderId="1" xfId="2" applyFont="1" applyBorder="1" applyAlignment="1">
      <alignment horizontal="center" vertical="center"/>
    </xf>
    <xf numFmtId="0" fontId="17" fillId="0" borderId="1" xfId="0" applyFont="1" applyBorder="1" applyAlignment="1">
      <alignment horizontal="left" vertical="center"/>
    </xf>
    <xf numFmtId="14" fontId="17" fillId="0" borderId="1" xfId="2" applyNumberFormat="1" applyFont="1" applyBorder="1" applyAlignment="1">
      <alignment horizontal="center" vertical="center"/>
    </xf>
    <xf numFmtId="1" fontId="17" fillId="0" borderId="1" xfId="1" applyNumberFormat="1" applyFont="1" applyFill="1" applyBorder="1" applyAlignment="1">
      <alignment horizontal="center" vertical="center"/>
    </xf>
    <xf numFmtId="1" fontId="17" fillId="0" borderId="1" xfId="2" applyNumberFormat="1" applyFont="1" applyBorder="1" applyAlignment="1">
      <alignment horizontal="center" vertical="center" wrapText="1"/>
    </xf>
    <xf numFmtId="1" fontId="17" fillId="0" borderId="1" xfId="1" quotePrefix="1" applyNumberFormat="1" applyFont="1" applyFill="1" applyBorder="1" applyAlignment="1">
      <alignment horizontal="center" vertical="center"/>
    </xf>
    <xf numFmtId="14" fontId="17" fillId="0" borderId="0" xfId="2" applyNumberFormat="1" applyFont="1" applyAlignment="1">
      <alignment horizontal="center" vertical="center"/>
    </xf>
    <xf numFmtId="0" fontId="17" fillId="0" borderId="0" xfId="2" applyFont="1" applyAlignment="1">
      <alignment horizontal="left" vertical="center"/>
    </xf>
    <xf numFmtId="14" fontId="11" fillId="0" borderId="1" xfId="2" quotePrefix="1" applyNumberFormat="1" applyFont="1" applyBorder="1" applyAlignment="1">
      <alignment horizontal="center" vertical="center" wrapText="1"/>
    </xf>
    <xf numFmtId="0" fontId="11" fillId="0" borderId="1" xfId="2" applyFont="1" applyBorder="1" applyAlignment="1">
      <alignment horizontal="center" vertical="center" wrapText="1"/>
    </xf>
    <xf numFmtId="0" fontId="17" fillId="0" borderId="1" xfId="2" applyFont="1" applyBorder="1" applyAlignment="1">
      <alignment horizontal="left" vertical="center"/>
    </xf>
    <xf numFmtId="0" fontId="18" fillId="2" borderId="0" xfId="0" applyFont="1" applyFill="1"/>
    <xf numFmtId="0" fontId="18" fillId="2" borderId="0" xfId="0" applyFont="1" applyFill="1" applyAlignment="1">
      <alignment horizontal="center" vertical="center"/>
    </xf>
    <xf numFmtId="0" fontId="18" fillId="2" borderId="0" xfId="0" applyFont="1" applyFill="1" applyAlignment="1">
      <alignment horizontal="center"/>
    </xf>
    <xf numFmtId="0" fontId="10" fillId="3" borderId="1" xfId="2" applyFont="1" applyFill="1" applyBorder="1" applyAlignment="1">
      <alignment horizontal="center" vertical="center" wrapText="1"/>
    </xf>
    <xf numFmtId="0" fontId="18" fillId="3" borderId="0" xfId="2" applyFont="1" applyFill="1" applyAlignment="1">
      <alignment horizontal="center" vertical="center"/>
    </xf>
    <xf numFmtId="0" fontId="18" fillId="2" borderId="0" xfId="2" applyFont="1" applyFill="1" applyAlignment="1">
      <alignment horizontal="center" vertical="center"/>
    </xf>
    <xf numFmtId="0" fontId="19" fillId="2" borderId="0" xfId="0" applyFont="1" applyFill="1"/>
    <xf numFmtId="14" fontId="18" fillId="2" borderId="1" xfId="0" applyNumberFormat="1" applyFont="1" applyFill="1" applyBorder="1" applyAlignment="1">
      <alignment horizontal="center" vertical="center"/>
    </xf>
    <xf numFmtId="1" fontId="10" fillId="4" borderId="1" xfId="2" quotePrefix="1" applyNumberFormat="1" applyFont="1" applyFill="1" applyBorder="1" applyAlignment="1">
      <alignment horizontal="center" vertical="center" wrapText="1"/>
    </xf>
    <xf numFmtId="1" fontId="18" fillId="2" borderId="1" xfId="1" applyNumberFormat="1" applyFont="1" applyFill="1" applyBorder="1" applyAlignment="1">
      <alignment horizontal="center" vertical="center"/>
    </xf>
    <xf numFmtId="14" fontId="18" fillId="2" borderId="1" xfId="0" applyNumberFormat="1" applyFont="1" applyFill="1" applyBorder="1" applyAlignment="1">
      <alignment horizontal="center"/>
    </xf>
    <xf numFmtId="1" fontId="18" fillId="2" borderId="1" xfId="0" applyNumberFormat="1" applyFont="1" applyFill="1" applyBorder="1" applyAlignment="1">
      <alignment horizontal="center"/>
    </xf>
    <xf numFmtId="0" fontId="18" fillId="2" borderId="1" xfId="0" applyFont="1" applyFill="1" applyBorder="1" applyAlignment="1">
      <alignment horizontal="center"/>
    </xf>
    <xf numFmtId="1" fontId="18" fillId="2" borderId="0" xfId="0" applyNumberFormat="1" applyFont="1" applyFill="1"/>
    <xf numFmtId="14" fontId="18" fillId="2" borderId="0" xfId="0" applyNumberFormat="1" applyFont="1" applyFill="1" applyAlignment="1">
      <alignment horizontal="center" vertical="center"/>
    </xf>
    <xf numFmtId="0" fontId="20" fillId="2" borderId="0" xfId="2" applyFont="1" applyFill="1" applyAlignment="1">
      <alignment horizontal="center" vertical="center"/>
    </xf>
    <xf numFmtId="0" fontId="10" fillId="4" borderId="1" xfId="0" applyFont="1" applyFill="1" applyBorder="1" applyAlignment="1">
      <alignment horizontal="center" vertical="center"/>
    </xf>
    <xf numFmtId="165" fontId="18" fillId="2" borderId="1" xfId="0" applyNumberFormat="1" applyFont="1" applyFill="1" applyBorder="1" applyAlignment="1">
      <alignment horizontal="center"/>
    </xf>
    <xf numFmtId="14" fontId="18" fillId="2" borderId="0" xfId="2" applyNumberFormat="1" applyFont="1" applyFill="1" applyAlignment="1">
      <alignment horizontal="center" vertical="center"/>
    </xf>
    <xf numFmtId="2" fontId="18" fillId="2" borderId="0" xfId="2" applyNumberFormat="1" applyFont="1" applyFill="1" applyAlignment="1">
      <alignment horizontal="center" vertical="center"/>
    </xf>
    <xf numFmtId="1" fontId="17" fillId="6" borderId="1" xfId="1" applyNumberFormat="1" applyFont="1" applyFill="1" applyBorder="1" applyAlignment="1">
      <alignment horizontal="center" vertical="center"/>
    </xf>
    <xf numFmtId="1" fontId="17" fillId="6" borderId="1" xfId="2" applyNumberFormat="1" applyFont="1" applyFill="1" applyBorder="1" applyAlignment="1">
      <alignment horizontal="center" vertical="center" wrapText="1"/>
    </xf>
    <xf numFmtId="1" fontId="17" fillId="6" borderId="1" xfId="1" quotePrefix="1" applyNumberFormat="1" applyFont="1" applyFill="1" applyBorder="1" applyAlignment="1">
      <alignment horizontal="center" vertical="center"/>
    </xf>
    <xf numFmtId="0" fontId="17" fillId="7" borderId="1" xfId="2" applyFont="1" applyFill="1" applyBorder="1" applyAlignment="1">
      <alignment horizontal="center" vertical="center"/>
    </xf>
    <xf numFmtId="0" fontId="17" fillId="7" borderId="1" xfId="0" applyFont="1" applyFill="1" applyBorder="1" applyAlignment="1">
      <alignment horizontal="left" vertical="center"/>
    </xf>
    <xf numFmtId="14" fontId="17" fillId="7" borderId="1" xfId="2" applyNumberFormat="1" applyFont="1" applyFill="1" applyBorder="1" applyAlignment="1">
      <alignment horizontal="center" vertical="center"/>
    </xf>
    <xf numFmtId="1" fontId="17" fillId="7" borderId="1" xfId="1" applyNumberFormat="1" applyFont="1" applyFill="1" applyBorder="1" applyAlignment="1">
      <alignment horizontal="center" vertical="center"/>
    </xf>
    <xf numFmtId="165" fontId="18" fillId="5" borderId="1" xfId="0" applyNumberFormat="1" applyFont="1" applyFill="1" applyBorder="1" applyAlignment="1">
      <alignment horizontal="center"/>
    </xf>
    <xf numFmtId="0" fontId="17" fillId="0" borderId="1" xfId="0" applyFont="1" applyBorder="1" applyAlignment="1">
      <alignment horizontal="center" vertical="center"/>
    </xf>
    <xf numFmtId="14" fontId="17" fillId="7" borderId="0" xfId="2" applyNumberFormat="1" applyFont="1" applyFill="1" applyAlignment="1">
      <alignment horizontal="center" vertical="center"/>
    </xf>
    <xf numFmtId="0" fontId="17" fillId="8" borderId="1" xfId="2" applyFont="1" applyFill="1" applyBorder="1" applyAlignment="1">
      <alignment horizontal="center" vertical="center"/>
    </xf>
    <xf numFmtId="0" fontId="17" fillId="8" borderId="1" xfId="0" applyFont="1" applyFill="1" applyBorder="1" applyAlignment="1">
      <alignment horizontal="left" vertical="center"/>
    </xf>
    <xf numFmtId="14" fontId="17" fillId="8" borderId="1" xfId="2" applyNumberFormat="1" applyFont="1" applyFill="1" applyBorder="1" applyAlignment="1">
      <alignment horizontal="center" vertical="center"/>
    </xf>
    <xf numFmtId="0" fontId="17" fillId="9" borderId="1" xfId="2" applyFont="1" applyFill="1" applyBorder="1" applyAlignment="1">
      <alignment horizontal="center" vertical="center"/>
    </xf>
    <xf numFmtId="0" fontId="17" fillId="9" borderId="1" xfId="0" applyFont="1" applyFill="1" applyBorder="1" applyAlignment="1">
      <alignment horizontal="left" vertical="center"/>
    </xf>
    <xf numFmtId="14" fontId="17" fillId="9" borderId="1" xfId="2" applyNumberFormat="1" applyFont="1" applyFill="1" applyBorder="1" applyAlignment="1">
      <alignment horizontal="center" vertical="center"/>
    </xf>
    <xf numFmtId="0" fontId="17" fillId="9" borderId="1" xfId="2" applyFont="1" applyFill="1" applyBorder="1" applyAlignment="1">
      <alignment horizontal="left" vertical="center"/>
    </xf>
    <xf numFmtId="1" fontId="17" fillId="10" borderId="1" xfId="1" applyNumberFormat="1" applyFont="1" applyFill="1" applyBorder="1" applyAlignment="1">
      <alignment horizontal="center" vertical="center"/>
    </xf>
    <xf numFmtId="0" fontId="17" fillId="6" borderId="1" xfId="2" applyFont="1" applyFill="1" applyBorder="1" applyAlignment="1">
      <alignment horizontal="center" vertical="center"/>
    </xf>
    <xf numFmtId="14" fontId="17" fillId="0" borderId="1" xfId="2" quotePrefix="1" applyNumberFormat="1" applyFont="1" applyBorder="1" applyAlignment="1">
      <alignment horizontal="center" vertical="center"/>
    </xf>
    <xf numFmtId="14" fontId="11" fillId="0" borderId="1" xfId="2" applyNumberFormat="1" applyFont="1" applyBorder="1" applyAlignment="1">
      <alignment horizontal="center" vertical="center"/>
    </xf>
    <xf numFmtId="0" fontId="11" fillId="0" borderId="1" xfId="2" applyFont="1" applyBorder="1" applyAlignment="1">
      <alignment horizontal="center" vertical="center" wrapText="1"/>
    </xf>
    <xf numFmtId="14" fontId="11" fillId="0" borderId="1" xfId="2" quotePrefix="1" applyNumberFormat="1" applyFont="1" applyBorder="1" applyAlignment="1">
      <alignment horizontal="center" vertical="center" wrapText="1"/>
    </xf>
    <xf numFmtId="14" fontId="16" fillId="2" borderId="1" xfId="2" quotePrefix="1" applyNumberFormat="1" applyFont="1" applyFill="1" applyBorder="1" applyAlignment="1">
      <alignment horizontal="center" vertical="center" wrapText="1"/>
    </xf>
    <xf numFmtId="14" fontId="15" fillId="2" borderId="1" xfId="2" quotePrefix="1" applyNumberFormat="1" applyFont="1" applyFill="1" applyBorder="1" applyAlignment="1">
      <alignment horizontal="center" vertical="center" wrapText="1"/>
    </xf>
    <xf numFmtId="14" fontId="12" fillId="2" borderId="1" xfId="0" applyNumberFormat="1" applyFont="1" applyFill="1" applyBorder="1" applyAlignment="1">
      <alignment horizontal="center"/>
    </xf>
    <xf numFmtId="14" fontId="14" fillId="2" borderId="2" xfId="0" applyNumberFormat="1" applyFont="1" applyFill="1" applyBorder="1" applyAlignment="1">
      <alignment horizontal="left" vertical="center"/>
    </xf>
    <xf numFmtId="14" fontId="14" fillId="2" borderId="3" xfId="0" applyNumberFormat="1" applyFont="1" applyFill="1" applyBorder="1" applyAlignment="1">
      <alignment horizontal="left" vertical="center"/>
    </xf>
    <xf numFmtId="14" fontId="14" fillId="2" borderId="4" xfId="0" applyNumberFormat="1" applyFont="1" applyFill="1" applyBorder="1" applyAlignment="1">
      <alignment horizontal="left" vertical="center"/>
    </xf>
    <xf numFmtId="14" fontId="13" fillId="2" borderId="2" xfId="0" applyNumberFormat="1" applyFont="1" applyFill="1" applyBorder="1" applyAlignment="1">
      <alignment horizontal="left" vertical="center"/>
    </xf>
    <xf numFmtId="14" fontId="13" fillId="2" borderId="3" xfId="0" applyNumberFormat="1" applyFont="1" applyFill="1" applyBorder="1" applyAlignment="1">
      <alignment horizontal="left" vertical="center"/>
    </xf>
    <xf numFmtId="14" fontId="13" fillId="2" borderId="4" xfId="0" applyNumberFormat="1" applyFont="1" applyFill="1" applyBorder="1" applyAlignment="1">
      <alignment horizontal="left" vertical="center"/>
    </xf>
    <xf numFmtId="14" fontId="15" fillId="2" borderId="1" xfId="2" applyNumberFormat="1" applyFont="1" applyFill="1" applyBorder="1" applyAlignment="1">
      <alignment horizontal="center" vertical="center"/>
    </xf>
    <xf numFmtId="0" fontId="15" fillId="2" borderId="1" xfId="2" applyFont="1" applyFill="1" applyBorder="1" applyAlignment="1">
      <alignment horizontal="center" vertical="center" wrapText="1"/>
    </xf>
    <xf numFmtId="0" fontId="18" fillId="5" borderId="1" xfId="0" applyFont="1" applyFill="1" applyBorder="1" applyAlignment="1">
      <alignment horizontal="center"/>
    </xf>
  </cellXfs>
  <cellStyles count="3">
    <cellStyle name="Normal" xfId="0" builtinId="0"/>
    <cellStyle name="Normal 2" xfId="2" xr:uid="{382D705F-F91D-4A5B-A520-9E477E74AF4E}"/>
    <cellStyle name="Virgül 2" xfId="1" xr:uid="{3F62A870-B20A-4A80-8C17-4E4A0C882C9F}"/>
  </cellStyles>
  <dxfs count="2">
    <dxf>
      <font>
        <color theme="0"/>
      </font>
      <fill>
        <patternFill>
          <bgColor rgb="FFF17661"/>
        </patternFill>
      </fill>
    </dxf>
    <dxf>
      <fill>
        <patternFill patternType="gray125">
          <fgColor auto="1"/>
        </patternFill>
      </fill>
    </dxf>
  </dxfs>
  <tableStyles count="0" defaultTableStyle="TableStyleMedium2" defaultPivotStyle="PivotStyleLight16"/>
  <colors>
    <mruColors>
      <color rgb="FFF0C8C8"/>
      <color rgb="FFFDF1F1"/>
      <color rgb="FFF2B8B8"/>
      <color rgb="FFF176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Dilim">
  <a:themeElements>
    <a:clrScheme name="Dilim">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Dilim">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lim">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51"/>
  <sheetViews>
    <sheetView tabSelected="1" zoomScale="180" zoomScaleNormal="180" workbookViewId="0">
      <pane xSplit="2" ySplit="3" topLeftCell="C4" activePane="bottomRight" state="frozen"/>
      <selection pane="topRight" activeCell="D1" sqref="D1"/>
      <selection pane="bottomLeft" activeCell="A4" sqref="A4"/>
      <selection pane="bottomRight" activeCell="D26" sqref="D26"/>
    </sheetView>
  </sheetViews>
  <sheetFormatPr defaultColWidth="16.75" defaultRowHeight="13.5" x14ac:dyDescent="0.3"/>
  <cols>
    <col min="1" max="1" width="3.5" style="14" customWidth="1"/>
    <col min="2" max="2" width="24" style="22" customWidth="1"/>
    <col min="3" max="3" width="15.375" style="21" customWidth="1"/>
    <col min="4" max="4" width="20.5" style="14" customWidth="1"/>
    <col min="5" max="5" width="8.625" style="14" customWidth="1"/>
    <col min="6" max="17" width="4.375" style="14" customWidth="1"/>
    <col min="18" max="16384" width="16.75" style="14"/>
  </cols>
  <sheetData>
    <row r="1" spans="1:20" ht="15" customHeight="1" x14ac:dyDescent="0.3">
      <c r="A1" s="66" t="s">
        <v>109</v>
      </c>
      <c r="B1" s="67" t="s">
        <v>0</v>
      </c>
      <c r="C1" s="67" t="s">
        <v>1</v>
      </c>
      <c r="D1" s="67" t="s">
        <v>2</v>
      </c>
      <c r="E1" s="68" t="s">
        <v>3</v>
      </c>
      <c r="F1" s="68"/>
      <c r="G1" s="68"/>
      <c r="H1" s="68"/>
      <c r="I1" s="68"/>
      <c r="J1" s="68"/>
      <c r="K1" s="68"/>
      <c r="L1" s="68"/>
      <c r="M1" s="68"/>
      <c r="N1" s="68"/>
      <c r="O1" s="68"/>
      <c r="P1" s="68"/>
      <c r="Q1" s="68"/>
    </row>
    <row r="2" spans="1:20" ht="15" customHeight="1" x14ac:dyDescent="0.3">
      <c r="A2" s="66"/>
      <c r="B2" s="67"/>
      <c r="C2" s="67"/>
      <c r="D2" s="67"/>
      <c r="E2" s="23" t="s">
        <v>4</v>
      </c>
      <c r="F2" s="23" t="s">
        <v>5</v>
      </c>
      <c r="G2" s="24">
        <v>2019</v>
      </c>
      <c r="H2" s="24">
        <v>2020</v>
      </c>
      <c r="I2" s="24">
        <v>2021</v>
      </c>
      <c r="J2" s="24">
        <v>2022</v>
      </c>
      <c r="K2" s="24">
        <v>2023</v>
      </c>
      <c r="L2" s="24">
        <v>2024</v>
      </c>
      <c r="M2" s="24">
        <v>2025</v>
      </c>
      <c r="N2" s="24">
        <v>2026</v>
      </c>
      <c r="O2" s="24">
        <v>2027</v>
      </c>
      <c r="P2" s="24">
        <v>2028</v>
      </c>
      <c r="Q2" s="24">
        <v>2029</v>
      </c>
    </row>
    <row r="3" spans="1:20" ht="15" customHeight="1" x14ac:dyDescent="0.3">
      <c r="A3" s="15">
        <v>1</v>
      </c>
      <c r="B3" s="16" t="s">
        <v>6</v>
      </c>
      <c r="C3" s="17">
        <v>25284</v>
      </c>
      <c r="D3" s="17">
        <v>43670</v>
      </c>
      <c r="E3" s="46"/>
      <c r="F3" s="46"/>
      <c r="G3" s="46"/>
      <c r="H3" s="18">
        <v>20</v>
      </c>
      <c r="I3" s="18">
        <v>20</v>
      </c>
      <c r="J3" s="18">
        <v>20</v>
      </c>
      <c r="K3" s="18">
        <v>20</v>
      </c>
      <c r="L3" s="18">
        <v>20</v>
      </c>
      <c r="M3" s="18">
        <v>20</v>
      </c>
      <c r="N3" s="18"/>
      <c r="O3" s="18"/>
      <c r="P3" s="18"/>
      <c r="Q3" s="18"/>
    </row>
    <row r="4" spans="1:20" ht="15" customHeight="1" x14ac:dyDescent="0.3">
      <c r="A4" s="15">
        <v>2</v>
      </c>
      <c r="B4" s="16" t="s">
        <v>7</v>
      </c>
      <c r="C4" s="17">
        <v>34962</v>
      </c>
      <c r="D4" s="17">
        <v>43203</v>
      </c>
      <c r="E4" s="46"/>
      <c r="F4" s="46"/>
      <c r="G4" s="18">
        <v>8</v>
      </c>
      <c r="H4" s="18">
        <v>14</v>
      </c>
      <c r="I4" s="18">
        <v>10</v>
      </c>
      <c r="J4" s="18">
        <v>17</v>
      </c>
      <c r="K4" s="18">
        <v>26</v>
      </c>
      <c r="L4" s="18">
        <v>15</v>
      </c>
      <c r="M4" s="18">
        <v>9</v>
      </c>
      <c r="N4" s="18"/>
      <c r="O4" s="18"/>
      <c r="P4" s="18"/>
      <c r="Q4" s="18"/>
    </row>
    <row r="5" spans="1:20" ht="15" customHeight="1" x14ac:dyDescent="0.3">
      <c r="A5" s="15">
        <v>3</v>
      </c>
      <c r="B5" s="16" t="s">
        <v>8</v>
      </c>
      <c r="C5" s="17">
        <v>26743</v>
      </c>
      <c r="D5" s="17">
        <v>44999</v>
      </c>
      <c r="E5" s="46"/>
      <c r="F5" s="46"/>
      <c r="G5" s="46"/>
      <c r="H5" s="46"/>
      <c r="I5" s="46"/>
      <c r="J5" s="46"/>
      <c r="K5" s="46"/>
      <c r="L5" s="18">
        <v>4</v>
      </c>
      <c r="M5" s="18">
        <v>7</v>
      </c>
      <c r="N5" s="18"/>
      <c r="O5" s="18"/>
      <c r="P5" s="18"/>
      <c r="Q5" s="18"/>
    </row>
    <row r="6" spans="1:20" ht="15" hidden="1" customHeight="1" x14ac:dyDescent="0.3">
      <c r="A6" s="59">
        <v>4</v>
      </c>
      <c r="B6" s="60" t="s">
        <v>9</v>
      </c>
      <c r="C6" s="61">
        <v>35933</v>
      </c>
      <c r="D6" s="61"/>
      <c r="E6" s="18"/>
      <c r="F6" s="18"/>
      <c r="G6" s="18"/>
      <c r="H6" s="18"/>
      <c r="I6" s="19"/>
      <c r="J6" s="19"/>
      <c r="K6" s="18"/>
      <c r="L6" s="18"/>
      <c r="M6" s="18"/>
      <c r="N6" s="18"/>
      <c r="O6" s="18"/>
      <c r="P6" s="18"/>
      <c r="Q6" s="18"/>
    </row>
    <row r="7" spans="1:20" ht="15" customHeight="1" x14ac:dyDescent="0.3">
      <c r="A7" s="15">
        <v>5</v>
      </c>
      <c r="B7" s="16" t="s">
        <v>10</v>
      </c>
      <c r="C7" s="17">
        <v>28547</v>
      </c>
      <c r="D7" s="17">
        <v>45078</v>
      </c>
      <c r="E7" s="46"/>
      <c r="F7" s="46"/>
      <c r="G7" s="46"/>
      <c r="H7" s="46"/>
      <c r="I7" s="18"/>
      <c r="J7" s="18"/>
      <c r="K7" s="18"/>
      <c r="L7" s="18">
        <v>2</v>
      </c>
      <c r="M7" s="18">
        <v>15</v>
      </c>
      <c r="N7" s="18"/>
      <c r="O7" s="18"/>
      <c r="P7" s="18"/>
      <c r="Q7" s="18"/>
    </row>
    <row r="8" spans="1:20" ht="15" customHeight="1" x14ac:dyDescent="0.3">
      <c r="A8" s="15">
        <v>6</v>
      </c>
      <c r="B8" s="16" t="s">
        <v>11</v>
      </c>
      <c r="C8" s="17">
        <v>31190</v>
      </c>
      <c r="D8" s="17">
        <v>43777</v>
      </c>
      <c r="E8" s="46"/>
      <c r="F8" s="46"/>
      <c r="G8" s="46"/>
      <c r="H8" s="18">
        <v>3</v>
      </c>
      <c r="I8" s="18">
        <v>7</v>
      </c>
      <c r="J8" s="18">
        <v>15</v>
      </c>
      <c r="K8" s="18">
        <v>17</v>
      </c>
      <c r="L8" s="18">
        <v>2</v>
      </c>
      <c r="M8" s="18">
        <v>12</v>
      </c>
      <c r="N8" s="18"/>
      <c r="O8" s="18"/>
      <c r="P8" s="18"/>
      <c r="Q8" s="18"/>
      <c r="T8" s="14" t="s">
        <v>124</v>
      </c>
    </row>
    <row r="9" spans="1:20" ht="15" customHeight="1" x14ac:dyDescent="0.3">
      <c r="A9" s="15">
        <v>7</v>
      </c>
      <c r="B9" s="16" t="s">
        <v>12</v>
      </c>
      <c r="C9" s="17">
        <v>29007</v>
      </c>
      <c r="D9" s="17">
        <v>41803</v>
      </c>
      <c r="E9" s="20">
        <v>14</v>
      </c>
      <c r="F9" s="20">
        <v>9</v>
      </c>
      <c r="G9" s="20">
        <v>20</v>
      </c>
      <c r="H9" s="18">
        <v>16</v>
      </c>
      <c r="I9" s="18">
        <v>28</v>
      </c>
      <c r="J9" s="18">
        <v>12</v>
      </c>
      <c r="K9" s="18">
        <v>20</v>
      </c>
      <c r="L9" s="18">
        <v>11</v>
      </c>
      <c r="M9" s="18">
        <v>18</v>
      </c>
      <c r="N9" s="18"/>
      <c r="O9" s="18"/>
      <c r="P9" s="18"/>
      <c r="Q9" s="18"/>
    </row>
    <row r="10" spans="1:20" ht="15" hidden="1" customHeight="1" x14ac:dyDescent="0.3">
      <c r="A10" s="15">
        <v>8</v>
      </c>
      <c r="B10" s="16" t="s">
        <v>13</v>
      </c>
      <c r="C10" s="17">
        <v>24029</v>
      </c>
      <c r="D10" s="17">
        <v>44664</v>
      </c>
      <c r="E10" s="48"/>
      <c r="F10" s="48"/>
      <c r="G10" s="48"/>
      <c r="H10" s="46"/>
      <c r="I10" s="46"/>
      <c r="J10" s="46"/>
      <c r="K10" s="18">
        <v>20</v>
      </c>
      <c r="L10" s="18">
        <v>6</v>
      </c>
      <c r="M10" s="18"/>
      <c r="N10" s="18"/>
      <c r="O10" s="18"/>
      <c r="P10" s="18"/>
      <c r="Q10" s="18"/>
    </row>
    <row r="11" spans="1:20" ht="15" hidden="1" customHeight="1" x14ac:dyDescent="0.3">
      <c r="A11" s="15">
        <v>9</v>
      </c>
      <c r="B11" s="50" t="s">
        <v>14</v>
      </c>
      <c r="C11" s="51">
        <v>27451</v>
      </c>
      <c r="D11" s="51"/>
      <c r="E11" s="18">
        <v>14</v>
      </c>
      <c r="F11" s="18">
        <v>14</v>
      </c>
      <c r="G11" s="18">
        <v>14</v>
      </c>
      <c r="H11" s="18">
        <v>14</v>
      </c>
      <c r="I11" s="19">
        <v>14</v>
      </c>
      <c r="J11" s="19">
        <v>20</v>
      </c>
      <c r="K11" s="18"/>
      <c r="L11" s="18"/>
      <c r="M11" s="18"/>
      <c r="N11" s="18"/>
      <c r="O11" s="18"/>
      <c r="P11" s="18"/>
      <c r="Q11" s="18"/>
    </row>
    <row r="12" spans="1:20" ht="14.25" customHeight="1" x14ac:dyDescent="0.3">
      <c r="A12" s="15">
        <v>10</v>
      </c>
      <c r="B12" s="16" t="s">
        <v>15</v>
      </c>
      <c r="C12" s="17">
        <v>28600</v>
      </c>
      <c r="D12" s="17">
        <v>43694</v>
      </c>
      <c r="E12" s="46"/>
      <c r="F12" s="46"/>
      <c r="G12" s="46"/>
      <c r="H12" s="18">
        <v>5</v>
      </c>
      <c r="I12" s="18">
        <v>7</v>
      </c>
      <c r="J12" s="18">
        <v>22</v>
      </c>
      <c r="K12" s="18">
        <v>18</v>
      </c>
      <c r="L12" s="18">
        <v>14</v>
      </c>
      <c r="M12" s="18">
        <v>7</v>
      </c>
      <c r="N12" s="18"/>
      <c r="O12" s="18"/>
      <c r="P12" s="18"/>
      <c r="Q12" s="18"/>
    </row>
    <row r="13" spans="1:20" ht="15" customHeight="1" x14ac:dyDescent="0.3">
      <c r="A13" s="15">
        <v>11</v>
      </c>
      <c r="B13" s="16" t="s">
        <v>16</v>
      </c>
      <c r="C13" s="17">
        <v>33869</v>
      </c>
      <c r="D13" s="17">
        <v>44293</v>
      </c>
      <c r="E13" s="46"/>
      <c r="F13" s="46"/>
      <c r="G13" s="46"/>
      <c r="H13" s="46"/>
      <c r="I13" s="46"/>
      <c r="J13" s="18">
        <v>3</v>
      </c>
      <c r="K13" s="18">
        <v>17</v>
      </c>
      <c r="L13" s="18">
        <v>19</v>
      </c>
      <c r="M13" s="18"/>
      <c r="N13" s="18"/>
      <c r="O13" s="18"/>
      <c r="P13" s="18"/>
      <c r="Q13" s="18"/>
    </row>
    <row r="14" spans="1:20" ht="15" hidden="1" customHeight="1" x14ac:dyDescent="0.3">
      <c r="A14" s="56">
        <v>12</v>
      </c>
      <c r="B14" s="57" t="s">
        <v>17</v>
      </c>
      <c r="C14" s="58">
        <v>34583</v>
      </c>
      <c r="D14" s="58"/>
      <c r="E14" s="46"/>
      <c r="F14" s="46"/>
      <c r="G14" s="46"/>
      <c r="H14" s="46"/>
      <c r="I14" s="18">
        <v>14</v>
      </c>
      <c r="J14" s="18">
        <v>14</v>
      </c>
      <c r="K14" s="18"/>
      <c r="L14" s="18"/>
      <c r="M14" s="18"/>
      <c r="N14" s="18"/>
      <c r="O14" s="18"/>
      <c r="P14" s="18"/>
      <c r="Q14" s="18"/>
    </row>
    <row r="15" spans="1:20" ht="15" hidden="1" customHeight="1" x14ac:dyDescent="0.3">
      <c r="A15" s="56">
        <v>13</v>
      </c>
      <c r="B15" s="57" t="s">
        <v>18</v>
      </c>
      <c r="C15" s="58">
        <v>35514</v>
      </c>
      <c r="D15" s="58"/>
      <c r="E15" s="46"/>
      <c r="F15" s="46"/>
      <c r="G15" s="46"/>
      <c r="H15" s="18">
        <v>3</v>
      </c>
      <c r="I15" s="19">
        <v>15</v>
      </c>
      <c r="J15" s="19">
        <v>19</v>
      </c>
      <c r="K15" s="18">
        <v>5</v>
      </c>
      <c r="L15" s="18"/>
      <c r="M15" s="18"/>
      <c r="N15" s="18"/>
      <c r="O15" s="18"/>
      <c r="P15" s="18"/>
      <c r="Q15" s="18"/>
    </row>
    <row r="16" spans="1:20" ht="15" customHeight="1" x14ac:dyDescent="0.3">
      <c r="A16" s="15">
        <v>14</v>
      </c>
      <c r="B16" s="16" t="s">
        <v>19</v>
      </c>
      <c r="C16" s="17">
        <v>35509</v>
      </c>
      <c r="D16" s="17">
        <v>44394</v>
      </c>
      <c r="E16" s="46"/>
      <c r="F16" s="46"/>
      <c r="G16" s="46"/>
      <c r="H16" s="46"/>
      <c r="I16" s="46"/>
      <c r="J16" s="18">
        <v>5</v>
      </c>
      <c r="K16" s="18">
        <v>4</v>
      </c>
      <c r="L16" s="18">
        <v>4</v>
      </c>
      <c r="M16" s="18"/>
      <c r="N16" s="18"/>
      <c r="O16" s="18"/>
      <c r="P16" s="18"/>
      <c r="Q16" s="18"/>
    </row>
    <row r="17" spans="1:17" ht="15" hidden="1" customHeight="1" x14ac:dyDescent="0.3">
      <c r="A17" s="15">
        <v>15</v>
      </c>
      <c r="B17" s="16" t="s">
        <v>20</v>
      </c>
      <c r="C17" s="17">
        <v>28642</v>
      </c>
      <c r="D17" s="17">
        <v>44760</v>
      </c>
      <c r="E17" s="46"/>
      <c r="F17" s="46"/>
      <c r="G17" s="46"/>
      <c r="H17" s="46"/>
      <c r="I17" s="46"/>
      <c r="J17" s="46"/>
      <c r="K17" s="18">
        <v>14</v>
      </c>
      <c r="L17" s="18"/>
      <c r="M17" s="18"/>
      <c r="N17" s="18"/>
      <c r="O17" s="18"/>
      <c r="P17" s="18"/>
      <c r="Q17" s="18"/>
    </row>
    <row r="18" spans="1:17" ht="15" hidden="1" customHeight="1" x14ac:dyDescent="0.3">
      <c r="A18" s="15">
        <v>16</v>
      </c>
      <c r="B18" s="16" t="s">
        <v>21</v>
      </c>
      <c r="C18" s="17">
        <v>36530</v>
      </c>
      <c r="D18" s="17"/>
      <c r="E18" s="46"/>
      <c r="F18" s="46"/>
      <c r="G18" s="46"/>
      <c r="H18" s="46"/>
      <c r="I18" s="46"/>
      <c r="J18" s="18">
        <v>6</v>
      </c>
      <c r="K18" s="18">
        <v>5</v>
      </c>
      <c r="L18" s="18"/>
      <c r="M18" s="18"/>
      <c r="N18" s="18"/>
      <c r="O18" s="18"/>
      <c r="P18" s="18"/>
      <c r="Q18" s="18"/>
    </row>
    <row r="19" spans="1:17" ht="15" customHeight="1" x14ac:dyDescent="0.3">
      <c r="A19" s="15">
        <v>17</v>
      </c>
      <c r="B19" s="16" t="s">
        <v>22</v>
      </c>
      <c r="C19" s="17">
        <v>34704</v>
      </c>
      <c r="D19" s="17">
        <v>45110</v>
      </c>
      <c r="E19" s="46"/>
      <c r="F19" s="46"/>
      <c r="G19" s="46"/>
      <c r="H19" s="46"/>
      <c r="I19" s="46"/>
      <c r="J19" s="46"/>
      <c r="K19" s="18"/>
      <c r="L19" s="18">
        <v>14</v>
      </c>
      <c r="M19" s="18">
        <v>8</v>
      </c>
      <c r="N19" s="18"/>
      <c r="O19" s="18"/>
      <c r="P19" s="18"/>
      <c r="Q19" s="18"/>
    </row>
    <row r="20" spans="1:17" ht="15" hidden="1" customHeight="1" x14ac:dyDescent="0.3">
      <c r="A20" s="49">
        <v>18</v>
      </c>
      <c r="B20" s="50" t="s">
        <v>23</v>
      </c>
      <c r="C20" s="17">
        <v>36715</v>
      </c>
      <c r="D20" s="17"/>
      <c r="E20" s="46"/>
      <c r="F20" s="46"/>
      <c r="G20" s="46"/>
      <c r="H20" s="46"/>
      <c r="I20" s="46"/>
      <c r="J20" s="46"/>
      <c r="K20" s="18"/>
      <c r="L20" s="18"/>
      <c r="M20" s="18"/>
      <c r="N20" s="18"/>
      <c r="O20" s="18"/>
      <c r="P20" s="18"/>
      <c r="Q20" s="18"/>
    </row>
    <row r="21" spans="1:17" ht="15" hidden="1" customHeight="1" x14ac:dyDescent="0.3">
      <c r="A21" s="15">
        <v>19</v>
      </c>
      <c r="B21" s="16" t="s">
        <v>24</v>
      </c>
      <c r="C21" s="17">
        <v>37113</v>
      </c>
      <c r="D21" s="17">
        <v>44725</v>
      </c>
      <c r="E21" s="46"/>
      <c r="F21" s="46"/>
      <c r="G21" s="46"/>
      <c r="H21" s="46"/>
      <c r="I21" s="46"/>
      <c r="J21" s="46"/>
      <c r="K21" s="18">
        <v>14</v>
      </c>
      <c r="L21" s="18">
        <v>12</v>
      </c>
      <c r="M21" s="18"/>
      <c r="N21" s="18"/>
      <c r="O21" s="18"/>
      <c r="P21" s="18"/>
      <c r="Q21" s="18"/>
    </row>
    <row r="22" spans="1:17" ht="15" hidden="1" customHeight="1" x14ac:dyDescent="0.3">
      <c r="A22" s="15">
        <v>20</v>
      </c>
      <c r="B22" s="16" t="s">
        <v>25</v>
      </c>
      <c r="C22" s="17">
        <v>33665</v>
      </c>
      <c r="D22" s="17">
        <v>44655</v>
      </c>
      <c r="E22" s="46"/>
      <c r="F22" s="46"/>
      <c r="G22" s="46"/>
      <c r="H22" s="46"/>
      <c r="I22" s="46"/>
      <c r="J22" s="46"/>
      <c r="K22" s="18">
        <v>14</v>
      </c>
      <c r="L22" s="18">
        <v>14</v>
      </c>
      <c r="M22" s="18"/>
      <c r="N22" s="18"/>
      <c r="O22" s="18"/>
      <c r="P22" s="18"/>
      <c r="Q22" s="18"/>
    </row>
    <row r="23" spans="1:17" x14ac:dyDescent="0.3">
      <c r="A23" s="15">
        <v>21</v>
      </c>
      <c r="B23" s="16" t="s">
        <v>26</v>
      </c>
      <c r="C23" s="17">
        <v>33665</v>
      </c>
      <c r="D23" s="17">
        <v>43965</v>
      </c>
      <c r="E23" s="46"/>
      <c r="F23" s="46"/>
      <c r="G23" s="46"/>
      <c r="H23" s="46"/>
      <c r="I23" s="18">
        <v>10</v>
      </c>
      <c r="J23" s="18">
        <v>11</v>
      </c>
      <c r="K23" s="18">
        <v>15</v>
      </c>
      <c r="L23" s="18">
        <v>6</v>
      </c>
      <c r="M23" s="18">
        <v>5</v>
      </c>
      <c r="N23" s="18"/>
      <c r="O23" s="18"/>
      <c r="P23" s="18"/>
      <c r="Q23" s="18"/>
    </row>
    <row r="24" spans="1:17" hidden="1" x14ac:dyDescent="0.3">
      <c r="A24" s="15">
        <v>22</v>
      </c>
      <c r="B24" s="16" t="s">
        <v>27</v>
      </c>
      <c r="C24" s="17">
        <v>36604</v>
      </c>
      <c r="D24" s="17"/>
      <c r="E24" s="46"/>
      <c r="F24" s="46"/>
      <c r="G24" s="46"/>
      <c r="H24" s="46"/>
      <c r="I24" s="18">
        <v>1</v>
      </c>
      <c r="J24" s="18">
        <v>25</v>
      </c>
      <c r="K24" s="18">
        <v>11</v>
      </c>
      <c r="L24" s="18"/>
      <c r="M24" s="18"/>
      <c r="N24" s="18"/>
      <c r="O24" s="18"/>
      <c r="P24" s="18"/>
      <c r="Q24" s="18"/>
    </row>
    <row r="25" spans="1:17" hidden="1" x14ac:dyDescent="0.3">
      <c r="A25" s="15">
        <v>23</v>
      </c>
      <c r="B25" s="50" t="s">
        <v>28</v>
      </c>
      <c r="C25" s="51">
        <v>32321</v>
      </c>
      <c r="D25" s="51"/>
      <c r="E25" s="46"/>
      <c r="F25" s="46"/>
      <c r="G25" s="46"/>
      <c r="H25" s="46"/>
      <c r="I25" s="46"/>
      <c r="J25" s="46"/>
      <c r="K25" s="18"/>
      <c r="L25" s="18"/>
      <c r="M25" s="18"/>
      <c r="N25" s="18"/>
      <c r="O25" s="18"/>
      <c r="P25" s="18"/>
      <c r="Q25" s="18"/>
    </row>
    <row r="26" spans="1:17" ht="15" customHeight="1" x14ac:dyDescent="0.3">
      <c r="A26" s="15">
        <v>24</v>
      </c>
      <c r="B26" s="16" t="s">
        <v>29</v>
      </c>
      <c r="C26" s="17">
        <v>32986</v>
      </c>
      <c r="D26" s="17">
        <v>44543</v>
      </c>
      <c r="E26" s="46"/>
      <c r="F26" s="46"/>
      <c r="G26" s="46"/>
      <c r="H26" s="46"/>
      <c r="I26" s="46"/>
      <c r="J26" s="18">
        <v>5</v>
      </c>
      <c r="K26" s="18">
        <v>13</v>
      </c>
      <c r="L26" s="18">
        <v>18</v>
      </c>
      <c r="M26" s="18">
        <v>9</v>
      </c>
      <c r="N26" s="18"/>
      <c r="O26" s="18"/>
      <c r="P26" s="18"/>
      <c r="Q26" s="18"/>
    </row>
    <row r="27" spans="1:17" ht="15" customHeight="1" x14ac:dyDescent="0.3">
      <c r="A27" s="15">
        <v>25</v>
      </c>
      <c r="B27" s="16" t="s">
        <v>30</v>
      </c>
      <c r="C27" s="17">
        <v>24915</v>
      </c>
      <c r="D27" s="17">
        <v>44756</v>
      </c>
      <c r="E27" s="46"/>
      <c r="F27" s="46"/>
      <c r="G27" s="46"/>
      <c r="H27" s="46"/>
      <c r="I27" s="46"/>
      <c r="J27" s="46"/>
      <c r="K27" s="18">
        <v>20</v>
      </c>
      <c r="L27" s="18">
        <v>11</v>
      </c>
      <c r="M27" s="18">
        <v>19</v>
      </c>
      <c r="N27" s="18"/>
      <c r="O27" s="18"/>
      <c r="P27" s="18"/>
      <c r="Q27" s="18"/>
    </row>
    <row r="28" spans="1:17" ht="15" hidden="1" customHeight="1" x14ac:dyDescent="0.3">
      <c r="A28" s="49">
        <v>26</v>
      </c>
      <c r="B28" s="50" t="s">
        <v>31</v>
      </c>
      <c r="C28" s="51">
        <v>29650</v>
      </c>
      <c r="D28" s="51"/>
      <c r="E28" s="52"/>
      <c r="F28" s="52"/>
      <c r="G28" s="52"/>
      <c r="H28" s="52"/>
      <c r="I28" s="52"/>
      <c r="J28" s="52"/>
      <c r="K28" s="18"/>
      <c r="L28" s="18"/>
      <c r="M28" s="18"/>
      <c r="N28" s="18"/>
      <c r="O28" s="18"/>
      <c r="P28" s="18"/>
      <c r="Q28" s="18"/>
    </row>
    <row r="29" spans="1:17" ht="15" hidden="1" customHeight="1" x14ac:dyDescent="0.3">
      <c r="A29" s="59">
        <v>27</v>
      </c>
      <c r="B29" s="60" t="s">
        <v>32</v>
      </c>
      <c r="C29" s="61">
        <v>35177</v>
      </c>
      <c r="D29" s="61">
        <v>44481</v>
      </c>
      <c r="E29" s="46"/>
      <c r="F29" s="46"/>
      <c r="G29" s="46"/>
      <c r="H29" s="46"/>
      <c r="I29" s="46"/>
      <c r="J29" s="18">
        <v>1</v>
      </c>
      <c r="K29" s="18">
        <v>5</v>
      </c>
      <c r="L29" s="18"/>
      <c r="M29" s="18"/>
      <c r="N29" s="18"/>
      <c r="O29" s="18"/>
      <c r="P29" s="18"/>
      <c r="Q29" s="18"/>
    </row>
    <row r="30" spans="1:17" ht="15" customHeight="1" x14ac:dyDescent="0.3">
      <c r="A30" s="15">
        <v>28</v>
      </c>
      <c r="B30" s="16" t="s">
        <v>33</v>
      </c>
      <c r="C30" s="17">
        <v>32492</v>
      </c>
      <c r="D30" s="17">
        <v>43594</v>
      </c>
      <c r="E30" s="46"/>
      <c r="F30" s="46"/>
      <c r="G30" s="46"/>
      <c r="H30" s="18">
        <v>14</v>
      </c>
      <c r="I30" s="18">
        <v>10</v>
      </c>
      <c r="J30" s="18">
        <v>14</v>
      </c>
      <c r="K30" s="18">
        <v>18</v>
      </c>
      <c r="L30" s="18">
        <v>14</v>
      </c>
      <c r="M30" s="18">
        <v>10</v>
      </c>
      <c r="N30" s="18"/>
      <c r="O30" s="18"/>
      <c r="P30" s="18"/>
      <c r="Q30" s="18"/>
    </row>
    <row r="31" spans="1:17" ht="15" customHeight="1" x14ac:dyDescent="0.3">
      <c r="A31" s="15">
        <v>29</v>
      </c>
      <c r="B31" s="16" t="s">
        <v>34</v>
      </c>
      <c r="C31" s="17">
        <v>37012</v>
      </c>
      <c r="D31" s="65" t="s">
        <v>161</v>
      </c>
      <c r="E31" s="46"/>
      <c r="F31" s="46"/>
      <c r="G31" s="46"/>
      <c r="H31" s="46"/>
      <c r="I31" s="46"/>
      <c r="J31" s="46"/>
      <c r="K31" s="18">
        <v>14</v>
      </c>
      <c r="L31" s="18">
        <v>14</v>
      </c>
      <c r="M31" s="18">
        <v>5</v>
      </c>
      <c r="N31" s="18"/>
      <c r="O31" s="18"/>
      <c r="P31" s="18"/>
      <c r="Q31" s="18"/>
    </row>
    <row r="32" spans="1:17" ht="15" hidden="1" customHeight="1" x14ac:dyDescent="0.3">
      <c r="A32" s="49">
        <v>30</v>
      </c>
      <c r="B32" s="50" t="s">
        <v>35</v>
      </c>
      <c r="C32" s="51">
        <v>37222</v>
      </c>
      <c r="D32" s="51"/>
      <c r="E32" s="52"/>
      <c r="F32" s="52"/>
      <c r="G32" s="52"/>
      <c r="H32" s="52"/>
      <c r="I32" s="52"/>
      <c r="J32" s="52"/>
      <c r="K32" s="52"/>
      <c r="L32" s="52"/>
      <c r="M32" s="52"/>
      <c r="N32" s="52"/>
      <c r="O32" s="52"/>
      <c r="P32" s="52"/>
      <c r="Q32" s="52"/>
    </row>
    <row r="33" spans="1:17" ht="15" customHeight="1" x14ac:dyDescent="0.3">
      <c r="A33" s="15">
        <v>31</v>
      </c>
      <c r="B33" s="16" t="s">
        <v>36</v>
      </c>
      <c r="C33" s="17">
        <v>31895</v>
      </c>
      <c r="D33" s="17">
        <v>43698</v>
      </c>
      <c r="E33" s="46"/>
      <c r="F33" s="46"/>
      <c r="G33" s="46"/>
      <c r="H33" s="18">
        <v>14</v>
      </c>
      <c r="I33" s="18">
        <v>14</v>
      </c>
      <c r="J33" s="18">
        <v>14</v>
      </c>
      <c r="K33" s="18">
        <v>14</v>
      </c>
      <c r="L33" s="18">
        <v>14</v>
      </c>
      <c r="M33" s="18">
        <v>14</v>
      </c>
      <c r="N33" s="18"/>
      <c r="O33" s="18"/>
      <c r="P33" s="18"/>
      <c r="Q33" s="18"/>
    </row>
    <row r="34" spans="1:17" ht="15" hidden="1" customHeight="1" x14ac:dyDescent="0.3">
      <c r="A34" s="59">
        <v>32</v>
      </c>
      <c r="B34" s="60" t="s">
        <v>37</v>
      </c>
      <c r="C34" s="61">
        <v>29587</v>
      </c>
      <c r="D34" s="61"/>
      <c r="E34" s="46"/>
      <c r="F34" s="46"/>
      <c r="G34" s="46"/>
      <c r="H34" s="18"/>
      <c r="I34" s="18">
        <v>16</v>
      </c>
      <c r="J34" s="18">
        <v>12</v>
      </c>
      <c r="K34" s="18">
        <v>14</v>
      </c>
      <c r="L34" s="18"/>
      <c r="M34" s="18"/>
      <c r="N34" s="18"/>
      <c r="O34" s="18"/>
      <c r="P34" s="18"/>
      <c r="Q34" s="18"/>
    </row>
    <row r="35" spans="1:17" ht="15" hidden="1" customHeight="1" x14ac:dyDescent="0.3">
      <c r="A35" s="15">
        <v>33</v>
      </c>
      <c r="B35" s="16" t="s">
        <v>38</v>
      </c>
      <c r="C35" s="17">
        <v>31665</v>
      </c>
      <c r="D35" s="17">
        <v>44564</v>
      </c>
      <c r="E35" s="46"/>
      <c r="F35" s="46"/>
      <c r="G35" s="46"/>
      <c r="H35" s="46"/>
      <c r="I35" s="46"/>
      <c r="J35" s="46"/>
      <c r="K35" s="18">
        <v>14</v>
      </c>
      <c r="L35" s="18"/>
      <c r="M35" s="18"/>
      <c r="N35" s="18"/>
      <c r="O35" s="18"/>
      <c r="P35" s="18"/>
      <c r="Q35" s="18"/>
    </row>
    <row r="36" spans="1:17" ht="15" hidden="1" customHeight="1" x14ac:dyDescent="0.3">
      <c r="A36" s="15">
        <v>34</v>
      </c>
      <c r="B36" s="50" t="s">
        <v>39</v>
      </c>
      <c r="C36" s="51">
        <v>29296</v>
      </c>
      <c r="D36" s="51"/>
      <c r="E36" s="46"/>
      <c r="F36" s="46"/>
      <c r="G36" s="46"/>
      <c r="H36" s="46"/>
      <c r="I36" s="46"/>
      <c r="J36" s="46"/>
      <c r="K36" s="18">
        <v>5</v>
      </c>
      <c r="L36" s="18"/>
      <c r="M36" s="18"/>
      <c r="N36" s="18"/>
      <c r="O36" s="18"/>
      <c r="P36" s="18"/>
      <c r="Q36" s="18"/>
    </row>
    <row r="37" spans="1:17" ht="15" customHeight="1" x14ac:dyDescent="0.3">
      <c r="A37" s="15">
        <v>35</v>
      </c>
      <c r="B37" s="16" t="s">
        <v>40</v>
      </c>
      <c r="C37" s="17">
        <v>19729</v>
      </c>
      <c r="D37" s="17">
        <v>43481</v>
      </c>
      <c r="E37" s="46"/>
      <c r="F37" s="46"/>
      <c r="G37" s="46"/>
      <c r="H37" s="18">
        <v>20</v>
      </c>
      <c r="I37" s="18">
        <v>14</v>
      </c>
      <c r="J37" s="18">
        <v>26</v>
      </c>
      <c r="K37" s="18">
        <v>22</v>
      </c>
      <c r="L37" s="18">
        <v>18</v>
      </c>
      <c r="M37" s="18">
        <v>20</v>
      </c>
      <c r="N37" s="18"/>
      <c r="O37" s="18"/>
      <c r="P37" s="18"/>
      <c r="Q37" s="18"/>
    </row>
    <row r="38" spans="1:17" ht="15" hidden="1" customHeight="1" x14ac:dyDescent="0.3">
      <c r="A38" s="15">
        <v>36</v>
      </c>
      <c r="B38" s="16" t="s">
        <v>41</v>
      </c>
      <c r="C38" s="17">
        <v>34539</v>
      </c>
      <c r="D38" s="17">
        <v>44519</v>
      </c>
      <c r="E38" s="46"/>
      <c r="F38" s="46"/>
      <c r="G38" s="46"/>
      <c r="H38" s="46"/>
      <c r="I38" s="46"/>
      <c r="J38" s="46"/>
      <c r="K38" s="18">
        <v>14</v>
      </c>
      <c r="L38" s="18">
        <v>14</v>
      </c>
      <c r="M38" s="18"/>
      <c r="N38" s="18"/>
      <c r="O38" s="18"/>
      <c r="P38" s="18"/>
      <c r="Q38" s="18"/>
    </row>
    <row r="39" spans="1:17" ht="15" hidden="1" customHeight="1" x14ac:dyDescent="0.3">
      <c r="A39" s="49">
        <v>37</v>
      </c>
      <c r="B39" s="50" t="s">
        <v>42</v>
      </c>
      <c r="C39" s="51">
        <v>35952</v>
      </c>
      <c r="D39" s="51"/>
      <c r="E39" s="46"/>
      <c r="F39" s="46"/>
      <c r="G39" s="46"/>
      <c r="H39" s="46"/>
      <c r="I39" s="46"/>
      <c r="J39" s="46"/>
      <c r="K39" s="18"/>
      <c r="L39" s="18"/>
      <c r="M39" s="18"/>
      <c r="N39" s="18"/>
      <c r="O39" s="18"/>
      <c r="P39" s="18"/>
      <c r="Q39" s="18"/>
    </row>
    <row r="40" spans="1:17" ht="15" customHeight="1" x14ac:dyDescent="0.3">
      <c r="A40" s="15">
        <v>38</v>
      </c>
      <c r="B40" s="16" t="s">
        <v>43</v>
      </c>
      <c r="C40" s="17">
        <v>32133</v>
      </c>
      <c r="D40" s="17">
        <v>44655</v>
      </c>
      <c r="E40" s="46"/>
      <c r="F40" s="46"/>
      <c r="G40" s="46"/>
      <c r="H40" s="46"/>
      <c r="I40" s="46"/>
      <c r="J40" s="46"/>
      <c r="K40" s="18">
        <v>14</v>
      </c>
      <c r="L40" s="18">
        <v>14</v>
      </c>
      <c r="M40" s="18">
        <v>5</v>
      </c>
      <c r="N40" s="18"/>
      <c r="O40" s="18"/>
      <c r="P40" s="18"/>
      <c r="Q40" s="18"/>
    </row>
    <row r="41" spans="1:17" ht="15" hidden="1" customHeight="1" x14ac:dyDescent="0.3">
      <c r="A41" s="49">
        <v>39</v>
      </c>
      <c r="B41" s="50" t="s">
        <v>44</v>
      </c>
      <c r="C41" s="51">
        <v>35229</v>
      </c>
      <c r="D41" s="51"/>
      <c r="E41" s="52"/>
      <c r="F41" s="52"/>
      <c r="G41" s="52"/>
      <c r="H41" s="52"/>
      <c r="I41" s="52"/>
      <c r="J41" s="52"/>
      <c r="K41" s="52"/>
      <c r="L41" s="52"/>
      <c r="M41" s="52"/>
      <c r="N41" s="52"/>
      <c r="O41" s="52"/>
      <c r="P41" s="52"/>
      <c r="Q41" s="18"/>
    </row>
    <row r="42" spans="1:17" ht="15" hidden="1" customHeight="1" x14ac:dyDescent="0.3">
      <c r="A42" s="49">
        <v>40</v>
      </c>
      <c r="B42" s="50" t="s">
        <v>45</v>
      </c>
      <c r="C42" s="51">
        <v>35789</v>
      </c>
      <c r="D42" s="51">
        <v>44567</v>
      </c>
      <c r="E42" s="52"/>
      <c r="F42" s="52"/>
      <c r="G42" s="52"/>
      <c r="H42" s="52"/>
      <c r="I42" s="52"/>
      <c r="J42" s="52"/>
      <c r="K42" s="52"/>
      <c r="L42" s="52"/>
      <c r="M42" s="52"/>
      <c r="N42" s="52"/>
      <c r="O42" s="52"/>
      <c r="P42" s="52"/>
      <c r="Q42" s="18"/>
    </row>
    <row r="43" spans="1:17" ht="15" hidden="1" customHeight="1" x14ac:dyDescent="0.3">
      <c r="A43" s="15">
        <v>41</v>
      </c>
      <c r="B43" s="16" t="s">
        <v>46</v>
      </c>
      <c r="C43" s="17">
        <v>35638</v>
      </c>
      <c r="D43" s="17"/>
      <c r="E43" s="46"/>
      <c r="F43" s="46"/>
      <c r="G43" s="46"/>
      <c r="H43" s="46"/>
      <c r="I43" s="46"/>
      <c r="J43" s="18">
        <v>14</v>
      </c>
      <c r="K43" s="18">
        <v>5</v>
      </c>
      <c r="L43" s="18"/>
      <c r="M43" s="18"/>
      <c r="N43" s="18"/>
      <c r="O43" s="18"/>
      <c r="P43" s="18"/>
      <c r="Q43" s="18"/>
    </row>
    <row r="44" spans="1:17" ht="15" hidden="1" customHeight="1" x14ac:dyDescent="0.3">
      <c r="A44" s="49">
        <v>42</v>
      </c>
      <c r="B44" s="50" t="s">
        <v>47</v>
      </c>
      <c r="C44" s="51">
        <v>34229</v>
      </c>
      <c r="D44" s="51"/>
      <c r="E44" s="52"/>
      <c r="F44" s="52"/>
      <c r="G44" s="52"/>
      <c r="H44" s="52"/>
      <c r="I44" s="52"/>
      <c r="J44" s="52"/>
      <c r="K44" s="52"/>
      <c r="L44" s="52"/>
      <c r="M44" s="52"/>
      <c r="N44" s="52"/>
      <c r="O44" s="52"/>
      <c r="P44" s="52"/>
      <c r="Q44" s="18"/>
    </row>
    <row r="45" spans="1:17" ht="15" hidden="1" customHeight="1" x14ac:dyDescent="0.3">
      <c r="A45" s="15">
        <v>43</v>
      </c>
      <c r="B45" s="50" t="s">
        <v>48</v>
      </c>
      <c r="C45" s="51">
        <v>31111</v>
      </c>
      <c r="D45" s="51"/>
      <c r="E45" s="46"/>
      <c r="F45" s="46"/>
      <c r="G45" s="46"/>
      <c r="H45" s="46"/>
      <c r="I45" s="46"/>
      <c r="J45" s="46"/>
      <c r="K45" s="18">
        <v>8</v>
      </c>
      <c r="L45" s="18"/>
      <c r="M45" s="18"/>
      <c r="N45" s="18"/>
      <c r="O45" s="18"/>
      <c r="P45" s="18"/>
      <c r="Q45" s="18"/>
    </row>
    <row r="46" spans="1:17" ht="15" customHeight="1" x14ac:dyDescent="0.3">
      <c r="A46" s="15">
        <v>44</v>
      </c>
      <c r="B46" s="16" t="s">
        <v>49</v>
      </c>
      <c r="C46" s="17">
        <v>24424</v>
      </c>
      <c r="D46" s="17">
        <v>44655</v>
      </c>
      <c r="E46" s="46"/>
      <c r="F46" s="46"/>
      <c r="G46" s="46"/>
      <c r="H46" s="46"/>
      <c r="I46" s="46"/>
      <c r="J46" s="46"/>
      <c r="K46" s="18">
        <v>21</v>
      </c>
      <c r="L46" s="18">
        <v>19</v>
      </c>
      <c r="M46" s="18">
        <v>15</v>
      </c>
      <c r="N46" s="18"/>
      <c r="O46" s="18"/>
      <c r="P46" s="18"/>
      <c r="Q46" s="18"/>
    </row>
    <row r="47" spans="1:17" ht="15" customHeight="1" x14ac:dyDescent="0.3">
      <c r="A47" s="15">
        <v>45</v>
      </c>
      <c r="B47" s="16" t="s">
        <v>50</v>
      </c>
      <c r="C47" s="17">
        <v>26451</v>
      </c>
      <c r="D47" s="17">
        <v>44999</v>
      </c>
      <c r="E47" s="46"/>
      <c r="F47" s="46"/>
      <c r="G47" s="46"/>
      <c r="H47" s="46"/>
      <c r="I47" s="46"/>
      <c r="J47" s="46"/>
      <c r="K47" s="46"/>
      <c r="L47" s="18"/>
      <c r="M47" s="18">
        <v>25</v>
      </c>
      <c r="N47" s="18"/>
      <c r="O47" s="18"/>
      <c r="P47" s="18"/>
      <c r="Q47" s="18"/>
    </row>
    <row r="48" spans="1:17" ht="15" hidden="1" customHeight="1" x14ac:dyDescent="0.3">
      <c r="A48" s="15">
        <v>46</v>
      </c>
      <c r="B48" s="16" t="s">
        <v>51</v>
      </c>
      <c r="C48" s="17">
        <v>26342</v>
      </c>
      <c r="D48" s="17">
        <v>44999</v>
      </c>
      <c r="E48" s="46"/>
      <c r="F48" s="46"/>
      <c r="G48" s="46"/>
      <c r="H48" s="46"/>
      <c r="I48" s="46"/>
      <c r="J48" s="46"/>
      <c r="K48" s="46"/>
      <c r="L48" s="18">
        <v>20</v>
      </c>
      <c r="M48" s="18"/>
      <c r="N48" s="18"/>
      <c r="O48" s="18"/>
      <c r="P48" s="18"/>
      <c r="Q48" s="18"/>
    </row>
    <row r="49" spans="1:17" ht="15" customHeight="1" x14ac:dyDescent="0.3">
      <c r="A49" s="15">
        <v>47</v>
      </c>
      <c r="B49" s="16" t="s">
        <v>52</v>
      </c>
      <c r="C49" s="17">
        <v>37132</v>
      </c>
      <c r="D49" s="17">
        <v>44760</v>
      </c>
      <c r="E49" s="46"/>
      <c r="F49" s="46"/>
      <c r="G49" s="46"/>
      <c r="H49" s="46"/>
      <c r="I49" s="46"/>
      <c r="J49" s="46"/>
      <c r="K49" s="18">
        <v>14</v>
      </c>
      <c r="L49" s="18">
        <v>14</v>
      </c>
      <c r="M49" s="18">
        <v>10</v>
      </c>
      <c r="N49" s="18"/>
      <c r="O49" s="18"/>
      <c r="P49" s="18"/>
      <c r="Q49" s="18"/>
    </row>
    <row r="50" spans="1:17" ht="15" hidden="1" customHeight="1" x14ac:dyDescent="0.3">
      <c r="A50" s="15">
        <v>48</v>
      </c>
      <c r="B50" s="16" t="s">
        <v>53</v>
      </c>
      <c r="C50" s="17">
        <v>35616</v>
      </c>
      <c r="D50" s="17">
        <v>44756</v>
      </c>
      <c r="E50" s="46"/>
      <c r="F50" s="46"/>
      <c r="G50" s="46"/>
      <c r="H50" s="46"/>
      <c r="I50" s="46"/>
      <c r="J50" s="46"/>
      <c r="K50" s="18">
        <v>14</v>
      </c>
      <c r="L50" s="18">
        <v>10</v>
      </c>
      <c r="M50" s="18"/>
      <c r="N50" s="18"/>
      <c r="O50" s="18"/>
      <c r="P50" s="18"/>
      <c r="Q50" s="18"/>
    </row>
    <row r="51" spans="1:17" ht="15" hidden="1" customHeight="1" x14ac:dyDescent="0.3">
      <c r="A51" s="59">
        <v>49</v>
      </c>
      <c r="B51" s="60" t="s">
        <v>54</v>
      </c>
      <c r="C51" s="61">
        <v>33652</v>
      </c>
      <c r="D51" s="61"/>
      <c r="E51" s="46"/>
      <c r="F51" s="46"/>
      <c r="G51" s="46"/>
      <c r="H51" s="18">
        <v>14</v>
      </c>
      <c r="I51" s="18">
        <v>14</v>
      </c>
      <c r="J51" s="18">
        <v>14</v>
      </c>
      <c r="K51" s="18">
        <v>14</v>
      </c>
      <c r="L51" s="18"/>
      <c r="M51" s="18"/>
      <c r="N51" s="18"/>
      <c r="O51" s="18"/>
      <c r="P51" s="18"/>
      <c r="Q51" s="18"/>
    </row>
    <row r="52" spans="1:17" ht="15" hidden="1" customHeight="1" x14ac:dyDescent="0.3">
      <c r="A52" s="15">
        <v>50</v>
      </c>
      <c r="B52" s="50" t="s">
        <v>55</v>
      </c>
      <c r="C52" s="51">
        <v>35762</v>
      </c>
      <c r="D52" s="51"/>
      <c r="E52" s="46"/>
      <c r="F52" s="46"/>
      <c r="G52" s="46"/>
      <c r="H52" s="46"/>
      <c r="I52" s="46"/>
      <c r="J52" s="46"/>
      <c r="K52" s="18"/>
      <c r="L52" s="18"/>
      <c r="M52" s="18"/>
      <c r="N52" s="18"/>
      <c r="O52" s="18"/>
      <c r="P52" s="18"/>
      <c r="Q52" s="18"/>
    </row>
    <row r="53" spans="1:17" ht="15" customHeight="1" x14ac:dyDescent="0.3">
      <c r="A53" s="15">
        <v>51</v>
      </c>
      <c r="B53" s="16" t="s">
        <v>56</v>
      </c>
      <c r="C53" s="17">
        <v>32042</v>
      </c>
      <c r="D53" s="17">
        <v>43524</v>
      </c>
      <c r="E53" s="46"/>
      <c r="F53" s="46"/>
      <c r="G53" s="46"/>
      <c r="H53" s="18">
        <v>7</v>
      </c>
      <c r="I53" s="18">
        <v>21</v>
      </c>
      <c r="J53" s="18">
        <v>14</v>
      </c>
      <c r="K53" s="18">
        <v>15</v>
      </c>
      <c r="L53" s="18">
        <v>13</v>
      </c>
      <c r="M53" s="18">
        <v>21</v>
      </c>
      <c r="N53" s="18"/>
      <c r="O53" s="18"/>
      <c r="P53" s="18"/>
      <c r="Q53" s="18"/>
    </row>
    <row r="54" spans="1:17" ht="15" customHeight="1" x14ac:dyDescent="0.3">
      <c r="A54" s="15">
        <v>52</v>
      </c>
      <c r="B54" s="16" t="s">
        <v>57</v>
      </c>
      <c r="C54" s="17">
        <v>30575</v>
      </c>
      <c r="D54" s="17">
        <v>43588</v>
      </c>
      <c r="E54" s="46"/>
      <c r="F54" s="46"/>
      <c r="G54" s="46"/>
      <c r="H54" s="18"/>
      <c r="I54" s="18">
        <v>7</v>
      </c>
      <c r="J54" s="18"/>
      <c r="K54" s="18">
        <v>39</v>
      </c>
      <c r="L54" s="18">
        <v>12</v>
      </c>
      <c r="M54" s="18">
        <v>11</v>
      </c>
      <c r="N54" s="18"/>
      <c r="O54" s="18"/>
      <c r="P54" s="18"/>
      <c r="Q54" s="18"/>
    </row>
    <row r="55" spans="1:17" ht="15" customHeight="1" x14ac:dyDescent="0.3">
      <c r="A55" s="15">
        <v>53</v>
      </c>
      <c r="B55" s="16" t="s">
        <v>58</v>
      </c>
      <c r="C55" s="17">
        <v>28053</v>
      </c>
      <c r="D55" s="17">
        <v>44999</v>
      </c>
      <c r="E55" s="46"/>
      <c r="F55" s="46"/>
      <c r="G55" s="46"/>
      <c r="H55" s="46"/>
      <c r="I55" s="46"/>
      <c r="J55" s="46"/>
      <c r="K55" s="46"/>
      <c r="L55" s="18">
        <v>5</v>
      </c>
      <c r="M55" s="18">
        <v>11</v>
      </c>
      <c r="N55" s="18"/>
      <c r="O55" s="18"/>
      <c r="P55" s="18"/>
      <c r="Q55" s="18"/>
    </row>
    <row r="56" spans="1:17" ht="15" hidden="1" customHeight="1" x14ac:dyDescent="0.3">
      <c r="A56" s="15">
        <v>54</v>
      </c>
      <c r="B56" s="50" t="s">
        <v>59</v>
      </c>
      <c r="C56" s="51">
        <v>35859</v>
      </c>
      <c r="D56" s="51"/>
      <c r="E56" s="46"/>
      <c r="F56" s="46"/>
      <c r="G56" s="46"/>
      <c r="H56" s="46"/>
      <c r="I56" s="18">
        <v>14</v>
      </c>
      <c r="J56" s="18">
        <v>14</v>
      </c>
      <c r="K56" s="18"/>
      <c r="L56" s="18"/>
      <c r="M56" s="18"/>
      <c r="N56" s="18"/>
      <c r="O56" s="18"/>
      <c r="P56" s="18"/>
      <c r="Q56" s="18"/>
    </row>
    <row r="57" spans="1:17" ht="15" customHeight="1" x14ac:dyDescent="0.3">
      <c r="A57" s="15">
        <v>55</v>
      </c>
      <c r="B57" s="16" t="s">
        <v>60</v>
      </c>
      <c r="C57" s="17">
        <v>35672</v>
      </c>
      <c r="D57" s="17">
        <v>45784</v>
      </c>
      <c r="E57" s="46"/>
      <c r="F57" s="46"/>
      <c r="G57" s="46"/>
      <c r="H57" s="46"/>
      <c r="I57" s="46"/>
      <c r="J57" s="46">
        <v>3</v>
      </c>
      <c r="K57" s="18">
        <v>15</v>
      </c>
      <c r="L57" s="18">
        <v>9</v>
      </c>
      <c r="M57" s="18">
        <v>14</v>
      </c>
      <c r="N57" s="18"/>
      <c r="O57" s="18"/>
      <c r="P57" s="18"/>
      <c r="Q57" s="18"/>
    </row>
    <row r="58" spans="1:17" ht="15" hidden="1" customHeight="1" x14ac:dyDescent="0.3">
      <c r="A58" s="15">
        <v>56</v>
      </c>
      <c r="B58" s="16" t="s">
        <v>61</v>
      </c>
      <c r="C58" s="17">
        <v>36557</v>
      </c>
      <c r="D58" s="17">
        <v>44483</v>
      </c>
      <c r="E58" s="46"/>
      <c r="F58" s="46"/>
      <c r="G58" s="46"/>
      <c r="H58" s="46"/>
      <c r="I58" s="46"/>
      <c r="J58" s="18">
        <v>12</v>
      </c>
      <c r="K58" s="18">
        <v>16</v>
      </c>
      <c r="L58" s="18"/>
      <c r="M58" s="18"/>
      <c r="N58" s="18"/>
      <c r="O58" s="18"/>
      <c r="P58" s="18"/>
      <c r="Q58" s="18"/>
    </row>
    <row r="59" spans="1:17" ht="15" customHeight="1" x14ac:dyDescent="0.3">
      <c r="A59" s="15">
        <v>57</v>
      </c>
      <c r="B59" s="16" t="s">
        <v>62</v>
      </c>
      <c r="C59" s="17">
        <v>26785</v>
      </c>
      <c r="D59" s="17">
        <v>42682</v>
      </c>
      <c r="E59" s="46"/>
      <c r="F59" s="46"/>
      <c r="G59" s="46">
        <v>1</v>
      </c>
      <c r="H59" s="18">
        <v>21</v>
      </c>
      <c r="I59" s="18">
        <v>47</v>
      </c>
      <c r="J59" s="18">
        <v>20</v>
      </c>
      <c r="K59" s="18">
        <v>19</v>
      </c>
      <c r="L59" s="18">
        <v>17</v>
      </c>
      <c r="M59" s="18">
        <v>18</v>
      </c>
      <c r="N59" s="18"/>
      <c r="O59" s="18"/>
      <c r="P59" s="18"/>
      <c r="Q59" s="18"/>
    </row>
    <row r="60" spans="1:17" ht="15" customHeight="1" x14ac:dyDescent="0.3">
      <c r="A60" s="15">
        <v>58</v>
      </c>
      <c r="B60" s="16" t="s">
        <v>63</v>
      </c>
      <c r="C60" s="17">
        <v>28362</v>
      </c>
      <c r="D60" s="17">
        <v>45019</v>
      </c>
      <c r="E60" s="46"/>
      <c r="F60" s="46"/>
      <c r="G60" s="46"/>
      <c r="H60" s="46"/>
      <c r="I60" s="46"/>
      <c r="J60" s="46"/>
      <c r="K60" s="46"/>
      <c r="L60" s="18">
        <v>14</v>
      </c>
      <c r="M60" s="18">
        <v>10</v>
      </c>
      <c r="N60" s="18"/>
      <c r="O60" s="18"/>
      <c r="P60" s="18"/>
      <c r="Q60" s="18"/>
    </row>
    <row r="61" spans="1:17" ht="15" hidden="1" customHeight="1" x14ac:dyDescent="0.3">
      <c r="A61" s="15">
        <v>59</v>
      </c>
      <c r="B61" s="16" t="s">
        <v>64</v>
      </c>
      <c r="C61" s="17">
        <v>36511</v>
      </c>
      <c r="D61" s="17">
        <v>43993</v>
      </c>
      <c r="E61" s="46"/>
      <c r="F61" s="46"/>
      <c r="G61" s="46"/>
      <c r="H61" s="46"/>
      <c r="I61" s="18">
        <v>4</v>
      </c>
      <c r="J61" s="18">
        <v>21</v>
      </c>
      <c r="K61" s="18">
        <v>17</v>
      </c>
      <c r="L61" s="18"/>
      <c r="M61" s="18"/>
      <c r="N61" s="18"/>
      <c r="O61" s="18"/>
      <c r="P61" s="18"/>
      <c r="Q61" s="18"/>
    </row>
    <row r="62" spans="1:17" ht="15" customHeight="1" x14ac:dyDescent="0.3">
      <c r="A62" s="15">
        <v>60</v>
      </c>
      <c r="B62" s="16" t="s">
        <v>65</v>
      </c>
      <c r="C62" s="17">
        <v>29169</v>
      </c>
      <c r="D62" s="17">
        <v>43886</v>
      </c>
      <c r="E62" s="46"/>
      <c r="F62" s="46"/>
      <c r="G62" s="46"/>
      <c r="H62" s="46"/>
      <c r="I62" s="18">
        <v>12</v>
      </c>
      <c r="J62" s="18">
        <v>16</v>
      </c>
      <c r="K62" s="18">
        <v>14</v>
      </c>
      <c r="L62" s="18">
        <v>14</v>
      </c>
      <c r="M62" s="18"/>
      <c r="N62" s="18"/>
      <c r="O62" s="18"/>
      <c r="P62" s="18"/>
      <c r="Q62" s="18"/>
    </row>
    <row r="63" spans="1:17" ht="15" customHeight="1" x14ac:dyDescent="0.3">
      <c r="A63" s="15">
        <v>61</v>
      </c>
      <c r="B63" s="16" t="s">
        <v>66</v>
      </c>
      <c r="C63" s="17">
        <v>24186</v>
      </c>
      <c r="D63" s="17">
        <v>44076</v>
      </c>
      <c r="E63" s="46"/>
      <c r="F63" s="46"/>
      <c r="G63" s="46"/>
      <c r="H63" s="46"/>
      <c r="I63" s="18">
        <v>20</v>
      </c>
      <c r="J63" s="18">
        <v>13</v>
      </c>
      <c r="K63" s="18">
        <v>27</v>
      </c>
      <c r="L63" s="18">
        <v>6</v>
      </c>
      <c r="M63" s="18">
        <v>19</v>
      </c>
      <c r="N63" s="18"/>
      <c r="O63" s="18"/>
      <c r="P63" s="18"/>
      <c r="Q63" s="18"/>
    </row>
    <row r="64" spans="1:17" ht="15" hidden="1" customHeight="1" x14ac:dyDescent="0.3">
      <c r="A64" s="15">
        <v>62</v>
      </c>
      <c r="B64" s="16" t="s">
        <v>67</v>
      </c>
      <c r="C64" s="17">
        <v>36296</v>
      </c>
      <c r="D64" s="17">
        <v>44973</v>
      </c>
      <c r="E64" s="46"/>
      <c r="F64" s="46"/>
      <c r="G64" s="46"/>
      <c r="H64" s="46"/>
      <c r="I64" s="46"/>
      <c r="J64" s="46"/>
      <c r="K64" s="46">
        <v>2</v>
      </c>
      <c r="L64" s="18">
        <v>8</v>
      </c>
      <c r="M64" s="18"/>
      <c r="N64" s="18"/>
      <c r="O64" s="18"/>
      <c r="P64" s="18"/>
      <c r="Q64" s="18"/>
    </row>
    <row r="65" spans="1:17" ht="15" customHeight="1" x14ac:dyDescent="0.3">
      <c r="A65" s="15">
        <v>63</v>
      </c>
      <c r="B65" s="16" t="s">
        <v>68</v>
      </c>
      <c r="C65" s="17">
        <v>32759</v>
      </c>
      <c r="D65" s="17">
        <v>44756</v>
      </c>
      <c r="E65" s="46"/>
      <c r="F65" s="46"/>
      <c r="G65" s="46"/>
      <c r="H65" s="46"/>
      <c r="I65" s="46"/>
      <c r="J65" s="46"/>
      <c r="K65" s="18">
        <v>5</v>
      </c>
      <c r="L65" s="18">
        <v>5</v>
      </c>
      <c r="M65" s="18"/>
      <c r="N65" s="18"/>
      <c r="O65" s="18"/>
      <c r="P65" s="18"/>
      <c r="Q65" s="18"/>
    </row>
    <row r="66" spans="1:17" ht="14.25" hidden="1" customHeight="1" x14ac:dyDescent="0.3">
      <c r="A66" s="49">
        <v>64</v>
      </c>
      <c r="B66" s="50" t="s">
        <v>125</v>
      </c>
      <c r="C66" s="51">
        <v>35074</v>
      </c>
      <c r="D66" s="51"/>
      <c r="E66" s="46"/>
      <c r="F66" s="46"/>
      <c r="G66" s="46"/>
      <c r="H66" s="46"/>
      <c r="I66" s="46"/>
      <c r="J66" s="18">
        <v>15</v>
      </c>
      <c r="K66" s="18"/>
      <c r="L66" s="18"/>
      <c r="M66" s="18"/>
      <c r="N66" s="18"/>
      <c r="O66" s="18"/>
      <c r="P66" s="18"/>
      <c r="Q66" s="18"/>
    </row>
    <row r="67" spans="1:17" ht="15" hidden="1" customHeight="1" x14ac:dyDescent="0.3">
      <c r="A67" s="49">
        <v>65</v>
      </c>
      <c r="B67" s="50" t="s">
        <v>126</v>
      </c>
      <c r="C67" s="51">
        <v>35065</v>
      </c>
      <c r="D67" s="51"/>
      <c r="E67" s="46"/>
      <c r="F67" s="46"/>
      <c r="G67" s="46"/>
      <c r="H67" s="46"/>
      <c r="I67" s="46"/>
      <c r="J67" s="18">
        <v>12</v>
      </c>
      <c r="K67" s="18"/>
      <c r="L67" s="18"/>
      <c r="M67" s="18"/>
      <c r="N67" s="18"/>
      <c r="O67" s="18"/>
      <c r="P67" s="18"/>
      <c r="Q67" s="18"/>
    </row>
    <row r="68" spans="1:17" ht="15" customHeight="1" x14ac:dyDescent="0.3">
      <c r="A68" s="15">
        <v>66</v>
      </c>
      <c r="B68" s="16" t="s">
        <v>69</v>
      </c>
      <c r="C68" s="17">
        <v>25569</v>
      </c>
      <c r="D68" s="17">
        <v>44999</v>
      </c>
      <c r="E68" s="46"/>
      <c r="F68" s="46"/>
      <c r="G68" s="46"/>
      <c r="H68" s="46"/>
      <c r="I68" s="46"/>
      <c r="J68" s="46"/>
      <c r="K68" s="46"/>
      <c r="L68" s="18"/>
      <c r="M68" s="18">
        <v>8</v>
      </c>
      <c r="N68" s="18"/>
      <c r="O68" s="18"/>
      <c r="P68" s="18"/>
      <c r="Q68" s="18"/>
    </row>
    <row r="69" spans="1:17" ht="15" customHeight="1" x14ac:dyDescent="0.3">
      <c r="A69" s="15">
        <v>67</v>
      </c>
      <c r="B69" s="16" t="s">
        <v>70</v>
      </c>
      <c r="C69" s="17">
        <v>27093</v>
      </c>
      <c r="D69" s="17">
        <v>43167</v>
      </c>
      <c r="E69" s="46"/>
      <c r="F69" s="46"/>
      <c r="G69" s="46"/>
      <c r="H69" s="18">
        <v>5</v>
      </c>
      <c r="I69" s="18">
        <v>5</v>
      </c>
      <c r="J69" s="18">
        <v>6</v>
      </c>
      <c r="K69" s="18"/>
      <c r="L69" s="18">
        <v>13</v>
      </c>
      <c r="M69" s="18"/>
      <c r="N69" s="18"/>
      <c r="O69" s="18"/>
      <c r="P69" s="18"/>
      <c r="Q69" s="18"/>
    </row>
    <row r="70" spans="1:17" ht="15" customHeight="1" x14ac:dyDescent="0.3">
      <c r="A70" s="15">
        <v>68</v>
      </c>
      <c r="B70" s="16" t="s">
        <v>71</v>
      </c>
      <c r="C70" s="17">
        <v>26416</v>
      </c>
      <c r="D70" s="17">
        <v>44999</v>
      </c>
      <c r="E70" s="46"/>
      <c r="F70" s="46"/>
      <c r="G70" s="46"/>
      <c r="H70" s="46"/>
      <c r="I70" s="46"/>
      <c r="J70" s="46"/>
      <c r="K70" s="46">
        <v>3</v>
      </c>
      <c r="L70" s="18">
        <v>1</v>
      </c>
      <c r="M70" s="18">
        <v>15</v>
      </c>
      <c r="N70" s="18"/>
      <c r="O70" s="18"/>
      <c r="P70" s="18"/>
      <c r="Q70" s="18"/>
    </row>
    <row r="71" spans="1:17" ht="15" hidden="1" customHeight="1" x14ac:dyDescent="0.3">
      <c r="A71" s="15">
        <v>69</v>
      </c>
      <c r="B71" s="16" t="s">
        <v>72</v>
      </c>
      <c r="C71" s="17">
        <v>35578</v>
      </c>
      <c r="D71" s="17"/>
      <c r="E71" s="46"/>
      <c r="F71" s="46"/>
      <c r="G71" s="46"/>
      <c r="H71" s="18">
        <v>4</v>
      </c>
      <c r="I71" s="18">
        <v>25</v>
      </c>
      <c r="J71" s="18">
        <v>6</v>
      </c>
      <c r="K71" s="18">
        <v>8</v>
      </c>
      <c r="L71" s="18"/>
      <c r="M71" s="18"/>
      <c r="N71" s="18"/>
      <c r="O71" s="18"/>
      <c r="P71" s="18"/>
      <c r="Q71" s="18"/>
    </row>
    <row r="72" spans="1:17" ht="15" customHeight="1" x14ac:dyDescent="0.3">
      <c r="A72" s="15">
        <v>70</v>
      </c>
      <c r="B72" s="16" t="s">
        <v>73</v>
      </c>
      <c r="C72" s="17">
        <v>24446</v>
      </c>
      <c r="D72" s="17">
        <v>44662</v>
      </c>
      <c r="E72" s="46"/>
      <c r="F72" s="46"/>
      <c r="G72" s="46"/>
      <c r="H72" s="18">
        <v>14</v>
      </c>
      <c r="I72" s="18">
        <v>26</v>
      </c>
      <c r="J72" s="63">
        <v>15</v>
      </c>
      <c r="K72" s="18">
        <v>8</v>
      </c>
      <c r="L72" s="18">
        <v>14</v>
      </c>
      <c r="M72" s="18">
        <v>14</v>
      </c>
      <c r="N72" s="18"/>
      <c r="O72" s="18"/>
      <c r="P72" s="18"/>
      <c r="Q72" s="18"/>
    </row>
    <row r="73" spans="1:17" ht="15" customHeight="1" x14ac:dyDescent="0.3">
      <c r="A73" s="15">
        <v>71</v>
      </c>
      <c r="B73" s="16" t="s">
        <v>74</v>
      </c>
      <c r="C73" s="17">
        <v>26573</v>
      </c>
      <c r="D73" s="17">
        <v>43567</v>
      </c>
      <c r="E73" s="46"/>
      <c r="F73" s="46"/>
      <c r="G73" s="46"/>
      <c r="H73" s="18">
        <v>20</v>
      </c>
      <c r="I73" s="18">
        <v>14</v>
      </c>
      <c r="J73" s="18">
        <v>14</v>
      </c>
      <c r="K73" s="18">
        <v>20</v>
      </c>
      <c r="L73" s="18">
        <v>14</v>
      </c>
      <c r="M73" s="18">
        <v>4</v>
      </c>
      <c r="N73" s="18"/>
      <c r="O73" s="18"/>
      <c r="P73" s="18"/>
      <c r="Q73" s="18"/>
    </row>
    <row r="74" spans="1:17" ht="15" customHeight="1" x14ac:dyDescent="0.3">
      <c r="A74" s="15">
        <v>72</v>
      </c>
      <c r="B74" s="16" t="s">
        <v>75</v>
      </c>
      <c r="C74" s="17">
        <v>35457</v>
      </c>
      <c r="D74" s="17">
        <v>43421</v>
      </c>
      <c r="E74" s="46"/>
      <c r="F74" s="46"/>
      <c r="G74" s="18">
        <v>14</v>
      </c>
      <c r="H74" s="18">
        <v>14</v>
      </c>
      <c r="I74" s="18"/>
      <c r="J74" s="18">
        <v>11</v>
      </c>
      <c r="K74" s="18">
        <v>17</v>
      </c>
      <c r="L74" s="18">
        <v>14</v>
      </c>
      <c r="M74" s="18"/>
      <c r="N74" s="18"/>
      <c r="O74" s="18"/>
      <c r="P74" s="18"/>
      <c r="Q74" s="18"/>
    </row>
    <row r="75" spans="1:17" ht="15" hidden="1" customHeight="1" x14ac:dyDescent="0.3">
      <c r="A75" s="15">
        <v>73</v>
      </c>
      <c r="B75" s="16" t="s">
        <v>76</v>
      </c>
      <c r="C75" s="17">
        <v>37400</v>
      </c>
      <c r="D75" s="17"/>
      <c r="E75" s="46"/>
      <c r="F75" s="46"/>
      <c r="G75" s="46"/>
      <c r="H75" s="46"/>
      <c r="I75" s="19">
        <v>14</v>
      </c>
      <c r="J75" s="19">
        <v>9</v>
      </c>
      <c r="K75" s="18">
        <v>10</v>
      </c>
      <c r="L75" s="18"/>
      <c r="M75" s="18"/>
      <c r="N75" s="18"/>
      <c r="O75" s="18"/>
      <c r="P75" s="18"/>
      <c r="Q75" s="18"/>
    </row>
    <row r="76" spans="1:17" ht="15" customHeight="1" x14ac:dyDescent="0.3">
      <c r="A76" s="15">
        <v>74</v>
      </c>
      <c r="B76" s="16" t="s">
        <v>77</v>
      </c>
      <c r="C76" s="17">
        <v>33982</v>
      </c>
      <c r="D76" s="17">
        <v>44601</v>
      </c>
      <c r="E76" s="46"/>
      <c r="F76" s="46"/>
      <c r="G76" s="46"/>
      <c r="H76" s="46"/>
      <c r="I76" s="46"/>
      <c r="J76" s="46">
        <v>6</v>
      </c>
      <c r="K76" s="18">
        <v>8</v>
      </c>
      <c r="L76" s="18"/>
      <c r="M76" s="18">
        <v>15</v>
      </c>
      <c r="N76" s="18"/>
      <c r="O76" s="18"/>
      <c r="P76" s="18"/>
      <c r="Q76" s="18"/>
    </row>
    <row r="77" spans="1:17" ht="15" hidden="1" customHeight="1" x14ac:dyDescent="0.3">
      <c r="A77" s="15">
        <v>75</v>
      </c>
      <c r="B77" s="50" t="s">
        <v>78</v>
      </c>
      <c r="C77" s="51">
        <v>36387</v>
      </c>
      <c r="D77" s="51"/>
      <c r="E77" s="46"/>
      <c r="F77" s="46"/>
      <c r="G77" s="46"/>
      <c r="H77" s="46"/>
      <c r="I77" s="46"/>
      <c r="J77" s="46"/>
      <c r="K77" s="18">
        <v>9</v>
      </c>
      <c r="L77" s="18"/>
      <c r="M77" s="18"/>
      <c r="N77" s="18"/>
      <c r="O77" s="18"/>
      <c r="P77" s="18"/>
      <c r="Q77" s="18"/>
    </row>
    <row r="78" spans="1:17" ht="15" hidden="1" customHeight="1" x14ac:dyDescent="0.3">
      <c r="A78" s="15">
        <v>76</v>
      </c>
      <c r="B78" s="16" t="s">
        <v>79</v>
      </c>
      <c r="C78" s="17">
        <v>34156</v>
      </c>
      <c r="D78" s="17">
        <v>43009</v>
      </c>
      <c r="E78" s="46"/>
      <c r="F78" s="46"/>
      <c r="G78" s="18">
        <v>5</v>
      </c>
      <c r="H78" s="18">
        <v>5</v>
      </c>
      <c r="I78" s="18">
        <v>5</v>
      </c>
      <c r="J78" s="18"/>
      <c r="K78" s="18">
        <v>3</v>
      </c>
      <c r="L78" s="18"/>
      <c r="M78" s="18"/>
      <c r="N78" s="18"/>
      <c r="O78" s="18"/>
      <c r="P78" s="18"/>
      <c r="Q78" s="18"/>
    </row>
    <row r="79" spans="1:17" ht="15" hidden="1" customHeight="1" x14ac:dyDescent="0.3">
      <c r="A79" s="15">
        <v>77</v>
      </c>
      <c r="B79" s="16" t="s">
        <v>80</v>
      </c>
      <c r="C79" s="17">
        <v>34888</v>
      </c>
      <c r="D79" s="17">
        <v>44769</v>
      </c>
      <c r="E79" s="46"/>
      <c r="F79" s="46"/>
      <c r="G79" s="46"/>
      <c r="H79" s="46"/>
      <c r="I79" s="46"/>
      <c r="J79" s="46"/>
      <c r="K79" s="18">
        <v>14</v>
      </c>
      <c r="L79" s="18">
        <v>14</v>
      </c>
      <c r="M79" s="18"/>
      <c r="N79" s="18"/>
      <c r="O79" s="18"/>
      <c r="P79" s="18"/>
      <c r="Q79" s="18"/>
    </row>
    <row r="80" spans="1:17" ht="15" customHeight="1" x14ac:dyDescent="0.3">
      <c r="A80" s="15">
        <v>78</v>
      </c>
      <c r="B80" s="16" t="s">
        <v>81</v>
      </c>
      <c r="C80" s="17">
        <v>34573</v>
      </c>
      <c r="D80" s="17">
        <v>44494</v>
      </c>
      <c r="E80" s="46"/>
      <c r="F80" s="46"/>
      <c r="G80" s="46"/>
      <c r="H80" s="46"/>
      <c r="I80" s="46"/>
      <c r="J80" s="18">
        <v>3</v>
      </c>
      <c r="K80" s="18">
        <v>11</v>
      </c>
      <c r="L80" s="18">
        <v>13</v>
      </c>
      <c r="M80" s="18">
        <v>5</v>
      </c>
      <c r="N80" s="18"/>
      <c r="O80" s="18"/>
      <c r="P80" s="18"/>
      <c r="Q80" s="18"/>
    </row>
    <row r="81" spans="1:17" ht="15" hidden="1" customHeight="1" x14ac:dyDescent="0.3">
      <c r="A81" s="15">
        <v>79</v>
      </c>
      <c r="B81" s="16" t="s">
        <v>82</v>
      </c>
      <c r="C81" s="17">
        <v>37068</v>
      </c>
      <c r="D81" s="17">
        <v>44565</v>
      </c>
      <c r="E81" s="46"/>
      <c r="F81" s="46"/>
      <c r="G81" s="46"/>
      <c r="H81" s="46"/>
      <c r="I81" s="46"/>
      <c r="J81" s="18"/>
      <c r="K81" s="18"/>
      <c r="L81" s="18"/>
      <c r="M81" s="18"/>
      <c r="N81" s="18"/>
      <c r="O81" s="18"/>
      <c r="P81" s="18"/>
      <c r="Q81" s="18"/>
    </row>
    <row r="82" spans="1:17" ht="15" customHeight="1" x14ac:dyDescent="0.3">
      <c r="A82" s="15">
        <v>80</v>
      </c>
      <c r="B82" s="16" t="s">
        <v>83</v>
      </c>
      <c r="C82" s="17">
        <v>34679</v>
      </c>
      <c r="D82" s="17">
        <v>43586</v>
      </c>
      <c r="E82" s="46"/>
      <c r="F82" s="46"/>
      <c r="G82" s="46"/>
      <c r="H82" s="18">
        <v>14</v>
      </c>
      <c r="I82" s="18">
        <v>14</v>
      </c>
      <c r="J82" s="18">
        <v>14</v>
      </c>
      <c r="K82" s="18">
        <v>14</v>
      </c>
      <c r="L82" s="18">
        <v>14</v>
      </c>
      <c r="M82" s="18">
        <v>17</v>
      </c>
      <c r="N82" s="18"/>
      <c r="O82" s="18"/>
      <c r="P82" s="18"/>
      <c r="Q82" s="18"/>
    </row>
    <row r="83" spans="1:17" ht="15" hidden="1" customHeight="1" x14ac:dyDescent="0.3">
      <c r="A83" s="15">
        <v>81</v>
      </c>
      <c r="B83" s="16" t="s">
        <v>84</v>
      </c>
      <c r="C83" s="17">
        <v>35125</v>
      </c>
      <c r="D83" s="17">
        <v>44335</v>
      </c>
      <c r="E83" s="46"/>
      <c r="F83" s="46"/>
      <c r="G83" s="46"/>
      <c r="H83" s="46"/>
      <c r="I83" s="46"/>
      <c r="J83" s="18">
        <v>8</v>
      </c>
      <c r="K83" s="18">
        <v>20</v>
      </c>
      <c r="L83" s="18">
        <v>15</v>
      </c>
      <c r="M83" s="18"/>
      <c r="N83" s="18"/>
      <c r="O83" s="18"/>
      <c r="P83" s="18"/>
      <c r="Q83" s="18"/>
    </row>
    <row r="84" spans="1:17" ht="15" customHeight="1" x14ac:dyDescent="0.3">
      <c r="A84" s="15">
        <v>82</v>
      </c>
      <c r="B84" s="16" t="s">
        <v>85</v>
      </c>
      <c r="C84" s="17">
        <v>31766</v>
      </c>
      <c r="D84" s="17">
        <v>44424</v>
      </c>
      <c r="E84" s="46"/>
      <c r="F84" s="46"/>
      <c r="G84" s="46"/>
      <c r="H84" s="46"/>
      <c r="I84" s="46"/>
      <c r="J84" s="18">
        <v>14</v>
      </c>
      <c r="K84" s="18">
        <v>14</v>
      </c>
      <c r="L84" s="18">
        <v>14</v>
      </c>
      <c r="M84" s="18">
        <v>9</v>
      </c>
      <c r="N84" s="18"/>
      <c r="O84" s="18"/>
      <c r="P84" s="18"/>
      <c r="Q84" s="18"/>
    </row>
    <row r="85" spans="1:17" ht="15" customHeight="1" x14ac:dyDescent="0.3">
      <c r="A85" s="15">
        <v>83</v>
      </c>
      <c r="B85" s="16" t="s">
        <v>86</v>
      </c>
      <c r="C85" s="17">
        <v>25198</v>
      </c>
      <c r="D85" s="17">
        <v>44729</v>
      </c>
      <c r="E85" s="46"/>
      <c r="F85" s="46"/>
      <c r="G85" s="46"/>
      <c r="H85" s="46"/>
      <c r="I85" s="46"/>
      <c r="J85" s="46"/>
      <c r="K85" s="18">
        <v>20</v>
      </c>
      <c r="L85" s="18">
        <v>7</v>
      </c>
      <c r="M85" s="18">
        <v>26</v>
      </c>
      <c r="N85" s="18"/>
      <c r="O85" s="18"/>
      <c r="P85" s="18"/>
      <c r="Q85" s="18"/>
    </row>
    <row r="86" spans="1:17" ht="15" customHeight="1" x14ac:dyDescent="0.3">
      <c r="A86" s="15">
        <v>84</v>
      </c>
      <c r="B86" s="16" t="s">
        <v>87</v>
      </c>
      <c r="C86" s="17">
        <v>26675</v>
      </c>
      <c r="D86" s="17">
        <v>44999</v>
      </c>
      <c r="E86" s="46"/>
      <c r="F86" s="46"/>
      <c r="G86" s="46"/>
      <c r="H86" s="46"/>
      <c r="I86" s="46"/>
      <c r="J86" s="46"/>
      <c r="K86" s="46"/>
      <c r="L86" s="18">
        <v>23</v>
      </c>
      <c r="M86" s="18">
        <v>19</v>
      </c>
      <c r="N86" s="18"/>
      <c r="O86" s="18"/>
      <c r="P86" s="18"/>
      <c r="Q86" s="18"/>
    </row>
    <row r="87" spans="1:17" ht="15" hidden="1" customHeight="1" x14ac:dyDescent="0.3">
      <c r="A87" s="15">
        <v>85</v>
      </c>
      <c r="B87" s="16" t="s">
        <v>88</v>
      </c>
      <c r="C87" s="17">
        <v>36426</v>
      </c>
      <c r="D87" s="17"/>
      <c r="E87" s="46"/>
      <c r="F87" s="46"/>
      <c r="G87" s="46"/>
      <c r="H87" s="46"/>
      <c r="I87" s="47"/>
      <c r="J87" s="18"/>
      <c r="K87" s="18"/>
      <c r="L87" s="18"/>
      <c r="M87" s="18"/>
      <c r="N87" s="18"/>
      <c r="O87" s="18"/>
      <c r="P87" s="18"/>
      <c r="Q87" s="18"/>
    </row>
    <row r="88" spans="1:17" ht="15" customHeight="1" x14ac:dyDescent="0.3">
      <c r="A88" s="15">
        <v>86</v>
      </c>
      <c r="B88" s="16" t="s">
        <v>89</v>
      </c>
      <c r="C88" s="17">
        <v>36893</v>
      </c>
      <c r="D88" s="17">
        <v>44293</v>
      </c>
      <c r="E88" s="46"/>
      <c r="F88" s="46"/>
      <c r="G88" s="46"/>
      <c r="H88" s="46"/>
      <c r="I88" s="46"/>
      <c r="J88" s="18">
        <v>12</v>
      </c>
      <c r="K88" s="18">
        <v>16</v>
      </c>
      <c r="L88" s="18">
        <v>5</v>
      </c>
      <c r="M88" s="18">
        <v>14</v>
      </c>
      <c r="N88" s="18"/>
      <c r="O88" s="18"/>
      <c r="P88" s="18"/>
      <c r="Q88" s="18"/>
    </row>
    <row r="89" spans="1:17" ht="15" hidden="1" customHeight="1" x14ac:dyDescent="0.3">
      <c r="A89" s="15">
        <v>87</v>
      </c>
      <c r="B89" s="16" t="s">
        <v>90</v>
      </c>
      <c r="C89" s="17">
        <v>35305</v>
      </c>
      <c r="D89" s="17"/>
      <c r="E89" s="46"/>
      <c r="F89" s="46"/>
      <c r="G89" s="46"/>
      <c r="H89" s="46"/>
      <c r="I89" s="46"/>
      <c r="J89" s="46"/>
      <c r="K89" s="18"/>
      <c r="L89" s="18"/>
      <c r="M89" s="18"/>
      <c r="N89" s="18"/>
      <c r="O89" s="18"/>
      <c r="P89" s="18"/>
      <c r="Q89" s="18"/>
    </row>
    <row r="90" spans="1:17" ht="15" hidden="1" customHeight="1" x14ac:dyDescent="0.3">
      <c r="A90" s="49">
        <v>88</v>
      </c>
      <c r="B90" s="50" t="s">
        <v>91</v>
      </c>
      <c r="C90" s="51">
        <v>33709</v>
      </c>
      <c r="D90" s="51"/>
      <c r="E90" s="52"/>
      <c r="F90" s="52"/>
      <c r="G90" s="52"/>
      <c r="H90" s="52"/>
      <c r="I90" s="52"/>
      <c r="J90" s="52">
        <v>12</v>
      </c>
      <c r="K90" s="18"/>
      <c r="L90" s="18"/>
      <c r="M90" s="18"/>
      <c r="N90" s="18"/>
      <c r="O90" s="18"/>
      <c r="P90" s="18"/>
      <c r="Q90" s="18"/>
    </row>
    <row r="91" spans="1:17" ht="15" hidden="1" customHeight="1" x14ac:dyDescent="0.3">
      <c r="A91" s="15">
        <v>89</v>
      </c>
      <c r="B91" s="16" t="s">
        <v>92</v>
      </c>
      <c r="C91" s="17">
        <v>36708</v>
      </c>
      <c r="D91" s="17"/>
      <c r="E91" s="46"/>
      <c r="F91" s="46"/>
      <c r="G91" s="46"/>
      <c r="H91" s="46"/>
      <c r="I91" s="46"/>
      <c r="J91" s="18">
        <v>14</v>
      </c>
      <c r="K91" s="18"/>
      <c r="L91" s="18"/>
      <c r="M91" s="18"/>
      <c r="N91" s="18"/>
      <c r="O91" s="18"/>
      <c r="P91" s="18"/>
      <c r="Q91" s="18"/>
    </row>
    <row r="92" spans="1:17" ht="15" customHeight="1" x14ac:dyDescent="0.3">
      <c r="A92" s="15">
        <v>90</v>
      </c>
      <c r="B92" s="16" t="s">
        <v>93</v>
      </c>
      <c r="C92" s="17">
        <v>27395</v>
      </c>
      <c r="D92" s="17">
        <v>44999</v>
      </c>
      <c r="E92" s="46"/>
      <c r="F92" s="46"/>
      <c r="G92" s="46"/>
      <c r="H92" s="46"/>
      <c r="I92" s="46"/>
      <c r="J92" s="46"/>
      <c r="K92" s="46"/>
      <c r="L92" s="18">
        <v>5</v>
      </c>
      <c r="M92" s="18">
        <v>8</v>
      </c>
      <c r="N92" s="18"/>
      <c r="O92" s="18"/>
      <c r="P92" s="18"/>
      <c r="Q92" s="18"/>
    </row>
    <row r="93" spans="1:17" ht="15" hidden="1" customHeight="1" x14ac:dyDescent="0.3">
      <c r="A93" s="49">
        <v>91</v>
      </c>
      <c r="B93" s="50" t="s">
        <v>94</v>
      </c>
      <c r="C93" s="51">
        <v>33089</v>
      </c>
      <c r="D93" s="51"/>
      <c r="E93" s="52"/>
      <c r="F93" s="52"/>
      <c r="G93" s="52"/>
      <c r="H93" s="52"/>
      <c r="I93" s="52"/>
      <c r="J93" s="52">
        <v>10</v>
      </c>
      <c r="K93" s="18"/>
      <c r="L93" s="18"/>
      <c r="M93" s="18"/>
      <c r="N93" s="18"/>
      <c r="O93" s="18"/>
      <c r="P93" s="18"/>
      <c r="Q93" s="18"/>
    </row>
    <row r="94" spans="1:17" ht="15" hidden="1" customHeight="1" x14ac:dyDescent="0.3">
      <c r="A94" s="15">
        <v>92</v>
      </c>
      <c r="B94" s="16" t="s">
        <v>95</v>
      </c>
      <c r="C94" s="17">
        <v>35709</v>
      </c>
      <c r="D94" s="17"/>
      <c r="E94" s="46"/>
      <c r="F94" s="46"/>
      <c r="G94" s="46"/>
      <c r="H94" s="46"/>
      <c r="I94" s="46"/>
      <c r="J94" s="46"/>
      <c r="K94" s="18"/>
      <c r="L94" s="18"/>
      <c r="M94" s="18"/>
      <c r="N94" s="18"/>
      <c r="O94" s="18"/>
      <c r="P94" s="18"/>
      <c r="Q94" s="18"/>
    </row>
    <row r="95" spans="1:17" ht="15" hidden="1" customHeight="1" x14ac:dyDescent="0.3">
      <c r="A95" s="15">
        <v>93</v>
      </c>
      <c r="B95" s="16" t="s">
        <v>96</v>
      </c>
      <c r="C95" s="17">
        <v>36934</v>
      </c>
      <c r="D95" s="17">
        <v>44769</v>
      </c>
      <c r="E95" s="46"/>
      <c r="F95" s="46"/>
      <c r="G95" s="46"/>
      <c r="H95" s="46"/>
      <c r="I95" s="46"/>
      <c r="J95" s="46"/>
      <c r="K95" s="18">
        <v>14</v>
      </c>
      <c r="L95" s="18">
        <v>14</v>
      </c>
      <c r="M95" s="18"/>
      <c r="N95" s="18"/>
      <c r="O95" s="18"/>
      <c r="P95" s="18"/>
      <c r="Q95" s="18"/>
    </row>
    <row r="96" spans="1:17" ht="15" customHeight="1" x14ac:dyDescent="0.3">
      <c r="A96" s="15">
        <v>94</v>
      </c>
      <c r="B96" s="16" t="s">
        <v>97</v>
      </c>
      <c r="C96" s="17">
        <v>23743</v>
      </c>
      <c r="D96" s="17">
        <v>44662</v>
      </c>
      <c r="E96" s="20">
        <v>20</v>
      </c>
      <c r="F96" s="20">
        <v>20</v>
      </c>
      <c r="G96" s="20">
        <v>20</v>
      </c>
      <c r="H96" s="20">
        <v>20</v>
      </c>
      <c r="I96" s="18">
        <v>20</v>
      </c>
      <c r="J96" s="18"/>
      <c r="K96" s="18">
        <v>30</v>
      </c>
      <c r="L96" s="18">
        <v>10</v>
      </c>
      <c r="M96" s="18">
        <v>10</v>
      </c>
      <c r="N96" s="18"/>
      <c r="O96" s="18"/>
      <c r="P96" s="18"/>
      <c r="Q96" s="18"/>
    </row>
    <row r="97" spans="1:17" ht="15" customHeight="1" x14ac:dyDescent="0.3">
      <c r="A97" s="15">
        <v>95</v>
      </c>
      <c r="B97" s="16" t="s">
        <v>98</v>
      </c>
      <c r="C97" s="17">
        <v>25676</v>
      </c>
      <c r="D97" s="17">
        <v>45139</v>
      </c>
      <c r="E97" s="46"/>
      <c r="F97" s="46"/>
      <c r="G97" s="46"/>
      <c r="H97" s="18"/>
      <c r="I97" s="18"/>
      <c r="J97" s="63"/>
      <c r="K97" s="63"/>
      <c r="L97" s="18">
        <v>7</v>
      </c>
      <c r="M97" s="18"/>
      <c r="N97" s="18"/>
      <c r="O97" s="18"/>
      <c r="P97" s="18"/>
      <c r="Q97" s="18"/>
    </row>
    <row r="98" spans="1:17" ht="15" customHeight="1" x14ac:dyDescent="0.3">
      <c r="A98" s="15">
        <v>96</v>
      </c>
      <c r="B98" s="16" t="s">
        <v>99</v>
      </c>
      <c r="C98" s="17">
        <v>20345</v>
      </c>
      <c r="D98" s="17">
        <v>44404</v>
      </c>
      <c r="E98" s="46"/>
      <c r="F98" s="46"/>
      <c r="G98" s="46"/>
      <c r="H98" s="46"/>
      <c r="I98" s="46"/>
      <c r="J98" s="18">
        <v>13</v>
      </c>
      <c r="K98" s="18">
        <v>18</v>
      </c>
      <c r="L98" s="18">
        <v>18</v>
      </c>
      <c r="M98" s="18">
        <v>10</v>
      </c>
      <c r="N98" s="18"/>
      <c r="O98" s="18"/>
      <c r="P98" s="18"/>
      <c r="Q98" s="18"/>
    </row>
    <row r="99" spans="1:17" ht="15" customHeight="1" x14ac:dyDescent="0.3">
      <c r="A99" s="15">
        <v>97</v>
      </c>
      <c r="B99" s="16" t="s">
        <v>100</v>
      </c>
      <c r="C99" s="17">
        <v>24867</v>
      </c>
      <c r="D99" s="17">
        <v>44370</v>
      </c>
      <c r="E99" s="46"/>
      <c r="F99" s="46"/>
      <c r="G99" s="46"/>
      <c r="H99" s="46"/>
      <c r="I99" s="46"/>
      <c r="J99" s="18">
        <v>6</v>
      </c>
      <c r="K99" s="18">
        <v>27</v>
      </c>
      <c r="L99" s="18">
        <v>7</v>
      </c>
      <c r="M99" s="18">
        <v>6</v>
      </c>
      <c r="N99" s="18"/>
      <c r="O99" s="18"/>
      <c r="P99" s="18"/>
      <c r="Q99" s="18"/>
    </row>
    <row r="100" spans="1:17" ht="15" customHeight="1" x14ac:dyDescent="0.3">
      <c r="A100" s="15">
        <v>98</v>
      </c>
      <c r="B100" s="16" t="s">
        <v>101</v>
      </c>
      <c r="C100" s="17">
        <v>19258</v>
      </c>
      <c r="D100" s="17">
        <v>44346</v>
      </c>
      <c r="E100" s="46"/>
      <c r="F100" s="46"/>
      <c r="G100" s="46"/>
      <c r="H100" s="46"/>
      <c r="I100" s="46"/>
      <c r="J100" s="18"/>
      <c r="K100" s="18">
        <v>45</v>
      </c>
      <c r="L100" s="18">
        <v>15</v>
      </c>
      <c r="M100" s="18"/>
      <c r="N100" s="18"/>
      <c r="O100" s="18"/>
      <c r="P100" s="18"/>
      <c r="Q100" s="18"/>
    </row>
    <row r="101" spans="1:17" ht="15" customHeight="1" x14ac:dyDescent="0.3">
      <c r="A101" s="15">
        <v>99</v>
      </c>
      <c r="B101" s="16" t="s">
        <v>102</v>
      </c>
      <c r="C101" s="17">
        <v>24901</v>
      </c>
      <c r="D101" s="17">
        <v>44109</v>
      </c>
      <c r="E101" s="46"/>
      <c r="F101" s="46"/>
      <c r="G101" s="46"/>
      <c r="H101" s="46"/>
      <c r="I101" s="18"/>
      <c r="J101" s="18"/>
      <c r="K101" s="18">
        <v>60</v>
      </c>
      <c r="L101" s="18">
        <v>12</v>
      </c>
      <c r="M101" s="18">
        <v>28</v>
      </c>
      <c r="N101" s="18"/>
      <c r="O101" s="18"/>
      <c r="P101" s="18"/>
      <c r="Q101" s="18"/>
    </row>
    <row r="102" spans="1:17" ht="15" customHeight="1" x14ac:dyDescent="0.3">
      <c r="A102" s="15">
        <v>100</v>
      </c>
      <c r="B102" s="16" t="s">
        <v>103</v>
      </c>
      <c r="C102" s="17">
        <v>26111</v>
      </c>
      <c r="D102" s="17">
        <v>43983</v>
      </c>
      <c r="E102" s="46"/>
      <c r="F102" s="46"/>
      <c r="G102" s="46"/>
      <c r="H102" s="46"/>
      <c r="I102" s="18"/>
      <c r="J102" s="18"/>
      <c r="K102" s="18"/>
      <c r="L102" s="18">
        <v>4</v>
      </c>
      <c r="M102" s="18"/>
      <c r="N102" s="18"/>
      <c r="O102" s="18"/>
      <c r="P102" s="18"/>
      <c r="Q102" s="18"/>
    </row>
    <row r="103" spans="1:17" ht="15" hidden="1" customHeight="1" x14ac:dyDescent="0.3">
      <c r="A103" s="15">
        <v>101</v>
      </c>
      <c r="B103" s="16" t="s">
        <v>104</v>
      </c>
      <c r="C103" s="17">
        <v>33373</v>
      </c>
      <c r="D103" s="17"/>
      <c r="E103" s="46"/>
      <c r="F103" s="46"/>
      <c r="G103" s="46"/>
      <c r="H103" s="46"/>
      <c r="I103" s="46"/>
      <c r="J103" s="46"/>
      <c r="K103" s="18">
        <v>9</v>
      </c>
      <c r="L103" s="18"/>
      <c r="M103" s="18"/>
      <c r="N103" s="18"/>
      <c r="O103" s="18"/>
      <c r="P103" s="18"/>
      <c r="Q103" s="18"/>
    </row>
    <row r="104" spans="1:17" ht="16.5" customHeight="1" x14ac:dyDescent="0.3">
      <c r="A104" s="15">
        <v>102</v>
      </c>
      <c r="B104" s="16" t="s">
        <v>105</v>
      </c>
      <c r="C104" s="17">
        <v>34427</v>
      </c>
      <c r="D104" s="17">
        <v>45464</v>
      </c>
      <c r="E104" s="46"/>
      <c r="F104" s="46"/>
      <c r="G104" s="46"/>
      <c r="H104" s="46"/>
      <c r="I104" s="46"/>
      <c r="J104" s="46"/>
      <c r="K104" s="18">
        <v>19</v>
      </c>
      <c r="L104" s="18">
        <v>9</v>
      </c>
      <c r="M104" s="18">
        <v>8</v>
      </c>
      <c r="N104" s="18"/>
      <c r="O104" s="18"/>
      <c r="P104" s="18"/>
      <c r="Q104" s="18"/>
    </row>
    <row r="105" spans="1:17" hidden="1" x14ac:dyDescent="0.3">
      <c r="A105" s="15">
        <v>103</v>
      </c>
      <c r="B105" s="16" t="s">
        <v>106</v>
      </c>
      <c r="C105" s="17">
        <v>36892</v>
      </c>
      <c r="D105" s="17"/>
      <c r="E105" s="46"/>
      <c r="F105" s="46"/>
      <c r="G105" s="46"/>
      <c r="H105" s="46"/>
      <c r="I105" s="46"/>
      <c r="J105" s="46"/>
      <c r="K105" s="18"/>
      <c r="L105" s="18"/>
      <c r="M105" s="18"/>
      <c r="N105" s="18"/>
      <c r="O105" s="18"/>
      <c r="P105" s="18"/>
      <c r="Q105" s="18"/>
    </row>
    <row r="106" spans="1:17" ht="15" customHeight="1" x14ac:dyDescent="0.3">
      <c r="A106" s="15">
        <v>104</v>
      </c>
      <c r="B106" s="16" t="s">
        <v>129</v>
      </c>
      <c r="C106" s="17">
        <v>38122</v>
      </c>
      <c r="D106" s="21">
        <v>44802</v>
      </c>
      <c r="E106" s="46"/>
      <c r="F106" s="46"/>
      <c r="G106" s="46"/>
      <c r="H106" s="46"/>
      <c r="I106" s="46"/>
      <c r="J106" s="46"/>
      <c r="K106" s="15">
        <v>14</v>
      </c>
      <c r="L106" s="15">
        <v>5</v>
      </c>
      <c r="M106" s="15">
        <v>6</v>
      </c>
      <c r="N106" s="15"/>
      <c r="O106" s="15"/>
      <c r="P106" s="15"/>
      <c r="Q106" s="15"/>
    </row>
    <row r="107" spans="1:17" ht="15" hidden="1" customHeight="1" x14ac:dyDescent="0.3">
      <c r="A107" s="15">
        <v>105</v>
      </c>
      <c r="B107" s="50" t="s">
        <v>130</v>
      </c>
      <c r="C107" s="51">
        <v>37141</v>
      </c>
      <c r="D107" s="55"/>
      <c r="E107" s="46"/>
      <c r="F107" s="46"/>
      <c r="G107" s="46"/>
      <c r="H107" s="46"/>
      <c r="I107" s="46"/>
      <c r="J107" s="46"/>
      <c r="K107" s="15">
        <v>5</v>
      </c>
      <c r="L107" s="15"/>
      <c r="M107" s="15"/>
      <c r="N107" s="15"/>
      <c r="O107" s="15"/>
      <c r="P107" s="15"/>
      <c r="Q107" s="15"/>
    </row>
    <row r="108" spans="1:17" ht="15" hidden="1" customHeight="1" x14ac:dyDescent="0.3">
      <c r="A108" s="15">
        <v>106</v>
      </c>
      <c r="B108" s="16" t="s">
        <v>132</v>
      </c>
      <c r="C108" s="17">
        <v>32112</v>
      </c>
      <c r="D108" s="17">
        <v>44839</v>
      </c>
      <c r="E108" s="46"/>
      <c r="F108" s="46"/>
      <c r="G108" s="46"/>
      <c r="H108" s="46"/>
      <c r="I108" s="46"/>
      <c r="J108" s="46"/>
      <c r="K108" s="15">
        <v>5</v>
      </c>
      <c r="L108" s="15"/>
      <c r="M108" s="15"/>
      <c r="N108" s="15"/>
      <c r="O108" s="15"/>
      <c r="P108" s="15"/>
      <c r="Q108" s="15"/>
    </row>
    <row r="109" spans="1:17" ht="15" hidden="1" customHeight="1" x14ac:dyDescent="0.3">
      <c r="A109" s="15">
        <v>107</v>
      </c>
      <c r="B109" s="50" t="s">
        <v>131</v>
      </c>
      <c r="C109" s="51">
        <v>35949</v>
      </c>
      <c r="D109" s="51"/>
      <c r="E109" s="46"/>
      <c r="F109" s="46"/>
      <c r="G109" s="46"/>
      <c r="H109" s="46"/>
      <c r="I109" s="46"/>
      <c r="J109" s="46"/>
      <c r="K109" s="15">
        <v>5</v>
      </c>
      <c r="L109" s="15"/>
      <c r="M109" s="15"/>
      <c r="N109" s="15"/>
      <c r="O109" s="15"/>
      <c r="P109" s="15"/>
      <c r="Q109" s="15"/>
    </row>
    <row r="110" spans="1:17" ht="15" hidden="1" customHeight="1" x14ac:dyDescent="0.3">
      <c r="A110" s="15">
        <v>108</v>
      </c>
      <c r="B110" s="16" t="s">
        <v>133</v>
      </c>
      <c r="C110" s="17">
        <v>36193</v>
      </c>
      <c r="D110" s="17"/>
      <c r="E110" s="46"/>
      <c r="F110" s="46"/>
      <c r="G110" s="46"/>
      <c r="H110" s="46"/>
      <c r="I110" s="46"/>
      <c r="J110" s="46"/>
      <c r="K110" s="15">
        <v>6</v>
      </c>
      <c r="L110" s="15"/>
      <c r="M110" s="15"/>
      <c r="N110" s="15"/>
      <c r="O110" s="15"/>
      <c r="P110" s="15"/>
      <c r="Q110" s="15"/>
    </row>
    <row r="111" spans="1:17" ht="15" hidden="1" customHeight="1" x14ac:dyDescent="0.3">
      <c r="A111" s="15">
        <v>109</v>
      </c>
      <c r="B111" s="16" t="s">
        <v>134</v>
      </c>
      <c r="C111" s="17">
        <v>36242</v>
      </c>
      <c r="D111" s="17">
        <v>44987</v>
      </c>
      <c r="E111" s="46"/>
      <c r="F111" s="46"/>
      <c r="G111" s="46"/>
      <c r="H111" s="46"/>
      <c r="I111" s="46"/>
      <c r="J111" s="46"/>
      <c r="K111" s="46"/>
      <c r="L111" s="15"/>
      <c r="M111" s="15"/>
      <c r="N111" s="15"/>
      <c r="O111" s="15"/>
      <c r="P111" s="15"/>
      <c r="Q111" s="15"/>
    </row>
    <row r="112" spans="1:17" ht="15" hidden="1" customHeight="1" x14ac:dyDescent="0.3">
      <c r="A112" s="15">
        <v>110</v>
      </c>
      <c r="B112" s="25" t="s">
        <v>135</v>
      </c>
      <c r="C112" s="17">
        <v>32707</v>
      </c>
      <c r="D112" s="17"/>
      <c r="E112" s="46"/>
      <c r="F112" s="46"/>
      <c r="G112" s="46"/>
      <c r="H112" s="46"/>
      <c r="I112" s="46"/>
      <c r="J112" s="46"/>
      <c r="K112" s="46"/>
      <c r="L112" s="15"/>
      <c r="M112" s="15"/>
      <c r="N112" s="15"/>
      <c r="O112" s="15"/>
      <c r="P112" s="15"/>
      <c r="Q112" s="15"/>
    </row>
    <row r="113" spans="1:17" ht="15" hidden="1" customHeight="1" x14ac:dyDescent="0.3">
      <c r="A113" s="59">
        <v>111</v>
      </c>
      <c r="B113" s="62" t="s">
        <v>137</v>
      </c>
      <c r="C113" s="61">
        <v>36417</v>
      </c>
      <c r="D113" s="61"/>
      <c r="E113" s="15"/>
      <c r="F113" s="15"/>
      <c r="G113" s="15"/>
      <c r="H113" s="15"/>
      <c r="I113" s="15"/>
      <c r="J113" s="15"/>
      <c r="K113" s="15"/>
      <c r="L113" s="15"/>
      <c r="M113" s="15"/>
      <c r="N113" s="15"/>
      <c r="O113" s="15"/>
      <c r="P113" s="15"/>
      <c r="Q113" s="15"/>
    </row>
    <row r="114" spans="1:17" ht="15" hidden="1" customHeight="1" x14ac:dyDescent="0.3">
      <c r="A114" s="15">
        <v>112</v>
      </c>
      <c r="B114" s="25" t="s">
        <v>138</v>
      </c>
      <c r="C114" s="17">
        <v>32944</v>
      </c>
      <c r="D114" s="17">
        <v>45049</v>
      </c>
      <c r="E114" s="64"/>
      <c r="F114" s="64"/>
      <c r="G114" s="64"/>
      <c r="H114" s="64"/>
      <c r="I114" s="64"/>
      <c r="J114" s="64"/>
      <c r="K114" s="64"/>
      <c r="L114" s="15">
        <v>11</v>
      </c>
      <c r="M114" s="15"/>
      <c r="N114" s="15"/>
      <c r="O114" s="15"/>
      <c r="P114" s="15"/>
      <c r="Q114" s="15"/>
    </row>
    <row r="115" spans="1:17" ht="15" hidden="1" customHeight="1" x14ac:dyDescent="0.3">
      <c r="A115" s="15">
        <v>113</v>
      </c>
      <c r="B115" s="25" t="s">
        <v>136</v>
      </c>
      <c r="C115" s="17">
        <v>27963</v>
      </c>
      <c r="D115" s="17"/>
      <c r="E115" s="15"/>
      <c r="F115" s="15"/>
      <c r="G115" s="15"/>
      <c r="H115" s="15"/>
      <c r="I115" s="15"/>
      <c r="J115" s="15"/>
      <c r="K115" s="15"/>
      <c r="L115" s="15"/>
      <c r="M115" s="15"/>
      <c r="N115" s="15"/>
      <c r="O115" s="15"/>
      <c r="P115" s="15"/>
      <c r="Q115" s="15"/>
    </row>
    <row r="116" spans="1:17" ht="15" hidden="1" customHeight="1" x14ac:dyDescent="0.3">
      <c r="A116" s="15">
        <v>114</v>
      </c>
      <c r="B116" s="25" t="s">
        <v>139</v>
      </c>
      <c r="C116" s="17">
        <v>33391</v>
      </c>
      <c r="D116" s="17">
        <v>45033</v>
      </c>
      <c r="E116" s="64"/>
      <c r="F116" s="64"/>
      <c r="G116" s="64"/>
      <c r="H116" s="64"/>
      <c r="I116" s="64"/>
      <c r="J116" s="64"/>
      <c r="K116" s="64"/>
      <c r="L116" s="15">
        <v>14</v>
      </c>
      <c r="M116" s="15"/>
      <c r="N116" s="15"/>
      <c r="O116" s="15"/>
      <c r="P116" s="15"/>
      <c r="Q116" s="15"/>
    </row>
    <row r="117" spans="1:17" ht="15" hidden="1" customHeight="1" x14ac:dyDescent="0.3">
      <c r="A117" s="15">
        <v>115</v>
      </c>
      <c r="B117" s="25" t="s">
        <v>140</v>
      </c>
      <c r="C117" s="17">
        <v>44712</v>
      </c>
      <c r="D117" s="17">
        <v>45040</v>
      </c>
      <c r="E117" s="64"/>
      <c r="F117" s="64"/>
      <c r="G117" s="64"/>
      <c r="H117" s="64"/>
      <c r="I117" s="64"/>
      <c r="J117" s="64"/>
      <c r="K117" s="64"/>
      <c r="L117" s="15">
        <v>5</v>
      </c>
      <c r="M117" s="15">
        <v>9</v>
      </c>
      <c r="N117" s="15"/>
      <c r="O117" s="15"/>
      <c r="P117" s="15"/>
      <c r="Q117" s="15"/>
    </row>
    <row r="118" spans="1:17" ht="15" customHeight="1" x14ac:dyDescent="0.3">
      <c r="A118" s="15">
        <v>116</v>
      </c>
      <c r="B118" s="25" t="s">
        <v>141</v>
      </c>
      <c r="C118" s="17">
        <v>28957</v>
      </c>
      <c r="D118" s="17">
        <v>45061</v>
      </c>
      <c r="E118" s="64"/>
      <c r="F118" s="64"/>
      <c r="G118" s="64"/>
      <c r="H118" s="64"/>
      <c r="I118" s="64"/>
      <c r="J118" s="64"/>
      <c r="K118" s="64"/>
      <c r="L118" s="15">
        <v>14</v>
      </c>
      <c r="M118" s="15"/>
      <c r="N118" s="15"/>
      <c r="O118" s="15"/>
      <c r="P118" s="15"/>
      <c r="Q118" s="15"/>
    </row>
    <row r="119" spans="1:17" ht="15" hidden="1" customHeight="1" x14ac:dyDescent="0.3">
      <c r="A119" s="59">
        <v>117</v>
      </c>
      <c r="B119" s="62" t="s">
        <v>142</v>
      </c>
      <c r="C119" s="61">
        <v>35421</v>
      </c>
      <c r="D119" s="61">
        <v>45068</v>
      </c>
      <c r="E119" s="64"/>
      <c r="F119" s="64"/>
      <c r="G119" s="64"/>
      <c r="H119" s="64"/>
      <c r="I119" s="64"/>
      <c r="J119" s="64"/>
      <c r="K119" s="64"/>
      <c r="L119" s="15"/>
      <c r="M119" s="15"/>
      <c r="N119" s="15"/>
      <c r="O119" s="15"/>
      <c r="P119" s="15"/>
      <c r="Q119" s="15"/>
    </row>
    <row r="120" spans="1:17" ht="15" hidden="1" customHeight="1" x14ac:dyDescent="0.3">
      <c r="A120" s="15">
        <v>118</v>
      </c>
      <c r="B120" s="25" t="s">
        <v>143</v>
      </c>
      <c r="C120" s="17">
        <v>37347</v>
      </c>
      <c r="D120" s="17"/>
      <c r="E120" s="64"/>
      <c r="F120" s="64"/>
      <c r="G120" s="64"/>
      <c r="H120" s="64"/>
      <c r="I120" s="64"/>
      <c r="J120" s="64"/>
      <c r="K120" s="64"/>
      <c r="L120" s="15"/>
      <c r="M120" s="15"/>
      <c r="N120" s="15"/>
      <c r="O120" s="15"/>
      <c r="P120" s="15"/>
      <c r="Q120" s="15"/>
    </row>
    <row r="121" spans="1:17" ht="15" hidden="1" customHeight="1" x14ac:dyDescent="0.3">
      <c r="A121" s="15">
        <v>119</v>
      </c>
      <c r="B121" s="25" t="s">
        <v>144</v>
      </c>
      <c r="C121" s="17">
        <v>35899</v>
      </c>
      <c r="D121" s="17">
        <v>45117</v>
      </c>
      <c r="E121" s="64"/>
      <c r="F121" s="64"/>
      <c r="G121" s="64"/>
      <c r="H121" s="64"/>
      <c r="I121" s="64"/>
      <c r="J121" s="64"/>
      <c r="K121" s="64"/>
      <c r="L121" s="15"/>
      <c r="M121" s="15"/>
      <c r="N121" s="15"/>
      <c r="O121" s="15"/>
      <c r="P121" s="15"/>
      <c r="Q121" s="15"/>
    </row>
    <row r="122" spans="1:17" ht="15" hidden="1" customHeight="1" x14ac:dyDescent="0.3">
      <c r="A122" s="15">
        <v>120</v>
      </c>
      <c r="B122" s="25" t="s">
        <v>145</v>
      </c>
      <c r="C122" s="17">
        <v>38446</v>
      </c>
      <c r="D122" s="17">
        <v>45166</v>
      </c>
      <c r="E122" s="64"/>
      <c r="F122" s="64"/>
      <c r="G122" s="64"/>
      <c r="H122" s="64"/>
      <c r="I122" s="64"/>
      <c r="J122" s="64"/>
      <c r="K122" s="64"/>
      <c r="L122" s="15"/>
      <c r="M122" s="15"/>
      <c r="N122" s="15"/>
      <c r="O122" s="15"/>
      <c r="P122" s="15"/>
      <c r="Q122" s="15"/>
    </row>
    <row r="123" spans="1:17" ht="15" customHeight="1" x14ac:dyDescent="0.3">
      <c r="A123" s="15">
        <v>121</v>
      </c>
      <c r="B123" s="25" t="s">
        <v>146</v>
      </c>
      <c r="C123" s="17">
        <v>36832</v>
      </c>
      <c r="D123" s="17">
        <v>45170</v>
      </c>
      <c r="E123" s="64"/>
      <c r="F123" s="64"/>
      <c r="G123" s="64"/>
      <c r="H123" s="64"/>
      <c r="I123" s="64"/>
      <c r="J123" s="64"/>
      <c r="K123" s="64"/>
      <c r="L123" s="15">
        <v>14</v>
      </c>
      <c r="M123" s="15">
        <v>7</v>
      </c>
      <c r="N123" s="15"/>
      <c r="O123" s="15"/>
      <c r="P123" s="15"/>
      <c r="Q123" s="15"/>
    </row>
    <row r="124" spans="1:17" ht="15" hidden="1" customHeight="1" x14ac:dyDescent="0.3">
      <c r="A124" s="15">
        <v>122</v>
      </c>
      <c r="B124" s="25" t="s">
        <v>147</v>
      </c>
      <c r="C124" s="17">
        <v>34840</v>
      </c>
      <c r="D124" s="17">
        <v>44928</v>
      </c>
      <c r="E124" s="64"/>
      <c r="F124" s="64"/>
      <c r="G124" s="64"/>
      <c r="H124" s="64"/>
      <c r="I124" s="64"/>
      <c r="J124" s="64"/>
      <c r="K124" s="64"/>
      <c r="L124" s="15">
        <v>14</v>
      </c>
      <c r="M124" s="15"/>
      <c r="N124" s="15"/>
      <c r="O124" s="15"/>
      <c r="P124" s="15"/>
      <c r="Q124" s="15"/>
    </row>
    <row r="125" spans="1:17" ht="15" customHeight="1" x14ac:dyDescent="0.3">
      <c r="A125" s="15">
        <v>123</v>
      </c>
      <c r="B125" s="25" t="s">
        <v>148</v>
      </c>
      <c r="C125" s="17">
        <v>34009</v>
      </c>
      <c r="D125" s="17">
        <v>45208</v>
      </c>
      <c r="E125" s="64"/>
      <c r="F125" s="64"/>
      <c r="G125" s="64"/>
      <c r="H125" s="64"/>
      <c r="I125" s="64"/>
      <c r="J125" s="64"/>
      <c r="K125" s="64"/>
      <c r="L125" s="15"/>
      <c r="M125" s="15"/>
      <c r="N125" s="15"/>
      <c r="O125" s="15"/>
      <c r="P125" s="15"/>
      <c r="Q125" s="15"/>
    </row>
    <row r="126" spans="1:17" ht="15" customHeight="1" x14ac:dyDescent="0.3">
      <c r="A126" s="15">
        <v>124</v>
      </c>
      <c r="B126" s="25" t="s">
        <v>149</v>
      </c>
      <c r="C126" s="17">
        <v>38602</v>
      </c>
      <c r="D126" s="17">
        <v>45432</v>
      </c>
      <c r="E126" s="64"/>
      <c r="F126" s="64"/>
      <c r="G126" s="64"/>
      <c r="H126" s="64"/>
      <c r="I126" s="64"/>
      <c r="J126" s="64"/>
      <c r="K126" s="64"/>
      <c r="L126" s="64"/>
      <c r="M126" s="15">
        <v>13</v>
      </c>
      <c r="N126" s="15"/>
      <c r="O126" s="15"/>
      <c r="P126" s="15"/>
      <c r="Q126" s="15"/>
    </row>
    <row r="127" spans="1:17" ht="15" customHeight="1" x14ac:dyDescent="0.3">
      <c r="A127" s="15">
        <v>125</v>
      </c>
      <c r="B127" s="25" t="s">
        <v>150</v>
      </c>
      <c r="C127" s="17">
        <v>38567</v>
      </c>
      <c r="D127" s="17">
        <v>45432</v>
      </c>
      <c r="E127" s="64"/>
      <c r="F127" s="64"/>
      <c r="G127" s="64"/>
      <c r="H127" s="64"/>
      <c r="I127" s="64"/>
      <c r="J127" s="64"/>
      <c r="K127" s="64"/>
      <c r="L127" s="64"/>
      <c r="M127" s="15">
        <v>14</v>
      </c>
      <c r="N127" s="15"/>
      <c r="O127" s="15"/>
      <c r="P127" s="15"/>
      <c r="Q127" s="15"/>
    </row>
    <row r="128" spans="1:17" ht="15" customHeight="1" x14ac:dyDescent="0.3">
      <c r="A128" s="15">
        <v>126</v>
      </c>
      <c r="B128" s="25" t="s">
        <v>151</v>
      </c>
      <c r="C128" s="17">
        <v>38552</v>
      </c>
      <c r="D128" s="17">
        <v>45432</v>
      </c>
      <c r="E128" s="64"/>
      <c r="F128" s="64"/>
      <c r="G128" s="64"/>
      <c r="H128" s="64"/>
      <c r="I128" s="64"/>
      <c r="J128" s="64"/>
      <c r="K128" s="64"/>
      <c r="L128" s="64"/>
      <c r="M128" s="15">
        <v>7</v>
      </c>
      <c r="N128" s="15"/>
      <c r="O128" s="15"/>
      <c r="P128" s="15"/>
      <c r="Q128" s="15"/>
    </row>
    <row r="129" spans="1:17" ht="15" customHeight="1" x14ac:dyDescent="0.3">
      <c r="A129" s="15">
        <v>127</v>
      </c>
      <c r="B129" s="25" t="s">
        <v>152</v>
      </c>
      <c r="C129" s="17">
        <v>33033</v>
      </c>
      <c r="D129" s="17">
        <v>45432</v>
      </c>
      <c r="E129" s="64"/>
      <c r="F129" s="64"/>
      <c r="G129" s="64"/>
      <c r="H129" s="64"/>
      <c r="I129" s="64"/>
      <c r="J129" s="64"/>
      <c r="K129" s="64"/>
      <c r="L129" s="64"/>
      <c r="M129" s="15">
        <v>9</v>
      </c>
      <c r="N129" s="15"/>
      <c r="O129" s="15"/>
      <c r="P129" s="15"/>
      <c r="Q129" s="15"/>
    </row>
    <row r="130" spans="1:17" ht="15" customHeight="1" x14ac:dyDescent="0.3">
      <c r="A130" s="15">
        <v>128</v>
      </c>
      <c r="B130" s="25" t="s">
        <v>153</v>
      </c>
      <c r="C130" s="17">
        <v>33099</v>
      </c>
      <c r="D130" s="17">
        <v>45434</v>
      </c>
      <c r="E130" s="64"/>
      <c r="F130" s="64"/>
      <c r="G130" s="64"/>
      <c r="H130" s="64"/>
      <c r="I130" s="64"/>
      <c r="J130" s="64"/>
      <c r="K130" s="64"/>
      <c r="L130" s="64"/>
      <c r="M130" s="15"/>
      <c r="N130" s="15"/>
      <c r="O130" s="15"/>
      <c r="P130" s="15"/>
      <c r="Q130" s="15"/>
    </row>
    <row r="131" spans="1:17" ht="15" customHeight="1" x14ac:dyDescent="0.3">
      <c r="A131" s="15">
        <v>129</v>
      </c>
      <c r="B131" s="25" t="s">
        <v>154</v>
      </c>
      <c r="C131" s="17">
        <v>29442</v>
      </c>
      <c r="D131" s="17">
        <v>45432</v>
      </c>
      <c r="E131" s="64"/>
      <c r="F131" s="64"/>
      <c r="G131" s="64"/>
      <c r="H131" s="64"/>
      <c r="I131" s="64"/>
      <c r="J131" s="64"/>
      <c r="K131" s="64"/>
      <c r="L131" s="64"/>
      <c r="M131" s="15">
        <v>9</v>
      </c>
      <c r="N131" s="15"/>
      <c r="O131" s="15"/>
      <c r="P131" s="15"/>
      <c r="Q131" s="15"/>
    </row>
    <row r="132" spans="1:17" ht="15" customHeight="1" x14ac:dyDescent="0.3">
      <c r="A132" s="15">
        <v>130</v>
      </c>
      <c r="B132" s="25" t="s">
        <v>155</v>
      </c>
      <c r="C132" s="17">
        <v>36572</v>
      </c>
      <c r="D132" s="17">
        <v>45435</v>
      </c>
      <c r="E132" s="64"/>
      <c r="F132" s="64"/>
      <c r="G132" s="64"/>
      <c r="H132" s="64"/>
      <c r="I132" s="64"/>
      <c r="J132" s="64"/>
      <c r="K132" s="64"/>
      <c r="L132" s="64"/>
      <c r="M132" s="15">
        <v>14</v>
      </c>
      <c r="N132" s="15"/>
      <c r="O132" s="15"/>
      <c r="P132" s="15"/>
      <c r="Q132" s="15"/>
    </row>
    <row r="133" spans="1:17" ht="15" customHeight="1" x14ac:dyDescent="0.3">
      <c r="A133" s="15">
        <v>131</v>
      </c>
      <c r="B133" s="25" t="s">
        <v>156</v>
      </c>
      <c r="C133" s="17">
        <v>38628</v>
      </c>
      <c r="D133" s="17">
        <v>45439</v>
      </c>
      <c r="E133" s="64"/>
      <c r="F133" s="64"/>
      <c r="G133" s="64"/>
      <c r="H133" s="64"/>
      <c r="I133" s="64"/>
      <c r="J133" s="64"/>
      <c r="K133" s="64"/>
      <c r="L133" s="64"/>
      <c r="M133" s="15">
        <v>11</v>
      </c>
      <c r="N133" s="15"/>
      <c r="O133" s="15"/>
      <c r="P133" s="15"/>
      <c r="Q133" s="15"/>
    </row>
    <row r="134" spans="1:17" ht="15" customHeight="1" x14ac:dyDescent="0.3">
      <c r="A134" s="15">
        <v>132</v>
      </c>
      <c r="B134" s="25" t="s">
        <v>157</v>
      </c>
      <c r="C134" s="17">
        <v>34662</v>
      </c>
      <c r="D134" s="17">
        <v>45439</v>
      </c>
      <c r="E134" s="64"/>
      <c r="F134" s="64"/>
      <c r="G134" s="64"/>
      <c r="H134" s="64"/>
      <c r="I134" s="64"/>
      <c r="J134" s="64"/>
      <c r="K134" s="64"/>
      <c r="L134" s="64"/>
      <c r="M134" s="15">
        <v>14</v>
      </c>
      <c r="N134" s="15"/>
      <c r="O134" s="15"/>
      <c r="P134" s="15"/>
      <c r="Q134" s="15"/>
    </row>
    <row r="135" spans="1:17" ht="15" hidden="1" customHeight="1" x14ac:dyDescent="0.3">
      <c r="A135" s="15">
        <v>133</v>
      </c>
      <c r="B135" s="25" t="s">
        <v>158</v>
      </c>
      <c r="C135" s="17">
        <v>37281</v>
      </c>
      <c r="D135" s="17">
        <v>45442</v>
      </c>
      <c r="E135" s="64"/>
      <c r="F135" s="64"/>
      <c r="G135" s="64"/>
      <c r="H135" s="64"/>
      <c r="I135" s="64"/>
      <c r="J135" s="64"/>
      <c r="K135" s="64"/>
      <c r="L135" s="64"/>
      <c r="M135" s="15"/>
      <c r="N135" s="15"/>
      <c r="O135" s="15"/>
      <c r="P135" s="15"/>
      <c r="Q135" s="15"/>
    </row>
    <row r="136" spans="1:17" ht="15" hidden="1" customHeight="1" x14ac:dyDescent="0.3">
      <c r="A136" s="15">
        <v>134</v>
      </c>
      <c r="B136" s="25" t="s">
        <v>159</v>
      </c>
      <c r="C136" s="17">
        <v>32363</v>
      </c>
      <c r="D136" s="17">
        <v>45441</v>
      </c>
      <c r="E136" s="64"/>
      <c r="F136" s="64"/>
      <c r="G136" s="64"/>
      <c r="H136" s="64"/>
      <c r="I136" s="64"/>
      <c r="J136" s="64"/>
      <c r="K136" s="64"/>
      <c r="L136" s="64"/>
      <c r="M136" s="15"/>
      <c r="N136" s="15"/>
      <c r="O136" s="15"/>
      <c r="P136" s="15"/>
      <c r="Q136" s="15"/>
    </row>
    <row r="137" spans="1:17" ht="15" hidden="1" customHeight="1" x14ac:dyDescent="0.3">
      <c r="A137" s="15">
        <v>135</v>
      </c>
      <c r="B137" s="25" t="s">
        <v>160</v>
      </c>
      <c r="C137" s="17">
        <v>37810</v>
      </c>
      <c r="D137" s="17">
        <v>45446</v>
      </c>
      <c r="E137" s="64"/>
      <c r="F137" s="64"/>
      <c r="G137" s="64"/>
      <c r="H137" s="64"/>
      <c r="I137" s="64"/>
      <c r="J137" s="64"/>
      <c r="K137" s="64"/>
      <c r="L137" s="64"/>
      <c r="M137" s="15"/>
      <c r="N137" s="15"/>
      <c r="O137" s="15"/>
      <c r="P137" s="15"/>
      <c r="Q137" s="15"/>
    </row>
    <row r="138" spans="1:17" ht="15" hidden="1" customHeight="1" x14ac:dyDescent="0.3">
      <c r="A138" s="15">
        <v>136</v>
      </c>
      <c r="B138" s="25" t="s">
        <v>162</v>
      </c>
      <c r="C138" s="17">
        <v>38023</v>
      </c>
      <c r="D138" s="17">
        <v>45448</v>
      </c>
      <c r="E138" s="64"/>
      <c r="F138" s="64"/>
      <c r="G138" s="64"/>
      <c r="H138" s="64"/>
      <c r="I138" s="64"/>
      <c r="J138" s="64"/>
      <c r="K138" s="64"/>
      <c r="L138" s="64"/>
      <c r="M138" s="15"/>
      <c r="N138" s="15"/>
      <c r="O138" s="15"/>
      <c r="P138" s="15"/>
      <c r="Q138" s="15"/>
    </row>
    <row r="139" spans="1:17" ht="15" customHeight="1" x14ac:dyDescent="0.3">
      <c r="A139" s="15">
        <v>137</v>
      </c>
      <c r="B139" s="25" t="s">
        <v>163</v>
      </c>
      <c r="C139" s="17">
        <v>35791</v>
      </c>
      <c r="D139" s="17">
        <v>45449</v>
      </c>
      <c r="E139" s="64"/>
      <c r="F139" s="64"/>
      <c r="G139" s="64"/>
      <c r="H139" s="64"/>
      <c r="I139" s="64"/>
      <c r="J139" s="64"/>
      <c r="K139" s="64"/>
      <c r="L139" s="64"/>
      <c r="M139" s="15">
        <v>4</v>
      </c>
      <c r="N139" s="15"/>
      <c r="O139" s="15"/>
      <c r="P139" s="15"/>
      <c r="Q139" s="15"/>
    </row>
    <row r="140" spans="1:17" ht="15" hidden="1" customHeight="1" x14ac:dyDescent="0.3">
      <c r="A140" s="15">
        <v>138</v>
      </c>
      <c r="B140" s="25" t="s">
        <v>164</v>
      </c>
      <c r="C140" s="17">
        <v>33453</v>
      </c>
      <c r="D140" s="17">
        <v>45453</v>
      </c>
      <c r="E140" s="64"/>
      <c r="F140" s="64"/>
      <c r="G140" s="64"/>
      <c r="H140" s="64"/>
      <c r="I140" s="64"/>
      <c r="J140" s="64"/>
      <c r="K140" s="64"/>
      <c r="L140" s="64"/>
      <c r="M140" s="15"/>
      <c r="N140" s="15"/>
      <c r="O140" s="15"/>
      <c r="P140" s="15"/>
      <c r="Q140" s="15"/>
    </row>
    <row r="141" spans="1:17" ht="15" hidden="1" customHeight="1" x14ac:dyDescent="0.3">
      <c r="A141" s="15">
        <v>139</v>
      </c>
      <c r="B141" s="25" t="s">
        <v>165</v>
      </c>
      <c r="C141" s="17">
        <v>38971</v>
      </c>
      <c r="D141" s="17">
        <v>45468</v>
      </c>
      <c r="E141" s="64"/>
      <c r="F141" s="64"/>
      <c r="G141" s="64"/>
      <c r="H141" s="64"/>
      <c r="I141" s="64"/>
      <c r="J141" s="64"/>
      <c r="K141" s="64"/>
      <c r="L141" s="64"/>
      <c r="M141" s="15"/>
      <c r="N141" s="15"/>
      <c r="O141" s="15"/>
      <c r="P141" s="15"/>
      <c r="Q141" s="15"/>
    </row>
    <row r="142" spans="1:17" ht="15" customHeight="1" x14ac:dyDescent="0.3">
      <c r="A142" s="15">
        <v>140</v>
      </c>
      <c r="B142" s="25" t="s">
        <v>166</v>
      </c>
      <c r="C142" s="17">
        <v>33086</v>
      </c>
      <c r="D142" s="17">
        <v>45467</v>
      </c>
      <c r="E142" s="64"/>
      <c r="F142" s="64"/>
      <c r="G142" s="64"/>
      <c r="H142" s="64"/>
      <c r="I142" s="64"/>
      <c r="J142" s="64"/>
      <c r="K142" s="64"/>
      <c r="L142" s="64"/>
      <c r="M142" s="15">
        <v>14</v>
      </c>
      <c r="N142" s="15"/>
      <c r="O142" s="15"/>
      <c r="P142" s="15"/>
      <c r="Q142" s="15"/>
    </row>
    <row r="143" spans="1:17" ht="15" customHeight="1" x14ac:dyDescent="0.3">
      <c r="A143" s="15">
        <v>141</v>
      </c>
      <c r="B143" s="25" t="s">
        <v>167</v>
      </c>
      <c r="C143" s="17">
        <v>38906</v>
      </c>
      <c r="D143" s="17">
        <v>45467</v>
      </c>
      <c r="E143" s="64"/>
      <c r="F143" s="64"/>
      <c r="G143" s="64"/>
      <c r="H143" s="64"/>
      <c r="I143" s="64"/>
      <c r="J143" s="64"/>
      <c r="K143" s="64"/>
      <c r="L143" s="64"/>
      <c r="M143" s="15">
        <v>14</v>
      </c>
      <c r="N143" s="15"/>
      <c r="O143" s="15"/>
      <c r="P143" s="15"/>
      <c r="Q143" s="15"/>
    </row>
    <row r="144" spans="1:17" ht="15" customHeight="1" x14ac:dyDescent="0.3">
      <c r="A144" s="15">
        <v>142</v>
      </c>
      <c r="B144" s="25" t="s">
        <v>168</v>
      </c>
      <c r="C144" s="17">
        <v>38801</v>
      </c>
      <c r="D144" s="17">
        <v>45467</v>
      </c>
      <c r="E144" s="64"/>
      <c r="F144" s="64"/>
      <c r="G144" s="64"/>
      <c r="H144" s="64"/>
      <c r="I144" s="64"/>
      <c r="J144" s="64"/>
      <c r="K144" s="64"/>
      <c r="L144" s="64"/>
      <c r="M144" s="15">
        <v>9</v>
      </c>
      <c r="N144" s="15"/>
      <c r="O144" s="15"/>
      <c r="P144" s="15"/>
      <c r="Q144" s="15"/>
    </row>
    <row r="145" spans="1:17" ht="15" hidden="1" customHeight="1" x14ac:dyDescent="0.3">
      <c r="A145" s="15">
        <v>143</v>
      </c>
      <c r="B145" s="25" t="s">
        <v>169</v>
      </c>
      <c r="C145" s="17">
        <v>39089</v>
      </c>
      <c r="D145" s="17">
        <v>45467</v>
      </c>
      <c r="E145" s="64"/>
      <c r="F145" s="64"/>
      <c r="G145" s="64"/>
      <c r="H145" s="64"/>
      <c r="I145" s="64"/>
      <c r="J145" s="64"/>
      <c r="K145" s="64"/>
      <c r="L145" s="64"/>
      <c r="M145" s="15"/>
      <c r="N145" s="15"/>
      <c r="O145" s="15"/>
      <c r="P145" s="15"/>
      <c r="Q145" s="15"/>
    </row>
    <row r="146" spans="1:17" ht="15" hidden="1" customHeight="1" x14ac:dyDescent="0.3">
      <c r="A146" s="15">
        <v>144</v>
      </c>
      <c r="B146" s="25" t="s">
        <v>170</v>
      </c>
      <c r="C146" s="17">
        <v>39083</v>
      </c>
      <c r="D146" s="17">
        <v>45467</v>
      </c>
      <c r="E146" s="64"/>
      <c r="F146" s="64"/>
      <c r="G146" s="64"/>
      <c r="H146" s="64"/>
      <c r="I146" s="64"/>
      <c r="J146" s="64"/>
      <c r="K146" s="64"/>
      <c r="L146" s="64"/>
      <c r="M146" s="15"/>
      <c r="N146" s="15"/>
      <c r="O146" s="15"/>
      <c r="P146" s="15"/>
      <c r="Q146" s="15"/>
    </row>
    <row r="147" spans="1:17" ht="15" hidden="1" customHeight="1" x14ac:dyDescent="0.3">
      <c r="A147" s="15">
        <v>145</v>
      </c>
      <c r="B147" s="25" t="s">
        <v>171</v>
      </c>
      <c r="C147" s="17">
        <v>35448</v>
      </c>
      <c r="D147" s="17">
        <v>45407</v>
      </c>
      <c r="E147" s="64"/>
      <c r="F147" s="64"/>
      <c r="G147" s="64"/>
      <c r="H147" s="64"/>
      <c r="I147" s="64"/>
      <c r="J147" s="64"/>
      <c r="K147" s="64"/>
      <c r="L147" s="64"/>
      <c r="M147" s="15"/>
      <c r="N147" s="15"/>
      <c r="O147" s="15"/>
      <c r="P147" s="15"/>
      <c r="Q147" s="15"/>
    </row>
    <row r="148" spans="1:17" ht="15" customHeight="1" x14ac:dyDescent="0.3">
      <c r="A148" s="15">
        <v>146</v>
      </c>
      <c r="B148" s="25" t="s">
        <v>172</v>
      </c>
      <c r="C148" s="17">
        <v>38168</v>
      </c>
      <c r="D148" s="17">
        <v>45467</v>
      </c>
      <c r="E148" s="64"/>
      <c r="F148" s="64"/>
      <c r="G148" s="64"/>
      <c r="H148" s="64"/>
      <c r="I148" s="64"/>
      <c r="J148" s="64"/>
      <c r="K148" s="64"/>
      <c r="L148" s="64"/>
      <c r="M148" s="15">
        <v>14</v>
      </c>
      <c r="N148" s="15"/>
      <c r="O148" s="15"/>
      <c r="P148" s="15"/>
      <c r="Q148" s="15"/>
    </row>
    <row r="149" spans="1:17" ht="15" customHeight="1" x14ac:dyDescent="0.3">
      <c r="A149" s="15">
        <v>147</v>
      </c>
      <c r="B149" s="25" t="s">
        <v>173</v>
      </c>
      <c r="C149" s="17">
        <v>39080</v>
      </c>
      <c r="D149" s="17">
        <v>45467</v>
      </c>
      <c r="E149" s="64"/>
      <c r="F149" s="64"/>
      <c r="G149" s="64"/>
      <c r="H149" s="64"/>
      <c r="I149" s="64"/>
      <c r="J149" s="64"/>
      <c r="K149" s="64"/>
      <c r="L149" s="64"/>
      <c r="M149" s="15">
        <v>14</v>
      </c>
      <c r="N149" s="15"/>
      <c r="O149" s="15"/>
      <c r="P149" s="15"/>
      <c r="Q149" s="15"/>
    </row>
    <row r="150" spans="1:17" ht="15" hidden="1" customHeight="1" x14ac:dyDescent="0.3">
      <c r="A150" s="15">
        <v>148</v>
      </c>
      <c r="B150" s="25" t="s">
        <v>174</v>
      </c>
      <c r="C150" s="17">
        <v>38853</v>
      </c>
      <c r="D150" s="17">
        <v>45467</v>
      </c>
      <c r="E150" s="64"/>
      <c r="F150" s="64"/>
      <c r="G150" s="64"/>
      <c r="H150" s="64"/>
      <c r="I150" s="64"/>
      <c r="J150" s="64"/>
      <c r="K150" s="64"/>
      <c r="L150" s="64"/>
      <c r="M150" s="15"/>
      <c r="N150" s="15"/>
      <c r="O150" s="15"/>
      <c r="P150" s="15"/>
      <c r="Q150" s="15"/>
    </row>
    <row r="151" spans="1:17" ht="15" hidden="1" customHeight="1" x14ac:dyDescent="0.3">
      <c r="A151" s="15">
        <v>149</v>
      </c>
      <c r="B151" s="25" t="s">
        <v>175</v>
      </c>
      <c r="C151" s="17">
        <v>34742</v>
      </c>
      <c r="D151" s="17">
        <v>45476</v>
      </c>
      <c r="E151" s="64"/>
      <c r="F151" s="64"/>
      <c r="G151" s="64"/>
      <c r="H151" s="64"/>
      <c r="I151" s="64"/>
      <c r="J151" s="64"/>
      <c r="K151" s="64"/>
      <c r="L151" s="64"/>
      <c r="M151" s="15"/>
      <c r="N151" s="15"/>
      <c r="O151" s="15"/>
      <c r="P151" s="15"/>
      <c r="Q151" s="15"/>
    </row>
    <row r="152" spans="1:17" ht="15" hidden="1" customHeight="1" x14ac:dyDescent="0.3">
      <c r="A152" s="15">
        <v>150</v>
      </c>
      <c r="B152" s="25" t="s">
        <v>176</v>
      </c>
      <c r="C152" s="17">
        <v>35961</v>
      </c>
      <c r="D152" s="17">
        <v>45476</v>
      </c>
      <c r="E152" s="64"/>
      <c r="F152" s="64"/>
      <c r="G152" s="64"/>
      <c r="H152" s="64"/>
      <c r="I152" s="64"/>
      <c r="J152" s="64"/>
      <c r="K152" s="64"/>
      <c r="L152" s="64"/>
      <c r="M152" s="15"/>
      <c r="N152" s="15"/>
      <c r="O152" s="15"/>
      <c r="P152" s="15"/>
      <c r="Q152" s="15"/>
    </row>
    <row r="153" spans="1:17" ht="15" customHeight="1" x14ac:dyDescent="0.3">
      <c r="A153" s="15">
        <v>151</v>
      </c>
      <c r="B153" s="25" t="s">
        <v>177</v>
      </c>
      <c r="C153" s="17">
        <v>28014</v>
      </c>
      <c r="D153" s="17">
        <v>45490</v>
      </c>
      <c r="E153" s="64"/>
      <c r="F153" s="64"/>
      <c r="G153" s="64"/>
      <c r="H153" s="64"/>
      <c r="I153" s="64"/>
      <c r="J153" s="64"/>
      <c r="K153" s="64"/>
      <c r="L153" s="64"/>
      <c r="M153" s="15">
        <v>13</v>
      </c>
      <c r="N153" s="15"/>
      <c r="O153" s="15"/>
      <c r="P153" s="15"/>
      <c r="Q153" s="15"/>
    </row>
    <row r="154" spans="1:17" ht="15" hidden="1" customHeight="1" x14ac:dyDescent="0.3">
      <c r="A154" s="15">
        <v>152</v>
      </c>
      <c r="B154" s="25" t="s">
        <v>178</v>
      </c>
      <c r="C154" s="17">
        <v>38841</v>
      </c>
      <c r="D154" s="17">
        <v>45492</v>
      </c>
      <c r="E154" s="64"/>
      <c r="F154" s="64"/>
      <c r="G154" s="64"/>
      <c r="H154" s="64"/>
      <c r="I154" s="64"/>
      <c r="J154" s="64"/>
      <c r="K154" s="64"/>
      <c r="L154" s="64"/>
      <c r="M154" s="15"/>
      <c r="N154" s="15"/>
      <c r="O154" s="15"/>
      <c r="P154" s="15"/>
      <c r="Q154" s="15"/>
    </row>
    <row r="155" spans="1:17" ht="15" hidden="1" customHeight="1" x14ac:dyDescent="0.3">
      <c r="A155" s="15">
        <v>153</v>
      </c>
      <c r="B155" s="25" t="s">
        <v>179</v>
      </c>
      <c r="C155" s="17">
        <v>37661</v>
      </c>
      <c r="D155" s="17">
        <v>45497</v>
      </c>
      <c r="E155" s="64"/>
      <c r="F155" s="64"/>
      <c r="G155" s="64"/>
      <c r="H155" s="64"/>
      <c r="I155" s="64"/>
      <c r="J155" s="64"/>
      <c r="K155" s="64"/>
      <c r="L155" s="64"/>
      <c r="M155" s="15"/>
      <c r="N155" s="15"/>
      <c r="O155" s="15"/>
      <c r="P155" s="15"/>
      <c r="Q155" s="15"/>
    </row>
    <row r="156" spans="1:17" ht="15" hidden="1" customHeight="1" x14ac:dyDescent="0.3">
      <c r="A156" s="15">
        <v>154</v>
      </c>
      <c r="B156" s="25" t="s">
        <v>180</v>
      </c>
      <c r="C156" s="17">
        <v>24909</v>
      </c>
      <c r="D156" s="17">
        <v>45498</v>
      </c>
      <c r="E156" s="64"/>
      <c r="F156" s="64"/>
      <c r="G156" s="64"/>
      <c r="H156" s="64"/>
      <c r="I156" s="64"/>
      <c r="J156" s="64"/>
      <c r="K156" s="64"/>
      <c r="L156" s="64"/>
      <c r="M156" s="15"/>
      <c r="N156" s="15"/>
      <c r="O156" s="15"/>
      <c r="P156" s="15"/>
      <c r="Q156" s="15"/>
    </row>
    <row r="157" spans="1:17" ht="15" customHeight="1" x14ac:dyDescent="0.3">
      <c r="A157" s="15">
        <v>155</v>
      </c>
      <c r="B157" s="25" t="s">
        <v>181</v>
      </c>
      <c r="C157" s="17">
        <v>35504</v>
      </c>
      <c r="D157" s="17">
        <v>45502</v>
      </c>
      <c r="E157" s="64"/>
      <c r="F157" s="64"/>
      <c r="G157" s="64"/>
      <c r="H157" s="64"/>
      <c r="I157" s="64"/>
      <c r="J157" s="64"/>
      <c r="K157" s="64"/>
      <c r="L157" s="64"/>
      <c r="M157" s="15">
        <v>14</v>
      </c>
      <c r="N157" s="15"/>
      <c r="O157" s="15"/>
      <c r="P157" s="15"/>
      <c r="Q157" s="15"/>
    </row>
    <row r="158" spans="1:17" ht="15" hidden="1" customHeight="1" x14ac:dyDescent="0.3">
      <c r="A158" s="15">
        <v>156</v>
      </c>
      <c r="B158" s="25" t="s">
        <v>182</v>
      </c>
      <c r="C158" s="17">
        <v>39009</v>
      </c>
      <c r="D158" s="17">
        <v>45502</v>
      </c>
      <c r="E158" s="64"/>
      <c r="F158" s="64"/>
      <c r="G158" s="64"/>
      <c r="H158" s="64"/>
      <c r="I158" s="64"/>
      <c r="J158" s="64"/>
      <c r="K158" s="64"/>
      <c r="L158" s="64"/>
      <c r="M158" s="15"/>
      <c r="N158" s="15"/>
      <c r="O158" s="15"/>
      <c r="P158" s="15"/>
      <c r="Q158" s="15"/>
    </row>
    <row r="159" spans="1:17" ht="15" customHeight="1" x14ac:dyDescent="0.3">
      <c r="A159" s="15">
        <v>157</v>
      </c>
      <c r="B159" s="25" t="s">
        <v>183</v>
      </c>
      <c r="C159" s="17">
        <v>37668</v>
      </c>
      <c r="D159" s="17">
        <v>45502</v>
      </c>
      <c r="E159" s="64"/>
      <c r="F159" s="64"/>
      <c r="G159" s="64"/>
      <c r="H159" s="64"/>
      <c r="I159" s="64"/>
      <c r="J159" s="64"/>
      <c r="K159" s="64"/>
      <c r="L159" s="64"/>
      <c r="M159" s="15">
        <v>14</v>
      </c>
      <c r="N159" s="15"/>
      <c r="O159" s="15"/>
      <c r="P159" s="15"/>
      <c r="Q159" s="15"/>
    </row>
    <row r="160" spans="1:17" ht="15" customHeight="1" x14ac:dyDescent="0.3">
      <c r="A160" s="15">
        <v>158</v>
      </c>
      <c r="B160" s="25" t="s">
        <v>184</v>
      </c>
      <c r="C160" s="17">
        <v>38518</v>
      </c>
      <c r="D160" s="17">
        <v>45502</v>
      </c>
      <c r="E160" s="64"/>
      <c r="F160" s="64"/>
      <c r="G160" s="64"/>
      <c r="H160" s="64"/>
      <c r="I160" s="64"/>
      <c r="J160" s="64"/>
      <c r="K160" s="64"/>
      <c r="L160" s="64"/>
      <c r="M160" s="15">
        <v>11</v>
      </c>
      <c r="N160" s="15"/>
      <c r="O160" s="15"/>
      <c r="P160" s="15"/>
      <c r="Q160" s="15"/>
    </row>
    <row r="161" spans="1:17" ht="15" customHeight="1" x14ac:dyDescent="0.3">
      <c r="A161" s="15">
        <v>159</v>
      </c>
      <c r="B161" s="25" t="s">
        <v>185</v>
      </c>
      <c r="C161" s="17">
        <v>34403</v>
      </c>
      <c r="D161" s="17">
        <v>45503</v>
      </c>
      <c r="E161" s="64"/>
      <c r="F161" s="64"/>
      <c r="G161" s="64"/>
      <c r="H161" s="64"/>
      <c r="I161" s="64"/>
      <c r="J161" s="64"/>
      <c r="K161" s="64"/>
      <c r="L161" s="64"/>
      <c r="M161" s="15">
        <v>5</v>
      </c>
      <c r="N161" s="15"/>
      <c r="O161" s="15"/>
      <c r="P161" s="15"/>
      <c r="Q161" s="15"/>
    </row>
    <row r="162" spans="1:17" ht="15" customHeight="1" x14ac:dyDescent="0.3">
      <c r="A162" s="15">
        <v>160</v>
      </c>
      <c r="B162" s="25" t="s">
        <v>186</v>
      </c>
      <c r="C162" s="17">
        <v>20455</v>
      </c>
      <c r="D162" s="17">
        <v>45504</v>
      </c>
      <c r="E162" s="64"/>
      <c r="F162" s="64"/>
      <c r="G162" s="64"/>
      <c r="H162" s="64"/>
      <c r="I162" s="64"/>
      <c r="J162" s="64"/>
      <c r="K162" s="64"/>
      <c r="L162" s="64"/>
      <c r="M162" s="15">
        <v>12</v>
      </c>
      <c r="N162" s="15"/>
      <c r="O162" s="15"/>
      <c r="P162" s="15"/>
      <c r="Q162" s="15"/>
    </row>
    <row r="163" spans="1:17" ht="15" hidden="1" customHeight="1" x14ac:dyDescent="0.3">
      <c r="A163" s="15">
        <v>161</v>
      </c>
      <c r="B163" s="25" t="s">
        <v>187</v>
      </c>
      <c r="C163" s="17">
        <v>38091</v>
      </c>
      <c r="D163" s="17">
        <v>45505</v>
      </c>
      <c r="E163" s="64"/>
      <c r="F163" s="64"/>
      <c r="G163" s="64"/>
      <c r="H163" s="64"/>
      <c r="I163" s="64"/>
      <c r="J163" s="64"/>
      <c r="K163" s="64"/>
      <c r="L163" s="64"/>
      <c r="M163" s="15"/>
      <c r="N163" s="15"/>
      <c r="O163" s="15"/>
      <c r="P163" s="15"/>
      <c r="Q163" s="15"/>
    </row>
    <row r="164" spans="1:17" ht="15" hidden="1" customHeight="1" x14ac:dyDescent="0.3">
      <c r="A164" s="15">
        <v>162</v>
      </c>
      <c r="B164" s="25" t="s">
        <v>188</v>
      </c>
      <c r="C164" s="17">
        <v>34228</v>
      </c>
      <c r="D164" s="17">
        <v>45506</v>
      </c>
      <c r="E164" s="64"/>
      <c r="F164" s="64"/>
      <c r="G164" s="64"/>
      <c r="H164" s="64"/>
      <c r="I164" s="64"/>
      <c r="J164" s="64"/>
      <c r="K164" s="64"/>
      <c r="L164" s="64"/>
      <c r="M164" s="15"/>
      <c r="N164" s="15"/>
      <c r="O164" s="15"/>
      <c r="P164" s="15"/>
      <c r="Q164" s="15"/>
    </row>
    <row r="165" spans="1:17" ht="15" hidden="1" customHeight="1" x14ac:dyDescent="0.3">
      <c r="A165" s="15">
        <v>163</v>
      </c>
      <c r="B165" s="25" t="s">
        <v>189</v>
      </c>
      <c r="C165" s="17">
        <v>38347</v>
      </c>
      <c r="D165" s="17">
        <v>45509</v>
      </c>
      <c r="E165" s="64"/>
      <c r="F165" s="64"/>
      <c r="G165" s="64"/>
      <c r="H165" s="64"/>
      <c r="I165" s="64"/>
      <c r="J165" s="64"/>
      <c r="K165" s="64"/>
      <c r="L165" s="64"/>
      <c r="M165" s="15"/>
      <c r="N165" s="15"/>
      <c r="O165" s="15"/>
      <c r="P165" s="15"/>
      <c r="Q165" s="15"/>
    </row>
    <row r="166" spans="1:17" ht="15" customHeight="1" x14ac:dyDescent="0.3">
      <c r="A166" s="15">
        <v>164</v>
      </c>
      <c r="B166" s="25" t="s">
        <v>190</v>
      </c>
      <c r="C166" s="17">
        <v>29952</v>
      </c>
      <c r="D166" s="17">
        <v>45530</v>
      </c>
      <c r="E166" s="64"/>
      <c r="F166" s="64"/>
      <c r="G166" s="64"/>
      <c r="H166" s="64"/>
      <c r="I166" s="64"/>
      <c r="J166" s="64"/>
      <c r="K166" s="64"/>
      <c r="L166" s="64"/>
      <c r="M166" s="15">
        <v>14</v>
      </c>
      <c r="N166" s="15"/>
      <c r="O166" s="15"/>
      <c r="P166" s="15"/>
      <c r="Q166" s="15"/>
    </row>
    <row r="167" spans="1:17" ht="15" customHeight="1" x14ac:dyDescent="0.3">
      <c r="A167" s="15">
        <v>165</v>
      </c>
      <c r="B167" s="25" t="s">
        <v>191</v>
      </c>
      <c r="C167" s="17">
        <v>38685</v>
      </c>
      <c r="D167" s="17">
        <v>45544</v>
      </c>
      <c r="E167" s="64"/>
      <c r="F167" s="64"/>
      <c r="G167" s="64"/>
      <c r="H167" s="64"/>
      <c r="I167" s="64"/>
      <c r="J167" s="64"/>
      <c r="K167" s="64"/>
      <c r="L167" s="64"/>
      <c r="M167" s="15">
        <v>13</v>
      </c>
      <c r="N167" s="15"/>
      <c r="O167" s="15"/>
      <c r="P167" s="15"/>
      <c r="Q167" s="15"/>
    </row>
    <row r="168" spans="1:17" ht="15" customHeight="1" x14ac:dyDescent="0.3">
      <c r="A168" s="15">
        <v>166</v>
      </c>
      <c r="B168" s="25" t="s">
        <v>192</v>
      </c>
      <c r="C168" s="17">
        <v>38754</v>
      </c>
      <c r="D168" s="17">
        <v>45545</v>
      </c>
      <c r="E168" s="64"/>
      <c r="F168" s="64"/>
      <c r="G168" s="64"/>
      <c r="H168" s="64"/>
      <c r="I168" s="64"/>
      <c r="J168" s="64"/>
      <c r="K168" s="64"/>
      <c r="L168" s="64"/>
      <c r="M168" s="15">
        <v>14</v>
      </c>
      <c r="N168" s="15"/>
      <c r="O168" s="15"/>
      <c r="P168" s="15"/>
      <c r="Q168" s="15"/>
    </row>
    <row r="169" spans="1:17" ht="15" customHeight="1" x14ac:dyDescent="0.3">
      <c r="A169" s="15">
        <v>167</v>
      </c>
      <c r="B169" s="25" t="s">
        <v>193</v>
      </c>
      <c r="C169" s="17">
        <v>36363</v>
      </c>
      <c r="D169" s="17">
        <v>45545</v>
      </c>
      <c r="E169" s="64"/>
      <c r="F169" s="64"/>
      <c r="G169" s="64"/>
      <c r="H169" s="64"/>
      <c r="I169" s="64"/>
      <c r="J169" s="64"/>
      <c r="K169" s="64"/>
      <c r="L169" s="64"/>
      <c r="M169" s="15">
        <v>5</v>
      </c>
      <c r="N169" s="15"/>
      <c r="O169" s="15"/>
      <c r="P169" s="15"/>
      <c r="Q169" s="15"/>
    </row>
    <row r="170" spans="1:17" ht="15" customHeight="1" x14ac:dyDescent="0.3">
      <c r="A170" s="15">
        <v>168</v>
      </c>
      <c r="B170" s="25" t="s">
        <v>194</v>
      </c>
      <c r="C170" s="17">
        <v>38719</v>
      </c>
      <c r="D170" s="17">
        <v>45546</v>
      </c>
      <c r="E170" s="64"/>
      <c r="F170" s="64"/>
      <c r="G170" s="64"/>
      <c r="H170" s="64"/>
      <c r="I170" s="64"/>
      <c r="J170" s="64"/>
      <c r="K170" s="64"/>
      <c r="L170" s="64"/>
      <c r="M170" s="15">
        <v>14</v>
      </c>
      <c r="N170" s="15"/>
      <c r="O170" s="15"/>
      <c r="P170" s="15"/>
      <c r="Q170" s="15"/>
    </row>
    <row r="171" spans="1:17" ht="15" customHeight="1" x14ac:dyDescent="0.3">
      <c r="A171" s="15">
        <v>169</v>
      </c>
      <c r="B171" s="25" t="s">
        <v>195</v>
      </c>
      <c r="C171" s="17">
        <v>38933</v>
      </c>
      <c r="D171" s="17">
        <v>45544</v>
      </c>
      <c r="E171" s="64"/>
      <c r="F171" s="64"/>
      <c r="G171" s="64"/>
      <c r="H171" s="64"/>
      <c r="I171" s="64"/>
      <c r="J171" s="64"/>
      <c r="K171" s="64"/>
      <c r="L171" s="64"/>
      <c r="M171" s="15">
        <v>8</v>
      </c>
      <c r="N171" s="15"/>
      <c r="O171" s="15"/>
      <c r="P171" s="15"/>
      <c r="Q171" s="15"/>
    </row>
    <row r="172" spans="1:17" ht="15" customHeight="1" x14ac:dyDescent="0.3">
      <c r="A172" s="15">
        <v>170</v>
      </c>
      <c r="B172" s="25" t="s">
        <v>196</v>
      </c>
      <c r="C172" s="17">
        <v>34280</v>
      </c>
      <c r="D172" s="17">
        <v>45551</v>
      </c>
      <c r="E172" s="64"/>
      <c r="F172" s="64"/>
      <c r="G172" s="64"/>
      <c r="H172" s="64"/>
      <c r="I172" s="64"/>
      <c r="J172" s="64"/>
      <c r="K172" s="64"/>
      <c r="L172" s="64"/>
      <c r="M172" s="15"/>
      <c r="N172" s="15"/>
      <c r="O172" s="15"/>
      <c r="P172" s="15"/>
      <c r="Q172" s="15"/>
    </row>
    <row r="173" spans="1:17" ht="15" customHeight="1" x14ac:dyDescent="0.3">
      <c r="A173" s="15">
        <v>171</v>
      </c>
      <c r="B173" s="25" t="s">
        <v>197</v>
      </c>
      <c r="C173" s="17">
        <v>37289</v>
      </c>
      <c r="D173" s="17">
        <v>45565</v>
      </c>
      <c r="E173" s="64"/>
      <c r="F173" s="64"/>
      <c r="G173" s="64"/>
      <c r="H173" s="64"/>
      <c r="I173" s="64"/>
      <c r="J173" s="64"/>
      <c r="K173" s="64"/>
      <c r="L173" s="64"/>
      <c r="M173" s="15">
        <v>14</v>
      </c>
      <c r="N173" s="15"/>
      <c r="O173" s="15"/>
      <c r="P173" s="15"/>
      <c r="Q173" s="15"/>
    </row>
    <row r="174" spans="1:17" ht="15" hidden="1" customHeight="1" x14ac:dyDescent="0.3">
      <c r="A174" s="15">
        <v>172</v>
      </c>
      <c r="B174" s="25" t="s">
        <v>18</v>
      </c>
      <c r="C174" s="17">
        <v>35514</v>
      </c>
      <c r="D174" s="17">
        <v>45572</v>
      </c>
      <c r="E174" s="64"/>
      <c r="F174" s="64"/>
      <c r="G174" s="64"/>
      <c r="H174" s="64"/>
      <c r="I174" s="64"/>
      <c r="J174" s="64"/>
      <c r="K174" s="64"/>
      <c r="L174" s="64"/>
      <c r="M174" s="15"/>
      <c r="N174" s="15"/>
      <c r="O174" s="15"/>
      <c r="P174" s="15"/>
      <c r="Q174" s="15"/>
    </row>
    <row r="175" spans="1:17" ht="15" hidden="1" customHeight="1" x14ac:dyDescent="0.3">
      <c r="A175" s="15">
        <v>173</v>
      </c>
      <c r="B175" s="25" t="s">
        <v>198</v>
      </c>
      <c r="C175" s="17">
        <v>37058</v>
      </c>
      <c r="D175" s="17">
        <v>45579</v>
      </c>
      <c r="E175" s="64"/>
      <c r="F175" s="64"/>
      <c r="G175" s="64"/>
      <c r="H175" s="64"/>
      <c r="I175" s="64"/>
      <c r="J175" s="64"/>
      <c r="K175" s="64"/>
      <c r="L175" s="64"/>
      <c r="M175" s="15"/>
      <c r="N175" s="15"/>
      <c r="O175" s="15"/>
      <c r="P175" s="15"/>
      <c r="Q175" s="15"/>
    </row>
    <row r="176" spans="1:17" ht="15" hidden="1" customHeight="1" x14ac:dyDescent="0.3">
      <c r="A176" s="15">
        <v>174</v>
      </c>
      <c r="B176" s="25" t="s">
        <v>199</v>
      </c>
      <c r="C176" s="17">
        <v>24229</v>
      </c>
      <c r="D176" s="17">
        <v>45622</v>
      </c>
      <c r="E176" s="64"/>
      <c r="F176" s="64"/>
      <c r="G176" s="64"/>
      <c r="H176" s="64"/>
      <c r="I176" s="64"/>
      <c r="J176" s="64"/>
      <c r="K176" s="64"/>
      <c r="L176" s="64"/>
      <c r="M176" s="15"/>
      <c r="N176" s="15"/>
      <c r="O176" s="15"/>
      <c r="P176" s="15"/>
      <c r="Q176" s="15"/>
    </row>
    <row r="177" spans="1:17" ht="15" customHeight="1" x14ac:dyDescent="0.3">
      <c r="A177" s="15">
        <v>175</v>
      </c>
      <c r="B177" s="25" t="s">
        <v>200</v>
      </c>
      <c r="C177" s="17">
        <v>37533</v>
      </c>
      <c r="D177" s="17">
        <v>45624</v>
      </c>
      <c r="E177" s="64"/>
      <c r="F177" s="64"/>
      <c r="G177" s="64"/>
      <c r="H177" s="64"/>
      <c r="I177" s="64"/>
      <c r="J177" s="64"/>
      <c r="K177" s="64"/>
      <c r="L177" s="64"/>
      <c r="M177" s="15">
        <v>4</v>
      </c>
      <c r="N177" s="15"/>
      <c r="O177" s="15"/>
      <c r="P177" s="15"/>
      <c r="Q177" s="15"/>
    </row>
    <row r="178" spans="1:17" ht="15" customHeight="1" x14ac:dyDescent="0.3">
      <c r="A178" s="15">
        <v>176</v>
      </c>
      <c r="B178" s="25" t="s">
        <v>201</v>
      </c>
      <c r="C178" s="17">
        <v>35642</v>
      </c>
      <c r="D178" s="65" t="s">
        <v>203</v>
      </c>
      <c r="E178" s="64"/>
      <c r="F178" s="64"/>
      <c r="G178" s="64"/>
      <c r="H178" s="64"/>
      <c r="I178" s="64"/>
      <c r="J178" s="64"/>
      <c r="K178" s="64"/>
      <c r="L178" s="64"/>
      <c r="M178" s="15">
        <v>5</v>
      </c>
      <c r="N178" s="15"/>
      <c r="O178" s="15"/>
      <c r="P178" s="15"/>
      <c r="Q178" s="15"/>
    </row>
    <row r="179" spans="1:17" ht="15" customHeight="1" x14ac:dyDescent="0.3">
      <c r="A179" s="15">
        <v>177</v>
      </c>
      <c r="B179" s="25" t="s">
        <v>202</v>
      </c>
      <c r="C179" s="17">
        <v>34380</v>
      </c>
      <c r="D179" s="65" t="s">
        <v>203</v>
      </c>
      <c r="E179" s="64"/>
      <c r="F179" s="64"/>
      <c r="G179" s="64"/>
      <c r="H179" s="64"/>
      <c r="I179" s="64"/>
      <c r="J179" s="64"/>
      <c r="K179" s="64"/>
      <c r="L179" s="64"/>
      <c r="M179" s="15"/>
      <c r="N179" s="15"/>
      <c r="O179" s="15"/>
      <c r="P179" s="15"/>
      <c r="Q179" s="15"/>
    </row>
    <row r="180" spans="1:17" ht="15" customHeight="1" x14ac:dyDescent="0.3">
      <c r="A180" s="15">
        <v>178</v>
      </c>
      <c r="B180" s="25" t="s">
        <v>204</v>
      </c>
      <c r="C180" s="17">
        <v>28378</v>
      </c>
      <c r="D180" s="17">
        <v>45649</v>
      </c>
      <c r="E180" s="64"/>
      <c r="F180" s="64"/>
      <c r="G180" s="64"/>
      <c r="H180" s="64"/>
      <c r="I180" s="64"/>
      <c r="J180" s="64"/>
      <c r="K180" s="64"/>
      <c r="L180" s="64"/>
      <c r="M180" s="15"/>
      <c r="N180" s="15"/>
      <c r="O180" s="15"/>
      <c r="P180" s="15"/>
      <c r="Q180" s="15"/>
    </row>
    <row r="181" spans="1:17" ht="15" customHeight="1" x14ac:dyDescent="0.3">
      <c r="A181" s="15">
        <v>179</v>
      </c>
      <c r="B181" s="25" t="s">
        <v>205</v>
      </c>
      <c r="C181" s="17">
        <v>38675</v>
      </c>
      <c r="D181" s="17">
        <v>45650</v>
      </c>
      <c r="E181" s="64"/>
      <c r="F181" s="64"/>
      <c r="G181" s="64"/>
      <c r="H181" s="64"/>
      <c r="I181" s="64"/>
      <c r="J181" s="64"/>
      <c r="K181" s="64"/>
      <c r="L181" s="64"/>
      <c r="M181" s="15"/>
      <c r="N181" s="15"/>
      <c r="O181" s="15"/>
      <c r="P181" s="15"/>
      <c r="Q181" s="15"/>
    </row>
    <row r="182" spans="1:17" ht="15" customHeight="1" x14ac:dyDescent="0.3">
      <c r="A182" s="15">
        <v>180</v>
      </c>
      <c r="B182" s="25" t="s">
        <v>206</v>
      </c>
      <c r="C182" s="17">
        <v>37115</v>
      </c>
      <c r="D182" s="17">
        <v>45651</v>
      </c>
      <c r="E182" s="64"/>
      <c r="F182" s="64"/>
      <c r="G182" s="64"/>
      <c r="H182" s="64"/>
      <c r="I182" s="64"/>
      <c r="J182" s="64"/>
      <c r="K182" s="64"/>
      <c r="L182" s="64"/>
      <c r="M182" s="15"/>
      <c r="N182" s="15"/>
      <c r="O182" s="15"/>
      <c r="P182" s="15"/>
      <c r="Q182" s="15"/>
    </row>
    <row r="183" spans="1:17" ht="15" customHeight="1" x14ac:dyDescent="0.3">
      <c r="A183" s="15">
        <v>181</v>
      </c>
      <c r="B183" s="25" t="s">
        <v>207</v>
      </c>
      <c r="C183" s="17">
        <v>37210</v>
      </c>
      <c r="D183" s="17">
        <v>45656</v>
      </c>
      <c r="E183" s="64"/>
      <c r="F183" s="64"/>
      <c r="G183" s="64"/>
      <c r="H183" s="64"/>
      <c r="I183" s="64"/>
      <c r="J183" s="64"/>
      <c r="K183" s="64"/>
      <c r="L183" s="64"/>
      <c r="M183" s="15"/>
      <c r="N183" s="15"/>
      <c r="O183" s="15"/>
      <c r="P183" s="15"/>
      <c r="Q183" s="15"/>
    </row>
    <row r="184" spans="1:17" ht="15" hidden="1" customHeight="1" x14ac:dyDescent="0.3">
      <c r="A184" s="15">
        <v>182</v>
      </c>
      <c r="B184" s="25" t="s">
        <v>208</v>
      </c>
      <c r="C184" s="17">
        <v>37120</v>
      </c>
      <c r="D184" s="17">
        <v>45656</v>
      </c>
      <c r="E184" s="64"/>
      <c r="F184" s="64"/>
      <c r="G184" s="64"/>
      <c r="H184" s="64"/>
      <c r="I184" s="64"/>
      <c r="J184" s="64"/>
      <c r="K184" s="64"/>
      <c r="L184" s="64"/>
      <c r="M184" s="15"/>
      <c r="N184" s="15"/>
      <c r="O184" s="15"/>
      <c r="P184" s="15"/>
      <c r="Q184" s="15"/>
    </row>
    <row r="185" spans="1:17" ht="15" customHeight="1" x14ac:dyDescent="0.3">
      <c r="A185" s="15">
        <v>183</v>
      </c>
      <c r="B185" s="25" t="s">
        <v>209</v>
      </c>
      <c r="C185" s="17">
        <v>36991</v>
      </c>
      <c r="D185" s="17">
        <v>45659</v>
      </c>
      <c r="E185" s="64"/>
      <c r="F185" s="64"/>
      <c r="G185" s="64"/>
      <c r="H185" s="64"/>
      <c r="I185" s="64"/>
      <c r="J185" s="64"/>
      <c r="K185" s="64"/>
      <c r="L185" s="64"/>
      <c r="M185" s="15">
        <v>4</v>
      </c>
      <c r="N185" s="15"/>
      <c r="O185" s="15"/>
      <c r="P185" s="15"/>
      <c r="Q185" s="15"/>
    </row>
    <row r="186" spans="1:17" ht="15" customHeight="1" x14ac:dyDescent="0.3">
      <c r="A186" s="15">
        <v>184</v>
      </c>
      <c r="B186" s="25" t="s">
        <v>210</v>
      </c>
      <c r="C186" s="17">
        <v>36110</v>
      </c>
      <c r="D186" s="17">
        <v>45677</v>
      </c>
      <c r="E186" s="64"/>
      <c r="F186" s="64"/>
      <c r="G186" s="64"/>
      <c r="H186" s="64"/>
      <c r="I186" s="64"/>
      <c r="J186" s="64"/>
      <c r="K186" s="64"/>
      <c r="L186" s="64"/>
      <c r="M186" s="15"/>
      <c r="N186" s="15"/>
      <c r="O186" s="15"/>
      <c r="P186" s="15"/>
      <c r="Q186" s="15"/>
    </row>
    <row r="187" spans="1:17" ht="15" customHeight="1" x14ac:dyDescent="0.3">
      <c r="A187" s="15">
        <v>185</v>
      </c>
      <c r="B187" s="25" t="s">
        <v>211</v>
      </c>
      <c r="C187" s="17">
        <v>33758</v>
      </c>
      <c r="D187" s="17">
        <v>45733</v>
      </c>
      <c r="E187" s="64"/>
      <c r="F187" s="64"/>
      <c r="G187" s="64"/>
      <c r="H187" s="64"/>
      <c r="I187" s="64"/>
      <c r="J187" s="64"/>
      <c r="K187" s="64"/>
      <c r="L187" s="64"/>
      <c r="M187" s="15">
        <v>14</v>
      </c>
      <c r="N187" s="15"/>
      <c r="O187" s="15"/>
      <c r="P187" s="15"/>
      <c r="Q187" s="15"/>
    </row>
    <row r="188" spans="1:17" ht="15" hidden="1" customHeight="1" x14ac:dyDescent="0.3">
      <c r="A188" s="15">
        <v>186</v>
      </c>
      <c r="B188" s="25" t="s">
        <v>212</v>
      </c>
      <c r="C188" s="17">
        <v>38919</v>
      </c>
      <c r="D188" s="17">
        <v>45754</v>
      </c>
      <c r="E188" s="64"/>
      <c r="F188" s="64"/>
      <c r="G188" s="64"/>
      <c r="H188" s="64"/>
      <c r="I188" s="64"/>
      <c r="J188" s="64"/>
      <c r="K188" s="64"/>
      <c r="L188" s="64"/>
      <c r="M188" s="15"/>
      <c r="N188" s="15"/>
      <c r="O188" s="15"/>
      <c r="P188" s="15"/>
      <c r="Q188" s="15"/>
    </row>
    <row r="189" spans="1:17" ht="15" customHeight="1" x14ac:dyDescent="0.3">
      <c r="A189" s="15">
        <v>187</v>
      </c>
      <c r="B189" s="25" t="s">
        <v>221</v>
      </c>
      <c r="C189" s="17">
        <v>35504</v>
      </c>
      <c r="D189" s="17">
        <v>45761</v>
      </c>
      <c r="E189" s="64"/>
      <c r="F189" s="64"/>
      <c r="G189" s="64"/>
      <c r="H189" s="64"/>
      <c r="I189" s="64"/>
      <c r="J189" s="64"/>
      <c r="K189" s="64"/>
      <c r="L189" s="64"/>
      <c r="M189" s="64"/>
      <c r="N189" s="15"/>
      <c r="O189" s="15"/>
      <c r="P189" s="15"/>
      <c r="Q189" s="15"/>
    </row>
    <row r="190" spans="1:17" ht="15" customHeight="1" x14ac:dyDescent="0.3">
      <c r="A190" s="15">
        <v>188</v>
      </c>
      <c r="B190" s="25" t="s">
        <v>213</v>
      </c>
      <c r="C190" s="17">
        <v>31260</v>
      </c>
      <c r="D190" s="17">
        <v>45761</v>
      </c>
      <c r="E190" s="64"/>
      <c r="F190" s="64"/>
      <c r="G190" s="64"/>
      <c r="H190" s="64"/>
      <c r="I190" s="64"/>
      <c r="J190" s="64"/>
      <c r="K190" s="64"/>
      <c r="L190" s="64"/>
      <c r="M190" s="64"/>
      <c r="N190" s="15"/>
      <c r="O190" s="15"/>
      <c r="P190" s="15"/>
      <c r="Q190" s="15"/>
    </row>
    <row r="191" spans="1:17" ht="15" customHeight="1" x14ac:dyDescent="0.3">
      <c r="A191" s="15">
        <v>189</v>
      </c>
      <c r="B191" s="25" t="s">
        <v>214</v>
      </c>
      <c r="C191" s="17">
        <v>37179</v>
      </c>
      <c r="D191" s="17">
        <v>45761</v>
      </c>
      <c r="E191" s="64"/>
      <c r="F191" s="64"/>
      <c r="G191" s="64"/>
      <c r="H191" s="64"/>
      <c r="I191" s="64"/>
      <c r="J191" s="64"/>
      <c r="K191" s="64"/>
      <c r="L191" s="64"/>
      <c r="M191" s="64"/>
      <c r="N191" s="15"/>
      <c r="O191" s="15"/>
      <c r="P191" s="15"/>
      <c r="Q191" s="15"/>
    </row>
    <row r="192" spans="1:17" ht="15" customHeight="1" x14ac:dyDescent="0.3">
      <c r="A192" s="15">
        <v>190</v>
      </c>
      <c r="B192" s="25" t="s">
        <v>217</v>
      </c>
      <c r="C192" s="17">
        <v>38904</v>
      </c>
      <c r="D192" s="17">
        <v>45761</v>
      </c>
      <c r="E192" s="64"/>
      <c r="F192" s="64"/>
      <c r="G192" s="64"/>
      <c r="H192" s="64"/>
      <c r="I192" s="64"/>
      <c r="J192" s="64"/>
      <c r="K192" s="64"/>
      <c r="L192" s="64"/>
      <c r="M192" s="64"/>
      <c r="N192" s="15"/>
      <c r="O192" s="15"/>
      <c r="P192" s="15"/>
      <c r="Q192" s="15"/>
    </row>
    <row r="193" spans="1:17" ht="15" customHeight="1" x14ac:dyDescent="0.3">
      <c r="A193" s="15">
        <v>191</v>
      </c>
      <c r="B193" s="25" t="s">
        <v>215</v>
      </c>
      <c r="C193" s="17">
        <v>37258</v>
      </c>
      <c r="D193" s="17">
        <v>45768</v>
      </c>
      <c r="E193" s="64"/>
      <c r="F193" s="64"/>
      <c r="G193" s="64"/>
      <c r="H193" s="64"/>
      <c r="I193" s="64"/>
      <c r="J193" s="64"/>
      <c r="K193" s="64"/>
      <c r="L193" s="64"/>
      <c r="M193" s="64"/>
      <c r="N193" s="15"/>
      <c r="O193" s="15"/>
      <c r="P193" s="15"/>
      <c r="Q193" s="15"/>
    </row>
    <row r="194" spans="1:17" ht="15" customHeight="1" x14ac:dyDescent="0.3">
      <c r="A194" s="15">
        <v>192</v>
      </c>
      <c r="B194" s="25" t="s">
        <v>216</v>
      </c>
      <c r="C194" s="17">
        <v>37601</v>
      </c>
      <c r="D194" s="17">
        <v>45776</v>
      </c>
      <c r="E194" s="64"/>
      <c r="F194" s="64"/>
      <c r="G194" s="64"/>
      <c r="H194" s="64"/>
      <c r="I194" s="64"/>
      <c r="J194" s="64"/>
      <c r="K194" s="64"/>
      <c r="L194" s="64"/>
      <c r="M194" s="64"/>
      <c r="N194" s="15"/>
      <c r="O194" s="15"/>
      <c r="P194" s="15"/>
      <c r="Q194" s="15"/>
    </row>
    <row r="195" spans="1:17" ht="15" customHeight="1" x14ac:dyDescent="0.3">
      <c r="A195" s="15">
        <v>193</v>
      </c>
      <c r="B195" s="25" t="s">
        <v>218</v>
      </c>
      <c r="C195" s="17">
        <v>33780</v>
      </c>
      <c r="D195" s="17">
        <v>45782</v>
      </c>
      <c r="E195" s="64"/>
      <c r="F195" s="64"/>
      <c r="G195" s="64"/>
      <c r="H195" s="64"/>
      <c r="I195" s="64"/>
      <c r="J195" s="64"/>
      <c r="K195" s="64"/>
      <c r="L195" s="64"/>
      <c r="M195" s="64"/>
      <c r="N195" s="15"/>
      <c r="O195" s="15"/>
      <c r="P195" s="15"/>
      <c r="Q195" s="15"/>
    </row>
    <row r="196" spans="1:17" ht="15" customHeight="1" x14ac:dyDescent="0.3">
      <c r="A196" s="15">
        <v>194</v>
      </c>
      <c r="B196" s="25" t="s">
        <v>219</v>
      </c>
      <c r="C196" s="17">
        <v>38917</v>
      </c>
      <c r="D196" s="17">
        <v>45782</v>
      </c>
      <c r="E196" s="64"/>
      <c r="F196" s="64"/>
      <c r="G196" s="64"/>
      <c r="H196" s="64"/>
      <c r="I196" s="64"/>
      <c r="J196" s="64"/>
      <c r="K196" s="64"/>
      <c r="L196" s="64"/>
      <c r="M196" s="64"/>
      <c r="N196" s="15"/>
      <c r="O196" s="15"/>
      <c r="P196" s="15"/>
      <c r="Q196" s="15"/>
    </row>
    <row r="197" spans="1:17" ht="15" customHeight="1" x14ac:dyDescent="0.3">
      <c r="A197" s="15">
        <v>195</v>
      </c>
      <c r="B197" s="25" t="s">
        <v>220</v>
      </c>
      <c r="C197" s="17">
        <v>24139</v>
      </c>
      <c r="D197" s="17">
        <v>45782</v>
      </c>
      <c r="E197" s="64"/>
      <c r="F197" s="64"/>
      <c r="G197" s="64"/>
      <c r="H197" s="64"/>
      <c r="I197" s="64"/>
      <c r="J197" s="64"/>
      <c r="K197" s="64"/>
      <c r="L197" s="64"/>
      <c r="M197" s="64"/>
      <c r="N197" s="15"/>
      <c r="O197" s="15"/>
      <c r="P197" s="15"/>
      <c r="Q197" s="15"/>
    </row>
    <row r="198" spans="1:17" ht="15" customHeight="1" x14ac:dyDescent="0.3">
      <c r="A198" s="15">
        <v>196</v>
      </c>
      <c r="B198" s="25" t="s">
        <v>222</v>
      </c>
      <c r="C198" s="17">
        <v>38534</v>
      </c>
      <c r="D198" s="17">
        <v>45831</v>
      </c>
      <c r="E198" s="64"/>
      <c r="F198" s="64"/>
      <c r="G198" s="64"/>
      <c r="H198" s="64"/>
      <c r="I198" s="64"/>
      <c r="J198" s="64"/>
      <c r="K198" s="64"/>
      <c r="L198" s="64"/>
      <c r="M198" s="64"/>
      <c r="N198" s="15"/>
      <c r="O198" s="15"/>
      <c r="P198" s="15"/>
      <c r="Q198" s="15"/>
    </row>
    <row r="199" spans="1:17" ht="15" customHeight="1" x14ac:dyDescent="0.3">
      <c r="A199" s="15">
        <v>197</v>
      </c>
      <c r="B199" s="25" t="s">
        <v>223</v>
      </c>
      <c r="C199" s="17">
        <v>37404</v>
      </c>
      <c r="D199" s="17">
        <v>45834</v>
      </c>
      <c r="E199" s="64"/>
      <c r="F199" s="64"/>
      <c r="G199" s="64"/>
      <c r="H199" s="64"/>
      <c r="I199" s="64"/>
      <c r="J199" s="64"/>
      <c r="K199" s="64"/>
      <c r="L199" s="64"/>
      <c r="M199" s="64"/>
      <c r="N199" s="15"/>
      <c r="O199" s="15"/>
      <c r="P199" s="15"/>
      <c r="Q199" s="15"/>
    </row>
    <row r="200" spans="1:17" ht="15" customHeight="1" x14ac:dyDescent="0.3">
      <c r="A200" s="15">
        <v>198</v>
      </c>
      <c r="B200" s="25"/>
      <c r="C200" s="17"/>
      <c r="D200" s="15"/>
      <c r="E200" s="15"/>
      <c r="F200" s="15"/>
      <c r="G200" s="15"/>
      <c r="H200" s="15"/>
      <c r="I200" s="15"/>
      <c r="J200" s="15"/>
      <c r="K200" s="15"/>
      <c r="L200" s="15"/>
      <c r="M200" s="15"/>
      <c r="N200" s="15"/>
      <c r="O200" s="15"/>
      <c r="P200" s="15"/>
      <c r="Q200" s="15"/>
    </row>
    <row r="201" spans="1:17" ht="15" customHeight="1" x14ac:dyDescent="0.3">
      <c r="A201" s="15">
        <v>199</v>
      </c>
      <c r="B201" s="25"/>
      <c r="C201" s="17"/>
      <c r="D201" s="15"/>
      <c r="E201" s="15"/>
      <c r="F201" s="15"/>
      <c r="G201" s="15"/>
      <c r="H201" s="15"/>
      <c r="I201" s="15"/>
      <c r="J201" s="15"/>
      <c r="K201" s="15"/>
      <c r="L201" s="15"/>
      <c r="M201" s="15"/>
      <c r="N201" s="15"/>
      <c r="O201" s="15"/>
      <c r="P201" s="15"/>
      <c r="Q201" s="15"/>
    </row>
    <row r="202" spans="1:17" ht="15" customHeight="1" x14ac:dyDescent="0.3">
      <c r="A202" s="15">
        <v>200</v>
      </c>
      <c r="B202" s="25"/>
      <c r="C202" s="17"/>
      <c r="D202" s="15"/>
      <c r="E202" s="15"/>
      <c r="F202" s="15"/>
      <c r="G202" s="15"/>
      <c r="H202" s="15"/>
      <c r="I202" s="15"/>
      <c r="J202" s="15"/>
      <c r="K202" s="15"/>
      <c r="L202" s="15"/>
      <c r="M202" s="15"/>
      <c r="N202" s="15"/>
      <c r="O202" s="15"/>
      <c r="P202" s="15"/>
      <c r="Q202" s="15"/>
    </row>
    <row r="203" spans="1:17" ht="15" customHeight="1" x14ac:dyDescent="0.3">
      <c r="A203" s="15">
        <v>201</v>
      </c>
      <c r="B203" s="25"/>
      <c r="C203" s="17"/>
      <c r="D203" s="15"/>
      <c r="E203" s="15"/>
      <c r="F203" s="15"/>
      <c r="G203" s="15"/>
      <c r="H203" s="15"/>
      <c r="I203" s="15"/>
      <c r="J203" s="15"/>
      <c r="K203" s="15"/>
      <c r="L203" s="15"/>
      <c r="M203" s="15"/>
      <c r="N203" s="15"/>
      <c r="O203" s="15"/>
      <c r="P203" s="15"/>
      <c r="Q203" s="15"/>
    </row>
    <row r="204" spans="1:17" ht="15" customHeight="1" x14ac:dyDescent="0.3">
      <c r="A204" s="15">
        <v>202</v>
      </c>
      <c r="B204" s="25"/>
      <c r="C204" s="17"/>
      <c r="D204" s="15"/>
      <c r="E204" s="15"/>
      <c r="F204" s="15"/>
      <c r="G204" s="15"/>
      <c r="H204" s="15"/>
      <c r="I204" s="15"/>
      <c r="J204" s="15"/>
      <c r="K204" s="15"/>
      <c r="L204" s="15"/>
      <c r="M204" s="15"/>
      <c r="N204" s="15"/>
      <c r="O204" s="15"/>
      <c r="P204" s="15"/>
      <c r="Q204" s="15"/>
    </row>
    <row r="205" spans="1:17" ht="15" customHeight="1" x14ac:dyDescent="0.3">
      <c r="A205" s="15">
        <v>203</v>
      </c>
      <c r="B205" s="25"/>
      <c r="C205" s="17"/>
      <c r="D205" s="15"/>
      <c r="E205" s="15"/>
      <c r="F205" s="15"/>
      <c r="G205" s="15"/>
      <c r="H205" s="15"/>
      <c r="I205" s="15"/>
      <c r="J205" s="15"/>
      <c r="K205" s="15"/>
      <c r="L205" s="15"/>
      <c r="M205" s="15"/>
      <c r="N205" s="15"/>
      <c r="O205" s="15"/>
      <c r="P205" s="15"/>
      <c r="Q205" s="15"/>
    </row>
    <row r="206" spans="1:17" ht="15" customHeight="1" x14ac:dyDescent="0.3">
      <c r="A206" s="15">
        <v>204</v>
      </c>
      <c r="B206" s="25"/>
      <c r="C206" s="17"/>
      <c r="D206" s="15"/>
      <c r="E206" s="15"/>
      <c r="F206" s="15"/>
      <c r="G206" s="15"/>
      <c r="H206" s="15"/>
      <c r="I206" s="15"/>
      <c r="J206" s="15"/>
      <c r="K206" s="15"/>
      <c r="L206" s="15"/>
      <c r="M206" s="15"/>
      <c r="N206" s="15"/>
      <c r="O206" s="15"/>
      <c r="P206" s="15"/>
      <c r="Q206" s="15"/>
    </row>
    <row r="207" spans="1:17" ht="15" customHeight="1" x14ac:dyDescent="0.3">
      <c r="A207" s="15">
        <v>205</v>
      </c>
      <c r="B207" s="25"/>
      <c r="C207" s="17"/>
      <c r="D207" s="15"/>
      <c r="E207" s="15"/>
      <c r="F207" s="15"/>
      <c r="G207" s="15"/>
      <c r="H207" s="15"/>
      <c r="I207" s="15"/>
      <c r="J207" s="15"/>
      <c r="K207" s="15"/>
      <c r="L207" s="15"/>
      <c r="M207" s="15"/>
      <c r="N207" s="15"/>
      <c r="O207" s="15"/>
      <c r="P207" s="15"/>
      <c r="Q207" s="15"/>
    </row>
    <row r="208" spans="1:17" ht="15" customHeight="1" x14ac:dyDescent="0.3">
      <c r="A208" s="15">
        <v>206</v>
      </c>
      <c r="B208" s="25"/>
      <c r="C208" s="17"/>
      <c r="D208" s="15"/>
      <c r="E208" s="15"/>
      <c r="F208" s="15"/>
      <c r="G208" s="15"/>
      <c r="H208" s="15"/>
      <c r="I208" s="15"/>
      <c r="J208" s="15"/>
      <c r="K208" s="15"/>
      <c r="L208" s="15"/>
      <c r="M208" s="15"/>
      <c r="N208" s="15"/>
      <c r="O208" s="15"/>
      <c r="P208" s="15"/>
      <c r="Q208" s="15"/>
    </row>
    <row r="209" spans="1:17" ht="15" customHeight="1" x14ac:dyDescent="0.3">
      <c r="A209" s="15">
        <v>207</v>
      </c>
      <c r="B209" s="25"/>
      <c r="C209" s="17"/>
      <c r="D209" s="15"/>
      <c r="E209" s="15"/>
      <c r="F209" s="15"/>
      <c r="G209" s="15"/>
      <c r="H209" s="15"/>
      <c r="I209" s="15"/>
      <c r="J209" s="15"/>
      <c r="K209" s="15"/>
      <c r="L209" s="15"/>
      <c r="M209" s="15"/>
      <c r="N209" s="15"/>
      <c r="O209" s="15"/>
      <c r="P209" s="15"/>
      <c r="Q209" s="15"/>
    </row>
    <row r="210" spans="1:17" ht="15" customHeight="1" x14ac:dyDescent="0.3">
      <c r="A210" s="15">
        <v>208</v>
      </c>
      <c r="B210" s="25"/>
      <c r="C210" s="17"/>
      <c r="D210" s="15"/>
      <c r="E210" s="15"/>
      <c r="F210" s="15"/>
      <c r="G210" s="15"/>
      <c r="H210" s="15"/>
      <c r="I210" s="15"/>
      <c r="J210" s="15"/>
      <c r="K210" s="15"/>
      <c r="L210" s="15"/>
      <c r="M210" s="15"/>
      <c r="N210" s="15"/>
      <c r="O210" s="15"/>
      <c r="P210" s="15"/>
      <c r="Q210" s="15"/>
    </row>
    <row r="211" spans="1:17" ht="15" customHeight="1" x14ac:dyDescent="0.3">
      <c r="A211" s="15">
        <v>209</v>
      </c>
      <c r="B211" s="25"/>
      <c r="C211" s="17"/>
      <c r="D211" s="15"/>
      <c r="E211" s="15"/>
      <c r="F211" s="15"/>
      <c r="G211" s="15"/>
      <c r="H211" s="15"/>
      <c r="I211" s="15"/>
      <c r="J211" s="15"/>
      <c r="K211" s="15"/>
      <c r="L211" s="15"/>
      <c r="M211" s="15"/>
      <c r="N211" s="15"/>
      <c r="O211" s="15"/>
      <c r="P211" s="15"/>
      <c r="Q211" s="15"/>
    </row>
    <row r="212" spans="1:17" ht="15" customHeight="1" x14ac:dyDescent="0.3">
      <c r="A212" s="15">
        <v>210</v>
      </c>
      <c r="B212" s="25"/>
      <c r="C212" s="17"/>
      <c r="D212" s="15"/>
      <c r="E212" s="15"/>
      <c r="F212" s="15"/>
      <c r="G212" s="15"/>
      <c r="H212" s="15"/>
      <c r="I212" s="15"/>
      <c r="J212" s="15"/>
      <c r="K212" s="15"/>
      <c r="L212" s="15"/>
      <c r="M212" s="15"/>
      <c r="N212" s="15"/>
      <c r="O212" s="15"/>
      <c r="P212" s="15"/>
      <c r="Q212" s="15"/>
    </row>
    <row r="213" spans="1:17" ht="15" customHeight="1" x14ac:dyDescent="0.3">
      <c r="A213" s="15">
        <v>211</v>
      </c>
      <c r="B213" s="25"/>
      <c r="C213" s="17"/>
      <c r="D213" s="15"/>
      <c r="E213" s="15"/>
      <c r="F213" s="15"/>
      <c r="G213" s="15"/>
      <c r="H213" s="15"/>
      <c r="I213" s="15"/>
      <c r="J213" s="15"/>
      <c r="K213" s="15"/>
      <c r="L213" s="15"/>
      <c r="M213" s="15"/>
      <c r="N213" s="15"/>
      <c r="O213" s="15"/>
      <c r="P213" s="15"/>
      <c r="Q213" s="15"/>
    </row>
    <row r="214" spans="1:17" ht="15" customHeight="1" x14ac:dyDescent="0.3">
      <c r="A214" s="15">
        <v>212</v>
      </c>
      <c r="B214" s="25"/>
      <c r="C214" s="17"/>
      <c r="D214" s="15"/>
      <c r="E214" s="15"/>
      <c r="F214" s="15"/>
      <c r="G214" s="15"/>
      <c r="H214" s="15"/>
      <c r="I214" s="15"/>
      <c r="J214" s="15"/>
      <c r="K214" s="15"/>
      <c r="L214" s="15"/>
      <c r="M214" s="15"/>
      <c r="N214" s="15"/>
      <c r="O214" s="15"/>
      <c r="P214" s="15"/>
      <c r="Q214" s="15"/>
    </row>
    <row r="215" spans="1:17" ht="15" customHeight="1" x14ac:dyDescent="0.3">
      <c r="A215" s="15">
        <v>213</v>
      </c>
      <c r="B215" s="25"/>
      <c r="C215" s="17"/>
      <c r="D215" s="15"/>
      <c r="E215" s="15"/>
      <c r="F215" s="15"/>
      <c r="G215" s="15"/>
      <c r="H215" s="15"/>
      <c r="I215" s="15"/>
      <c r="J215" s="15"/>
      <c r="K215" s="15"/>
      <c r="L215" s="15"/>
      <c r="M215" s="15"/>
      <c r="N215" s="15"/>
      <c r="O215" s="15"/>
      <c r="P215" s="15"/>
      <c r="Q215" s="15"/>
    </row>
    <row r="216" spans="1:17" ht="15" customHeight="1" x14ac:dyDescent="0.3">
      <c r="A216" s="15">
        <v>214</v>
      </c>
      <c r="B216" s="25"/>
      <c r="C216" s="17"/>
      <c r="D216" s="15"/>
      <c r="E216" s="15"/>
      <c r="F216" s="15"/>
      <c r="G216" s="15"/>
      <c r="H216" s="15"/>
      <c r="I216" s="15"/>
      <c r="J216" s="15"/>
      <c r="K216" s="15"/>
      <c r="L216" s="15"/>
      <c r="M216" s="15"/>
      <c r="N216" s="15"/>
      <c r="O216" s="15"/>
      <c r="P216" s="15"/>
      <c r="Q216" s="15"/>
    </row>
    <row r="217" spans="1:17" ht="15" customHeight="1" x14ac:dyDescent="0.3">
      <c r="A217" s="15">
        <v>215</v>
      </c>
      <c r="B217" s="25"/>
      <c r="C217" s="17"/>
      <c r="D217" s="15"/>
      <c r="E217" s="15"/>
      <c r="F217" s="15"/>
      <c r="G217" s="15"/>
      <c r="H217" s="15"/>
      <c r="I217" s="15"/>
      <c r="J217" s="15"/>
      <c r="K217" s="15"/>
      <c r="L217" s="15"/>
      <c r="M217" s="15"/>
      <c r="N217" s="15"/>
      <c r="O217" s="15"/>
      <c r="P217" s="15"/>
      <c r="Q217" s="15"/>
    </row>
    <row r="218" spans="1:17" ht="15" customHeight="1" x14ac:dyDescent="0.3">
      <c r="A218" s="15">
        <v>216</v>
      </c>
      <c r="B218" s="25"/>
      <c r="C218" s="17"/>
      <c r="D218" s="15"/>
      <c r="E218" s="15"/>
      <c r="F218" s="15"/>
      <c r="G218" s="15"/>
      <c r="H218" s="15"/>
      <c r="I218" s="15"/>
      <c r="J218" s="15"/>
      <c r="K218" s="15"/>
      <c r="L218" s="15"/>
      <c r="M218" s="15"/>
      <c r="N218" s="15"/>
      <c r="O218" s="15"/>
      <c r="P218" s="15"/>
      <c r="Q218" s="15"/>
    </row>
    <row r="219" spans="1:17" ht="15" customHeight="1" x14ac:dyDescent="0.3">
      <c r="A219" s="15">
        <v>217</v>
      </c>
      <c r="B219" s="25"/>
      <c r="C219" s="17"/>
      <c r="D219" s="15"/>
      <c r="E219" s="15"/>
      <c r="F219" s="15"/>
      <c r="G219" s="15"/>
      <c r="H219" s="15"/>
      <c r="I219" s="15"/>
      <c r="J219" s="15"/>
      <c r="K219" s="15"/>
      <c r="L219" s="15"/>
      <c r="M219" s="15"/>
      <c r="N219" s="15"/>
      <c r="O219" s="15"/>
      <c r="P219" s="15"/>
      <c r="Q219" s="15"/>
    </row>
    <row r="220" spans="1:17" ht="15" customHeight="1" x14ac:dyDescent="0.3">
      <c r="A220" s="15">
        <v>218</v>
      </c>
      <c r="B220" s="25"/>
      <c r="C220" s="17"/>
      <c r="D220" s="15"/>
      <c r="E220" s="15"/>
      <c r="F220" s="15"/>
      <c r="G220" s="15"/>
      <c r="H220" s="15"/>
      <c r="I220" s="15"/>
      <c r="J220" s="15"/>
      <c r="K220" s="15"/>
      <c r="L220" s="15"/>
      <c r="M220" s="15"/>
      <c r="N220" s="15"/>
      <c r="O220" s="15"/>
      <c r="P220" s="15"/>
      <c r="Q220" s="15"/>
    </row>
    <row r="221" spans="1:17" ht="15" customHeight="1" x14ac:dyDescent="0.3">
      <c r="A221" s="15">
        <v>219</v>
      </c>
      <c r="B221" s="25"/>
      <c r="C221" s="17"/>
      <c r="D221" s="15"/>
      <c r="E221" s="15"/>
      <c r="F221" s="15"/>
      <c r="G221" s="15"/>
      <c r="H221" s="15"/>
      <c r="I221" s="15"/>
      <c r="J221" s="15"/>
      <c r="K221" s="15"/>
      <c r="L221" s="15"/>
      <c r="M221" s="15"/>
      <c r="N221" s="15"/>
      <c r="O221" s="15"/>
      <c r="P221" s="15"/>
      <c r="Q221" s="15"/>
    </row>
    <row r="222" spans="1:17" ht="15" customHeight="1" x14ac:dyDescent="0.3">
      <c r="A222" s="15">
        <v>220</v>
      </c>
      <c r="B222" s="25"/>
      <c r="C222" s="17"/>
      <c r="D222" s="15"/>
      <c r="E222" s="15"/>
      <c r="F222" s="15"/>
      <c r="G222" s="15"/>
      <c r="H222" s="15"/>
      <c r="I222" s="15"/>
      <c r="J222" s="15"/>
      <c r="K222" s="15"/>
      <c r="L222" s="15"/>
      <c r="M222" s="15"/>
      <c r="N222" s="15"/>
      <c r="O222" s="15"/>
      <c r="P222" s="15"/>
      <c r="Q222" s="15"/>
    </row>
    <row r="223" spans="1:17" ht="15" customHeight="1" x14ac:dyDescent="0.3">
      <c r="A223" s="15">
        <v>221</v>
      </c>
      <c r="B223" s="25"/>
      <c r="C223" s="17"/>
      <c r="D223" s="15"/>
      <c r="E223" s="15"/>
      <c r="F223" s="15"/>
      <c r="G223" s="15"/>
      <c r="H223" s="15"/>
      <c r="I223" s="15"/>
      <c r="J223" s="15"/>
      <c r="K223" s="15"/>
      <c r="L223" s="15"/>
      <c r="M223" s="15"/>
      <c r="N223" s="15"/>
      <c r="O223" s="15"/>
      <c r="P223" s="15"/>
      <c r="Q223" s="15"/>
    </row>
    <row r="224" spans="1:17" ht="15" customHeight="1" x14ac:dyDescent="0.3">
      <c r="A224" s="15">
        <v>222</v>
      </c>
      <c r="B224" s="25"/>
      <c r="C224" s="17"/>
      <c r="D224" s="15"/>
      <c r="E224" s="15"/>
      <c r="F224" s="15"/>
      <c r="G224" s="15"/>
      <c r="H224" s="15"/>
      <c r="I224" s="15"/>
      <c r="J224" s="15"/>
      <c r="K224" s="15"/>
      <c r="L224" s="15"/>
      <c r="M224" s="15"/>
      <c r="N224" s="15"/>
      <c r="O224" s="15"/>
      <c r="P224" s="15"/>
      <c r="Q224" s="15"/>
    </row>
    <row r="225" spans="1:17" ht="15" customHeight="1" x14ac:dyDescent="0.3">
      <c r="A225" s="15">
        <v>223</v>
      </c>
      <c r="B225" s="25"/>
      <c r="C225" s="17"/>
      <c r="D225" s="15"/>
      <c r="E225" s="15"/>
      <c r="F225" s="15"/>
      <c r="G225" s="15"/>
      <c r="H225" s="15"/>
      <c r="I225" s="15"/>
      <c r="J225" s="15"/>
      <c r="K225" s="15"/>
      <c r="L225" s="15"/>
      <c r="M225" s="15"/>
      <c r="N225" s="15"/>
      <c r="O225" s="15"/>
      <c r="P225" s="15"/>
      <c r="Q225" s="15"/>
    </row>
    <row r="226" spans="1:17" ht="15" customHeight="1" x14ac:dyDescent="0.3">
      <c r="A226" s="15">
        <v>224</v>
      </c>
      <c r="B226" s="25"/>
      <c r="C226" s="17"/>
      <c r="D226" s="15"/>
      <c r="E226" s="15"/>
      <c r="F226" s="15"/>
      <c r="G226" s="15"/>
      <c r="H226" s="15"/>
      <c r="I226" s="15"/>
      <c r="J226" s="15"/>
      <c r="K226" s="15"/>
      <c r="L226" s="15"/>
      <c r="M226" s="15"/>
      <c r="N226" s="15"/>
      <c r="O226" s="15"/>
      <c r="P226" s="15"/>
      <c r="Q226" s="15"/>
    </row>
    <row r="227" spans="1:17" ht="15" customHeight="1" x14ac:dyDescent="0.3">
      <c r="A227" s="15">
        <v>225</v>
      </c>
      <c r="B227" s="25"/>
      <c r="C227" s="17"/>
      <c r="D227" s="15"/>
      <c r="E227" s="15"/>
      <c r="F227" s="15"/>
      <c r="G227" s="15"/>
      <c r="H227" s="15"/>
      <c r="I227" s="15"/>
      <c r="J227" s="15"/>
      <c r="K227" s="15"/>
      <c r="L227" s="15"/>
      <c r="M227" s="15"/>
      <c r="N227" s="15"/>
      <c r="O227" s="15"/>
      <c r="P227" s="15"/>
      <c r="Q227" s="15"/>
    </row>
    <row r="228" spans="1:17" ht="15" customHeight="1" x14ac:dyDescent="0.3">
      <c r="A228" s="15">
        <v>226</v>
      </c>
      <c r="B228" s="25"/>
      <c r="C228" s="17"/>
      <c r="D228" s="15"/>
      <c r="E228" s="15"/>
      <c r="F228" s="15"/>
      <c r="G228" s="15"/>
      <c r="H228" s="15"/>
      <c r="I228" s="15"/>
      <c r="J228" s="15"/>
      <c r="K228" s="15"/>
      <c r="L228" s="15"/>
      <c r="M228" s="15"/>
      <c r="N228" s="15"/>
      <c r="O228" s="15"/>
      <c r="P228" s="15"/>
      <c r="Q228" s="15"/>
    </row>
    <row r="229" spans="1:17" ht="15" customHeight="1" x14ac:dyDescent="0.3">
      <c r="A229" s="15">
        <v>227</v>
      </c>
      <c r="B229" s="25"/>
      <c r="C229" s="17"/>
      <c r="D229" s="15"/>
      <c r="E229" s="15"/>
      <c r="F229" s="15"/>
      <c r="G229" s="15"/>
      <c r="H229" s="15"/>
      <c r="I229" s="15"/>
      <c r="J229" s="15"/>
      <c r="K229" s="15"/>
      <c r="L229" s="15"/>
      <c r="M229" s="15"/>
      <c r="N229" s="15"/>
      <c r="O229" s="15"/>
      <c r="P229" s="15"/>
      <c r="Q229" s="15"/>
    </row>
    <row r="230" spans="1:17" ht="15" customHeight="1" x14ac:dyDescent="0.3">
      <c r="A230" s="15">
        <v>228</v>
      </c>
      <c r="B230" s="25"/>
      <c r="C230" s="17"/>
      <c r="D230" s="15"/>
      <c r="E230" s="15"/>
      <c r="F230" s="15"/>
      <c r="G230" s="15"/>
      <c r="H230" s="15"/>
      <c r="I230" s="15"/>
      <c r="J230" s="15"/>
      <c r="K230" s="15"/>
      <c r="L230" s="15"/>
      <c r="M230" s="15"/>
      <c r="N230" s="15"/>
      <c r="O230" s="15"/>
      <c r="P230" s="15"/>
      <c r="Q230" s="15"/>
    </row>
    <row r="231" spans="1:17" ht="15" customHeight="1" x14ac:dyDescent="0.3">
      <c r="A231" s="15">
        <v>229</v>
      </c>
      <c r="B231" s="25"/>
      <c r="C231" s="17"/>
      <c r="D231" s="15"/>
      <c r="E231" s="15"/>
      <c r="F231" s="15"/>
      <c r="G231" s="15"/>
      <c r="H231" s="15"/>
      <c r="I231" s="15"/>
      <c r="J231" s="15"/>
      <c r="K231" s="15"/>
      <c r="L231" s="15"/>
      <c r="M231" s="15"/>
      <c r="N231" s="15"/>
      <c r="O231" s="15"/>
      <c r="P231" s="15"/>
      <c r="Q231" s="15"/>
    </row>
    <row r="232" spans="1:17" ht="15" customHeight="1" x14ac:dyDescent="0.3">
      <c r="A232" s="15">
        <v>230</v>
      </c>
      <c r="B232" s="25"/>
      <c r="C232" s="17"/>
      <c r="D232" s="15"/>
      <c r="E232" s="15"/>
      <c r="F232" s="15"/>
      <c r="G232" s="15"/>
      <c r="H232" s="15"/>
      <c r="I232" s="15"/>
      <c r="J232" s="15"/>
      <c r="K232" s="15"/>
      <c r="L232" s="15"/>
      <c r="M232" s="15"/>
      <c r="N232" s="15"/>
      <c r="O232" s="15"/>
      <c r="P232" s="15"/>
      <c r="Q232" s="15"/>
    </row>
    <row r="233" spans="1:17" ht="15" customHeight="1" x14ac:dyDescent="0.3">
      <c r="A233" s="15">
        <v>231</v>
      </c>
      <c r="B233" s="25"/>
      <c r="C233" s="17"/>
      <c r="D233" s="15"/>
      <c r="E233" s="15"/>
      <c r="F233" s="15"/>
      <c r="G233" s="15"/>
      <c r="H233" s="15"/>
      <c r="I233" s="15"/>
      <c r="J233" s="15"/>
      <c r="K233" s="15"/>
      <c r="L233" s="15"/>
      <c r="M233" s="15"/>
      <c r="N233" s="15"/>
      <c r="O233" s="15"/>
      <c r="P233" s="15"/>
      <c r="Q233" s="15"/>
    </row>
    <row r="234" spans="1:17" ht="15" customHeight="1" x14ac:dyDescent="0.3">
      <c r="A234" s="15">
        <v>232</v>
      </c>
      <c r="B234" s="25"/>
      <c r="C234" s="17"/>
      <c r="D234" s="15"/>
      <c r="E234" s="15"/>
      <c r="F234" s="15"/>
      <c r="G234" s="15"/>
      <c r="H234" s="15"/>
      <c r="I234" s="15"/>
      <c r="J234" s="15"/>
      <c r="K234" s="15"/>
      <c r="L234" s="15"/>
      <c r="M234" s="15"/>
      <c r="N234" s="15"/>
      <c r="O234" s="15"/>
      <c r="P234" s="15"/>
      <c r="Q234" s="15"/>
    </row>
    <row r="235" spans="1:17" ht="15" customHeight="1" x14ac:dyDescent="0.3">
      <c r="A235" s="15">
        <v>233</v>
      </c>
      <c r="B235" s="25"/>
      <c r="C235" s="17"/>
      <c r="D235" s="15"/>
      <c r="E235" s="15"/>
      <c r="F235" s="15"/>
      <c r="G235" s="15"/>
      <c r="H235" s="15"/>
      <c r="I235" s="15"/>
      <c r="J235" s="15"/>
      <c r="K235" s="15"/>
      <c r="L235" s="15"/>
      <c r="M235" s="15"/>
      <c r="N235" s="15"/>
      <c r="O235" s="15"/>
      <c r="P235" s="15"/>
      <c r="Q235" s="15"/>
    </row>
    <row r="236" spans="1:17" ht="15" customHeight="1" x14ac:dyDescent="0.3">
      <c r="A236" s="15">
        <v>234</v>
      </c>
      <c r="B236" s="25"/>
      <c r="C236" s="17"/>
      <c r="D236" s="15"/>
      <c r="E236" s="15"/>
      <c r="F236" s="15"/>
      <c r="G236" s="15"/>
      <c r="H236" s="15"/>
      <c r="I236" s="15"/>
      <c r="J236" s="15"/>
      <c r="K236" s="15"/>
      <c r="L236" s="15"/>
      <c r="M236" s="15"/>
      <c r="N236" s="15"/>
      <c r="O236" s="15"/>
      <c r="P236" s="15"/>
      <c r="Q236" s="15"/>
    </row>
    <row r="237" spans="1:17" ht="15" customHeight="1" x14ac:dyDescent="0.3">
      <c r="A237" s="15">
        <v>235</v>
      </c>
      <c r="B237" s="25"/>
      <c r="C237" s="17"/>
      <c r="D237" s="15"/>
      <c r="E237" s="15"/>
      <c r="F237" s="15"/>
      <c r="G237" s="15"/>
      <c r="H237" s="15"/>
      <c r="I237" s="15"/>
      <c r="J237" s="15"/>
      <c r="K237" s="15"/>
      <c r="L237" s="15"/>
      <c r="M237" s="15"/>
      <c r="N237" s="15"/>
      <c r="O237" s="15"/>
      <c r="P237" s="15"/>
      <c r="Q237" s="15"/>
    </row>
    <row r="238" spans="1:17" ht="15" customHeight="1" x14ac:dyDescent="0.3">
      <c r="A238" s="15">
        <v>236</v>
      </c>
      <c r="B238" s="25"/>
      <c r="C238" s="17"/>
      <c r="D238" s="15"/>
      <c r="E238" s="15"/>
      <c r="F238" s="15"/>
      <c r="G238" s="15"/>
      <c r="H238" s="15"/>
      <c r="I238" s="15"/>
      <c r="J238" s="15"/>
      <c r="K238" s="15"/>
      <c r="L238" s="15"/>
      <c r="M238" s="15"/>
      <c r="N238" s="15"/>
      <c r="O238" s="15"/>
      <c r="P238" s="15"/>
      <c r="Q238" s="15"/>
    </row>
    <row r="239" spans="1:17" ht="15" customHeight="1" x14ac:dyDescent="0.3">
      <c r="A239" s="15">
        <v>237</v>
      </c>
      <c r="B239" s="25"/>
      <c r="C239" s="17"/>
      <c r="D239" s="15"/>
      <c r="E239" s="15"/>
      <c r="F239" s="15"/>
      <c r="G239" s="15"/>
      <c r="H239" s="15"/>
      <c r="I239" s="15"/>
      <c r="J239" s="15"/>
      <c r="K239" s="15"/>
      <c r="L239" s="15"/>
      <c r="M239" s="15"/>
      <c r="N239" s="15"/>
      <c r="O239" s="15"/>
      <c r="P239" s="15"/>
      <c r="Q239" s="15"/>
    </row>
    <row r="240" spans="1:17" ht="15" customHeight="1" x14ac:dyDescent="0.3">
      <c r="A240" s="15">
        <v>238</v>
      </c>
      <c r="B240" s="25"/>
      <c r="C240" s="17"/>
      <c r="D240" s="15"/>
      <c r="E240" s="15"/>
      <c r="F240" s="15"/>
      <c r="G240" s="15"/>
      <c r="H240" s="15"/>
      <c r="I240" s="15"/>
      <c r="J240" s="15"/>
      <c r="K240" s="15"/>
      <c r="L240" s="15"/>
      <c r="M240" s="15"/>
      <c r="N240" s="15"/>
      <c r="O240" s="15"/>
      <c r="P240" s="15"/>
      <c r="Q240" s="15"/>
    </row>
    <row r="241" spans="1:17" ht="15" customHeight="1" x14ac:dyDescent="0.3">
      <c r="A241" s="15">
        <v>239</v>
      </c>
      <c r="B241" s="25"/>
      <c r="C241" s="17"/>
      <c r="D241" s="15"/>
      <c r="E241" s="15"/>
      <c r="F241" s="15"/>
      <c r="G241" s="15"/>
      <c r="H241" s="15"/>
      <c r="I241" s="15"/>
      <c r="J241" s="15"/>
      <c r="K241" s="15"/>
      <c r="L241" s="15"/>
      <c r="M241" s="15"/>
      <c r="N241" s="15"/>
      <c r="O241" s="15"/>
      <c r="P241" s="15"/>
      <c r="Q241" s="15"/>
    </row>
    <row r="242" spans="1:17" ht="15" customHeight="1" x14ac:dyDescent="0.3">
      <c r="A242" s="15">
        <v>240</v>
      </c>
      <c r="B242" s="25"/>
      <c r="C242" s="17"/>
      <c r="D242" s="15"/>
      <c r="E242" s="15"/>
      <c r="F242" s="15"/>
      <c r="G242" s="15"/>
      <c r="H242" s="15"/>
      <c r="I242" s="15"/>
      <c r="J242" s="15"/>
      <c r="K242" s="15"/>
      <c r="L242" s="15"/>
      <c r="M242" s="15"/>
      <c r="N242" s="15"/>
      <c r="O242" s="15"/>
      <c r="P242" s="15"/>
      <c r="Q242" s="15"/>
    </row>
    <row r="243" spans="1:17" ht="15" customHeight="1" x14ac:dyDescent="0.3">
      <c r="A243" s="15">
        <v>241</v>
      </c>
      <c r="B243" s="25"/>
      <c r="C243" s="17"/>
      <c r="D243" s="15"/>
      <c r="E243" s="15"/>
      <c r="F243" s="15"/>
      <c r="G243" s="15"/>
      <c r="H243" s="15"/>
      <c r="I243" s="15"/>
      <c r="J243" s="15"/>
      <c r="K243" s="15"/>
      <c r="L243" s="15"/>
      <c r="M243" s="15"/>
      <c r="N243" s="15"/>
      <c r="O243" s="15"/>
      <c r="P243" s="15"/>
      <c r="Q243" s="15"/>
    </row>
    <row r="244" spans="1:17" ht="15" customHeight="1" x14ac:dyDescent="0.3">
      <c r="A244" s="15">
        <v>242</v>
      </c>
      <c r="B244" s="25"/>
      <c r="C244" s="17"/>
      <c r="D244" s="15"/>
      <c r="E244" s="15"/>
      <c r="F244" s="15"/>
      <c r="G244" s="15"/>
      <c r="H244" s="15"/>
      <c r="I244" s="15"/>
      <c r="J244" s="15"/>
      <c r="K244" s="15"/>
      <c r="L244" s="15"/>
      <c r="M244" s="15"/>
      <c r="N244" s="15"/>
      <c r="O244" s="15"/>
      <c r="P244" s="15"/>
      <c r="Q244" s="15"/>
    </row>
    <row r="245" spans="1:17" ht="15" customHeight="1" x14ac:dyDescent="0.3">
      <c r="A245" s="15">
        <v>243</v>
      </c>
      <c r="B245" s="25"/>
      <c r="C245" s="17"/>
      <c r="D245" s="15"/>
      <c r="E245" s="15"/>
      <c r="F245" s="15"/>
      <c r="G245" s="15"/>
      <c r="H245" s="15"/>
      <c r="I245" s="15"/>
      <c r="J245" s="15"/>
      <c r="K245" s="15"/>
      <c r="L245" s="15"/>
      <c r="M245" s="15"/>
      <c r="N245" s="15"/>
      <c r="O245" s="15"/>
      <c r="P245" s="15"/>
      <c r="Q245" s="15"/>
    </row>
    <row r="246" spans="1:17" ht="15" customHeight="1" x14ac:dyDescent="0.3">
      <c r="A246" s="15">
        <v>244</v>
      </c>
      <c r="B246" s="25"/>
      <c r="C246" s="17"/>
      <c r="D246" s="15"/>
      <c r="E246" s="15"/>
      <c r="F246" s="15"/>
      <c r="G246" s="15"/>
      <c r="H246" s="15"/>
      <c r="I246" s="15"/>
      <c r="J246" s="15"/>
      <c r="K246" s="15"/>
      <c r="L246" s="15"/>
      <c r="M246" s="15"/>
      <c r="N246" s="15"/>
      <c r="O246" s="15"/>
      <c r="P246" s="15"/>
      <c r="Q246" s="15"/>
    </row>
    <row r="247" spans="1:17" ht="15" customHeight="1" x14ac:dyDescent="0.3">
      <c r="A247" s="15">
        <v>245</v>
      </c>
      <c r="B247" s="25"/>
      <c r="C247" s="17"/>
      <c r="D247" s="15"/>
      <c r="E247" s="15"/>
      <c r="F247" s="15"/>
      <c r="G247" s="15"/>
      <c r="H247" s="15"/>
      <c r="I247" s="15"/>
      <c r="J247" s="15"/>
      <c r="K247" s="15"/>
      <c r="L247" s="15"/>
      <c r="M247" s="15"/>
      <c r="N247" s="15"/>
      <c r="O247" s="15"/>
      <c r="P247" s="15"/>
      <c r="Q247" s="15"/>
    </row>
    <row r="248" spans="1:17" ht="15" customHeight="1" x14ac:dyDescent="0.3">
      <c r="A248" s="15">
        <v>246</v>
      </c>
      <c r="B248" s="25"/>
      <c r="C248" s="17"/>
      <c r="D248" s="15"/>
      <c r="E248" s="15"/>
      <c r="F248" s="15"/>
      <c r="G248" s="15"/>
      <c r="H248" s="15"/>
      <c r="I248" s="15"/>
      <c r="J248" s="15"/>
      <c r="K248" s="15"/>
      <c r="L248" s="15"/>
      <c r="M248" s="15"/>
      <c r="N248" s="15"/>
      <c r="O248" s="15"/>
      <c r="P248" s="15"/>
      <c r="Q248" s="15"/>
    </row>
    <row r="249" spans="1:17" ht="15" customHeight="1" x14ac:dyDescent="0.3">
      <c r="A249" s="15">
        <v>247</v>
      </c>
      <c r="B249" s="25"/>
      <c r="C249" s="17"/>
      <c r="D249" s="15"/>
      <c r="E249" s="15"/>
      <c r="F249" s="15"/>
      <c r="G249" s="15"/>
      <c r="H249" s="15"/>
      <c r="I249" s="15"/>
      <c r="J249" s="15"/>
      <c r="K249" s="15"/>
      <c r="L249" s="15"/>
      <c r="M249" s="15"/>
      <c r="N249" s="15"/>
      <c r="O249" s="15"/>
      <c r="P249" s="15"/>
      <c r="Q249" s="15"/>
    </row>
    <row r="250" spans="1:17" ht="15" customHeight="1" x14ac:dyDescent="0.3">
      <c r="A250" s="15">
        <v>248</v>
      </c>
      <c r="B250" s="25"/>
      <c r="C250" s="17"/>
      <c r="D250" s="15"/>
      <c r="E250" s="15"/>
      <c r="F250" s="15"/>
      <c r="G250" s="15"/>
      <c r="H250" s="15"/>
      <c r="I250" s="15"/>
      <c r="J250" s="15"/>
      <c r="K250" s="15"/>
      <c r="L250" s="15"/>
      <c r="M250" s="15"/>
      <c r="N250" s="15"/>
      <c r="O250" s="15"/>
      <c r="P250" s="15"/>
      <c r="Q250" s="15"/>
    </row>
    <row r="251" spans="1:17" x14ac:dyDescent="0.3">
      <c r="A251" s="15">
        <v>249</v>
      </c>
    </row>
  </sheetData>
  <mergeCells count="5">
    <mergeCell ref="A1:A2"/>
    <mergeCell ref="B1:B2"/>
    <mergeCell ref="C1:C2"/>
    <mergeCell ref="D1:D2"/>
    <mergeCell ref="E1:Q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5608C-BFD9-4E27-AC6D-5FBAD713A260}">
  <dimension ref="A1:AF25"/>
  <sheetViews>
    <sheetView zoomScaleNormal="100" workbookViewId="0">
      <selection activeCell="D29" sqref="D29"/>
    </sheetView>
  </sheetViews>
  <sheetFormatPr defaultRowHeight="15" x14ac:dyDescent="0.25"/>
  <cols>
    <col min="1" max="1" width="10.875" style="10" customWidth="1"/>
    <col min="2" max="2" width="16.5" style="10" customWidth="1"/>
    <col min="3" max="4" width="15.625" style="10" customWidth="1"/>
    <col min="5" max="7" width="4.875" style="13" customWidth="1"/>
    <col min="8" max="17" width="14.25" style="13" customWidth="1"/>
    <col min="18" max="18" width="11" style="13" customWidth="1"/>
    <col min="19" max="31" width="4.875" style="10" customWidth="1"/>
    <col min="32" max="32" width="9.25" style="10" customWidth="1"/>
    <col min="33" max="16384" width="9" style="10"/>
  </cols>
  <sheetData>
    <row r="1" spans="1:32" s="4" customFormat="1" ht="27" customHeight="1" x14ac:dyDescent="0.3">
      <c r="A1" s="78">
        <f ca="1">TODAY()</f>
        <v>45866</v>
      </c>
      <c r="B1" s="79" t="s">
        <v>0</v>
      </c>
      <c r="C1" s="79" t="s">
        <v>1</v>
      </c>
      <c r="D1" s="79" t="s">
        <v>2</v>
      </c>
      <c r="E1" s="69" t="s">
        <v>108</v>
      </c>
      <c r="F1" s="69"/>
      <c r="G1" s="69"/>
      <c r="H1" s="69"/>
      <c r="I1" s="69"/>
      <c r="J1" s="69"/>
      <c r="K1" s="69"/>
      <c r="L1" s="69"/>
      <c r="M1" s="69"/>
      <c r="N1" s="69"/>
      <c r="O1" s="69"/>
      <c r="P1" s="69"/>
      <c r="Q1" s="69"/>
      <c r="R1" s="69"/>
      <c r="S1" s="70" t="s">
        <v>3</v>
      </c>
      <c r="T1" s="70"/>
      <c r="U1" s="70"/>
      <c r="V1" s="70"/>
      <c r="W1" s="70"/>
      <c r="X1" s="70"/>
      <c r="Y1" s="70"/>
      <c r="Z1" s="70"/>
      <c r="AA1" s="70"/>
      <c r="AB1" s="70"/>
      <c r="AC1" s="70"/>
      <c r="AD1" s="70"/>
      <c r="AE1" s="70"/>
      <c r="AF1" s="70"/>
    </row>
    <row r="2" spans="1:32" s="4" customFormat="1" ht="19.5" customHeight="1" x14ac:dyDescent="0.3">
      <c r="A2" s="78"/>
      <c r="B2" s="79"/>
      <c r="C2" s="79"/>
      <c r="D2" s="79"/>
      <c r="E2" s="5">
        <v>2017</v>
      </c>
      <c r="F2" s="5">
        <v>2018</v>
      </c>
      <c r="G2" s="5">
        <v>2019</v>
      </c>
      <c r="H2" s="5">
        <v>2020</v>
      </c>
      <c r="I2" s="5">
        <v>2021</v>
      </c>
      <c r="J2" s="5">
        <v>2022</v>
      </c>
      <c r="K2" s="5">
        <v>2023</v>
      </c>
      <c r="L2" s="5">
        <v>2024</v>
      </c>
      <c r="M2" s="5">
        <v>2025</v>
      </c>
      <c r="N2" s="5">
        <v>2026</v>
      </c>
      <c r="O2" s="5">
        <v>2027</v>
      </c>
      <c r="P2" s="5">
        <v>2028</v>
      </c>
      <c r="Q2" s="5">
        <v>2029</v>
      </c>
      <c r="R2" s="5" t="s">
        <v>110</v>
      </c>
      <c r="S2" s="5">
        <f t="shared" ref="S2:W2" si="0">E2</f>
        <v>2017</v>
      </c>
      <c r="T2" s="6">
        <f t="shared" si="0"/>
        <v>2018</v>
      </c>
      <c r="U2" s="6">
        <f t="shared" si="0"/>
        <v>2019</v>
      </c>
      <c r="V2" s="6">
        <f t="shared" si="0"/>
        <v>2020</v>
      </c>
      <c r="W2" s="6">
        <f t="shared" si="0"/>
        <v>2021</v>
      </c>
      <c r="X2" s="6">
        <f t="shared" ref="X2" si="1">J2</f>
        <v>2022</v>
      </c>
      <c r="Y2" s="6">
        <f t="shared" ref="Y2" si="2">K2</f>
        <v>2023</v>
      </c>
      <c r="Z2" s="6">
        <f t="shared" ref="Z2" si="3">L2</f>
        <v>2024</v>
      </c>
      <c r="AA2" s="6">
        <f t="shared" ref="AA2" si="4">M2</f>
        <v>2025</v>
      </c>
      <c r="AB2" s="6">
        <f t="shared" ref="AB2:AC2" si="5">N2</f>
        <v>2026</v>
      </c>
      <c r="AC2" s="6">
        <f t="shared" si="5"/>
        <v>2027</v>
      </c>
      <c r="AD2" s="6">
        <f t="shared" ref="AD2" si="6">P2</f>
        <v>2028</v>
      </c>
      <c r="AE2" s="6">
        <f t="shared" ref="AE2" si="7">Q2</f>
        <v>2029</v>
      </c>
      <c r="AF2" s="7" t="s">
        <v>110</v>
      </c>
    </row>
    <row r="3" spans="1:32" s="4" customFormat="1" x14ac:dyDescent="0.3">
      <c r="A3" s="1">
        <v>1</v>
      </c>
      <c r="B3" s="1" t="s">
        <v>6</v>
      </c>
      <c r="C3" s="2">
        <v>25284</v>
      </c>
      <c r="D3" s="2">
        <v>43606</v>
      </c>
      <c r="E3" s="3" t="str">
        <f>IF(E7="X","X",IF(E6="X","X",MAX(E7,E6)))</f>
        <v>X</v>
      </c>
      <c r="F3" s="3" t="str">
        <f t="shared" ref="F3:Q3" si="8">IF(F7="X","X",IF(F6="X","X",MAX(F7,F6)))</f>
        <v>X</v>
      </c>
      <c r="G3" s="3" t="str">
        <f t="shared" si="8"/>
        <v>X</v>
      </c>
      <c r="H3" s="3">
        <f t="shared" si="8"/>
        <v>20</v>
      </c>
      <c r="I3" s="3">
        <f t="shared" si="8"/>
        <v>20</v>
      </c>
      <c r="J3" s="3">
        <f t="shared" si="8"/>
        <v>20</v>
      </c>
      <c r="K3" s="3">
        <f t="shared" si="8"/>
        <v>20</v>
      </c>
      <c r="L3" s="3">
        <f t="shared" si="8"/>
        <v>20</v>
      </c>
      <c r="M3" s="3">
        <f t="shared" si="8"/>
        <v>20</v>
      </c>
      <c r="N3" s="3">
        <f t="shared" si="8"/>
        <v>20</v>
      </c>
      <c r="O3" s="3">
        <f t="shared" si="8"/>
        <v>20</v>
      </c>
      <c r="P3" s="3">
        <f t="shared" si="8"/>
        <v>20</v>
      </c>
      <c r="Q3" s="3">
        <f t="shared" si="8"/>
        <v>20</v>
      </c>
      <c r="R3" s="3">
        <f>SUM(E3:Q3)</f>
        <v>200</v>
      </c>
      <c r="S3" s="3">
        <v>5</v>
      </c>
      <c r="T3" s="3">
        <v>12</v>
      </c>
      <c r="U3" s="3">
        <v>14</v>
      </c>
      <c r="V3" s="3">
        <v>12</v>
      </c>
      <c r="W3" s="3">
        <v>11</v>
      </c>
      <c r="X3" s="7">
        <v>22</v>
      </c>
      <c r="Y3" s="7"/>
      <c r="Z3" s="7"/>
      <c r="AA3" s="7"/>
      <c r="AB3" s="7"/>
      <c r="AC3" s="7"/>
      <c r="AD3" s="7"/>
      <c r="AE3" s="7"/>
      <c r="AF3" s="8">
        <f>SUM(S3:AE3)</f>
        <v>76</v>
      </c>
    </row>
    <row r="4" spans="1:32" x14ac:dyDescent="0.25">
      <c r="A4" s="75" t="s">
        <v>111</v>
      </c>
      <c r="B4" s="76"/>
      <c r="C4" s="76"/>
      <c r="D4" s="77"/>
      <c r="E4" s="9" t="str">
        <f>IF(E2&gt;YEAR($D$3),$D$3+365*(E2-YEAR($D$3)),"X")</f>
        <v>X</v>
      </c>
      <c r="F4" s="9" t="str">
        <f t="shared" ref="F4:Q4" si="9">IF(F2&gt;YEAR($D$3),$D$3+365*(F2-YEAR($D$3)),"X")</f>
        <v>X</v>
      </c>
      <c r="G4" s="9" t="str">
        <f t="shared" si="9"/>
        <v>X</v>
      </c>
      <c r="H4" s="9">
        <f t="shared" si="9"/>
        <v>43971</v>
      </c>
      <c r="I4" s="9">
        <f t="shared" si="9"/>
        <v>44336</v>
      </c>
      <c r="J4" s="9">
        <f t="shared" si="9"/>
        <v>44701</v>
      </c>
      <c r="K4" s="9">
        <f t="shared" si="9"/>
        <v>45066</v>
      </c>
      <c r="L4" s="9">
        <f t="shared" si="9"/>
        <v>45431</v>
      </c>
      <c r="M4" s="9">
        <f t="shared" si="9"/>
        <v>45796</v>
      </c>
      <c r="N4" s="9">
        <f t="shared" si="9"/>
        <v>46161</v>
      </c>
      <c r="O4" s="9">
        <f t="shared" si="9"/>
        <v>46526</v>
      </c>
      <c r="P4" s="9">
        <f t="shared" si="9"/>
        <v>46891</v>
      </c>
      <c r="Q4" s="9">
        <f t="shared" si="9"/>
        <v>47256</v>
      </c>
      <c r="R4" s="71"/>
      <c r="S4" s="71"/>
      <c r="T4" s="71"/>
      <c r="U4" s="71"/>
      <c r="V4" s="71"/>
      <c r="W4" s="71"/>
      <c r="X4" s="71"/>
      <c r="Y4" s="71"/>
      <c r="Z4" s="71"/>
      <c r="AA4" s="71"/>
      <c r="AB4" s="71"/>
      <c r="AC4" s="71"/>
      <c r="AD4" s="71"/>
      <c r="AE4" s="71"/>
      <c r="AF4" s="71"/>
    </row>
    <row r="5" spans="1:32" x14ac:dyDescent="0.25">
      <c r="A5" s="75" t="s">
        <v>112</v>
      </c>
      <c r="B5" s="76"/>
      <c r="C5" s="76"/>
      <c r="D5" s="77"/>
      <c r="E5" s="11">
        <f t="shared" ref="E5:G5" si="10">E2-YEAR($C$3)</f>
        <v>48</v>
      </c>
      <c r="F5" s="11">
        <f t="shared" si="10"/>
        <v>49</v>
      </c>
      <c r="G5" s="11">
        <f t="shared" si="10"/>
        <v>50</v>
      </c>
      <c r="H5" s="11">
        <f>H2-YEAR($C$3)</f>
        <v>51</v>
      </c>
      <c r="I5" s="11">
        <f t="shared" ref="I5:Q5" si="11">I2-YEAR($C$3)</f>
        <v>52</v>
      </c>
      <c r="J5" s="11">
        <f t="shared" si="11"/>
        <v>53</v>
      </c>
      <c r="K5" s="11">
        <f t="shared" si="11"/>
        <v>54</v>
      </c>
      <c r="L5" s="11">
        <f t="shared" si="11"/>
        <v>55</v>
      </c>
      <c r="M5" s="11">
        <f t="shared" si="11"/>
        <v>56</v>
      </c>
      <c r="N5" s="11">
        <f t="shared" si="11"/>
        <v>57</v>
      </c>
      <c r="O5" s="11">
        <f t="shared" si="11"/>
        <v>58</v>
      </c>
      <c r="P5" s="11">
        <f t="shared" si="11"/>
        <v>59</v>
      </c>
      <c r="Q5" s="11">
        <f t="shared" si="11"/>
        <v>60</v>
      </c>
      <c r="R5" s="71"/>
      <c r="S5" s="71"/>
      <c r="T5" s="71"/>
      <c r="U5" s="71"/>
      <c r="V5" s="71"/>
      <c r="W5" s="71"/>
      <c r="X5" s="71"/>
      <c r="Y5" s="71"/>
      <c r="Z5" s="71"/>
      <c r="AA5" s="71"/>
      <c r="AB5" s="71"/>
      <c r="AC5" s="71"/>
      <c r="AD5" s="71"/>
      <c r="AE5" s="71"/>
      <c r="AF5" s="71"/>
    </row>
    <row r="6" spans="1:32" x14ac:dyDescent="0.25">
      <c r="A6" s="72" t="s">
        <v>113</v>
      </c>
      <c r="B6" s="73"/>
      <c r="C6" s="73"/>
      <c r="D6" s="74"/>
      <c r="E6" s="3" t="str">
        <f>IFERROR(IF(YEAR(E4)-YEAR($D$3)&lt;5,14,IF(YEAR(E4)-YEAR($D$3)&gt;=5,20,IF(YEAR(E4)-YEAR($D$3)&lt;=15,26))),"X")</f>
        <v>X</v>
      </c>
      <c r="F6" s="3" t="str">
        <f t="shared" ref="F6:Q6" si="12">IFERROR(IF(YEAR(F4)-YEAR($D$3)&lt;5,14,IF(YEAR(F4)-YEAR($D$3)&gt;=5,20,IF(YEAR(F4)-YEAR($D$3)&lt;=15,26))),"X")</f>
        <v>X</v>
      </c>
      <c r="G6" s="3" t="str">
        <f t="shared" si="12"/>
        <v>X</v>
      </c>
      <c r="H6" s="3">
        <f t="shared" si="12"/>
        <v>14</v>
      </c>
      <c r="I6" s="3">
        <f t="shared" si="12"/>
        <v>14</v>
      </c>
      <c r="J6" s="3">
        <f t="shared" si="12"/>
        <v>14</v>
      </c>
      <c r="K6" s="3">
        <f t="shared" si="12"/>
        <v>14</v>
      </c>
      <c r="L6" s="3">
        <f t="shared" si="12"/>
        <v>20</v>
      </c>
      <c r="M6" s="3">
        <f t="shared" si="12"/>
        <v>20</v>
      </c>
      <c r="N6" s="3">
        <f t="shared" si="12"/>
        <v>20</v>
      </c>
      <c r="O6" s="3">
        <f t="shared" si="12"/>
        <v>20</v>
      </c>
      <c r="P6" s="3">
        <f t="shared" si="12"/>
        <v>20</v>
      </c>
      <c r="Q6" s="3">
        <f t="shared" si="12"/>
        <v>20</v>
      </c>
      <c r="R6" s="71"/>
      <c r="S6" s="71"/>
      <c r="T6" s="71"/>
      <c r="U6" s="71"/>
      <c r="V6" s="71"/>
      <c r="W6" s="71"/>
      <c r="X6" s="71"/>
      <c r="Y6" s="71"/>
      <c r="Z6" s="71"/>
      <c r="AA6" s="71"/>
      <c r="AB6" s="71"/>
      <c r="AC6" s="71"/>
      <c r="AD6" s="71"/>
      <c r="AE6" s="71"/>
      <c r="AF6" s="71"/>
    </row>
    <row r="7" spans="1:32" x14ac:dyDescent="0.25">
      <c r="A7" s="75" t="s">
        <v>114</v>
      </c>
      <c r="B7" s="76"/>
      <c r="C7" s="76"/>
      <c r="D7" s="77"/>
      <c r="E7" s="12" t="str">
        <f>IFERROR(IF(E6="X","X",IF(E5&gt;=50,20,IF(E5&lt;50,14,IF(E5&lt;=18,20)))),"X")</f>
        <v>X</v>
      </c>
      <c r="F7" s="12" t="str">
        <f t="shared" ref="F7:Q7" si="13">IFERROR(IF(F6="X","X",IF(F5&gt;=50,20,IF(F5&lt;50,14,IF(F5&lt;=18,20)))),"X")</f>
        <v>X</v>
      </c>
      <c r="G7" s="12" t="str">
        <f t="shared" si="13"/>
        <v>X</v>
      </c>
      <c r="H7" s="12">
        <f t="shared" si="13"/>
        <v>20</v>
      </c>
      <c r="I7" s="12">
        <f t="shared" si="13"/>
        <v>20</v>
      </c>
      <c r="J7" s="12">
        <f t="shared" si="13"/>
        <v>20</v>
      </c>
      <c r="K7" s="12">
        <f t="shared" si="13"/>
        <v>20</v>
      </c>
      <c r="L7" s="12">
        <f t="shared" si="13"/>
        <v>20</v>
      </c>
      <c r="M7" s="12">
        <f t="shared" si="13"/>
        <v>20</v>
      </c>
      <c r="N7" s="12">
        <f t="shared" si="13"/>
        <v>20</v>
      </c>
      <c r="O7" s="12">
        <f t="shared" si="13"/>
        <v>20</v>
      </c>
      <c r="P7" s="12">
        <f t="shared" si="13"/>
        <v>20</v>
      </c>
      <c r="Q7" s="12">
        <f t="shared" si="13"/>
        <v>20</v>
      </c>
      <c r="R7" s="71"/>
      <c r="S7" s="71"/>
      <c r="T7" s="71"/>
      <c r="U7" s="71"/>
      <c r="V7" s="71"/>
      <c r="W7" s="71"/>
      <c r="X7" s="71"/>
      <c r="Y7" s="71"/>
      <c r="Z7" s="71"/>
      <c r="AA7" s="71"/>
      <c r="AB7" s="71"/>
      <c r="AC7" s="71"/>
      <c r="AD7" s="71"/>
      <c r="AE7" s="71"/>
      <c r="AF7" s="71"/>
    </row>
    <row r="12" spans="1:32" x14ac:dyDescent="0.25">
      <c r="B12" s="10" t="s">
        <v>115</v>
      </c>
    </row>
    <row r="13" spans="1:32" x14ac:dyDescent="0.25">
      <c r="A13" s="5">
        <v>2017</v>
      </c>
      <c r="B13" s="3" t="str">
        <f t="shared" ref="B13:B25" si="14">IF(F13="X","X",IF(E13="X","X",MAX(F13,E13)))</f>
        <v>X</v>
      </c>
      <c r="C13" s="9" t="str">
        <f t="shared" ref="C13:C25" si="15">IF(A13&gt;YEAR($D$3),$D$3+365*(A13-YEAR($D$3)),"X")</f>
        <v>X</v>
      </c>
      <c r="D13" s="11">
        <f t="shared" ref="D13:D25" si="16">A13-YEAR($C$3)</f>
        <v>48</v>
      </c>
      <c r="E13" s="3" t="str">
        <f t="shared" ref="E13:E25" si="17">IFERROR(IF(YEAR(C13)-YEAR($D$3)&lt;5,14,IF(YEAR(C13)-YEAR($D$3)&gt;=5,20,IF(YEAR(C13)-YEAR($D$3)&lt;=15,26))),"X")</f>
        <v>X</v>
      </c>
      <c r="F13" s="12" t="str">
        <f t="shared" ref="F13:F25" si="18">IFERROR(IF(E13="X","X",IF(D13&gt;=50,20,IF(D13&lt;50,14,IF(D13&lt;=18,20)))),"X")</f>
        <v>X</v>
      </c>
    </row>
    <row r="14" spans="1:32" x14ac:dyDescent="0.25">
      <c r="A14" s="5">
        <v>2018</v>
      </c>
      <c r="B14" s="3" t="str">
        <f t="shared" si="14"/>
        <v>X</v>
      </c>
      <c r="C14" s="9" t="str">
        <f t="shared" si="15"/>
        <v>X</v>
      </c>
      <c r="D14" s="11">
        <f t="shared" si="16"/>
        <v>49</v>
      </c>
      <c r="E14" s="3" t="str">
        <f t="shared" si="17"/>
        <v>X</v>
      </c>
      <c r="F14" s="12" t="str">
        <f t="shared" si="18"/>
        <v>X</v>
      </c>
    </row>
    <row r="15" spans="1:32" x14ac:dyDescent="0.25">
      <c r="A15" s="5">
        <v>2019</v>
      </c>
      <c r="B15" s="3" t="str">
        <f t="shared" si="14"/>
        <v>X</v>
      </c>
      <c r="C15" s="9" t="str">
        <f t="shared" si="15"/>
        <v>X</v>
      </c>
      <c r="D15" s="11">
        <f t="shared" si="16"/>
        <v>50</v>
      </c>
      <c r="E15" s="3" t="str">
        <f t="shared" si="17"/>
        <v>X</v>
      </c>
      <c r="F15" s="12" t="str">
        <f t="shared" si="18"/>
        <v>X</v>
      </c>
    </row>
    <row r="16" spans="1:32" x14ac:dyDescent="0.25">
      <c r="A16" s="5">
        <v>2020</v>
      </c>
      <c r="B16" s="3">
        <f t="shared" si="14"/>
        <v>20</v>
      </c>
      <c r="C16" s="9">
        <f t="shared" si="15"/>
        <v>43971</v>
      </c>
      <c r="D16" s="11">
        <f t="shared" si="16"/>
        <v>51</v>
      </c>
      <c r="E16" s="3">
        <f t="shared" si="17"/>
        <v>14</v>
      </c>
      <c r="F16" s="12">
        <f t="shared" si="18"/>
        <v>20</v>
      </c>
    </row>
    <row r="17" spans="1:6" x14ac:dyDescent="0.25">
      <c r="A17" s="5">
        <v>2021</v>
      </c>
      <c r="B17" s="3">
        <f t="shared" si="14"/>
        <v>20</v>
      </c>
      <c r="C17" s="9">
        <f t="shared" si="15"/>
        <v>44336</v>
      </c>
      <c r="D17" s="11">
        <f t="shared" si="16"/>
        <v>52</v>
      </c>
      <c r="E17" s="3">
        <f t="shared" si="17"/>
        <v>14</v>
      </c>
      <c r="F17" s="12">
        <f t="shared" si="18"/>
        <v>20</v>
      </c>
    </row>
    <row r="18" spans="1:6" x14ac:dyDescent="0.25">
      <c r="A18" s="5">
        <v>2022</v>
      </c>
      <c r="B18" s="3">
        <f t="shared" si="14"/>
        <v>20</v>
      </c>
      <c r="C18" s="9">
        <f t="shared" si="15"/>
        <v>44701</v>
      </c>
      <c r="D18" s="11">
        <f t="shared" si="16"/>
        <v>53</v>
      </c>
      <c r="E18" s="3">
        <f t="shared" si="17"/>
        <v>14</v>
      </c>
      <c r="F18" s="12">
        <f t="shared" si="18"/>
        <v>20</v>
      </c>
    </row>
    <row r="19" spans="1:6" x14ac:dyDescent="0.25">
      <c r="A19" s="5">
        <v>2023</v>
      </c>
      <c r="B19" s="3">
        <f t="shared" si="14"/>
        <v>20</v>
      </c>
      <c r="C19" s="9">
        <f t="shared" si="15"/>
        <v>45066</v>
      </c>
      <c r="D19" s="11">
        <f t="shared" si="16"/>
        <v>54</v>
      </c>
      <c r="E19" s="3">
        <f t="shared" si="17"/>
        <v>14</v>
      </c>
      <c r="F19" s="12">
        <f t="shared" si="18"/>
        <v>20</v>
      </c>
    </row>
    <row r="20" spans="1:6" x14ac:dyDescent="0.25">
      <c r="A20" s="5">
        <v>2024</v>
      </c>
      <c r="B20" s="3">
        <f t="shared" si="14"/>
        <v>20</v>
      </c>
      <c r="C20" s="9">
        <f t="shared" si="15"/>
        <v>45431</v>
      </c>
      <c r="D20" s="11">
        <f t="shared" si="16"/>
        <v>55</v>
      </c>
      <c r="E20" s="3">
        <f t="shared" si="17"/>
        <v>20</v>
      </c>
      <c r="F20" s="12">
        <f t="shared" si="18"/>
        <v>20</v>
      </c>
    </row>
    <row r="21" spans="1:6" x14ac:dyDescent="0.25">
      <c r="A21" s="5">
        <v>2025</v>
      </c>
      <c r="B21" s="3">
        <f t="shared" si="14"/>
        <v>20</v>
      </c>
      <c r="C21" s="9">
        <f t="shared" si="15"/>
        <v>45796</v>
      </c>
      <c r="D21" s="11">
        <f t="shared" si="16"/>
        <v>56</v>
      </c>
      <c r="E21" s="3">
        <f t="shared" si="17"/>
        <v>20</v>
      </c>
      <c r="F21" s="12">
        <f t="shared" si="18"/>
        <v>20</v>
      </c>
    </row>
    <row r="22" spans="1:6" x14ac:dyDescent="0.25">
      <c r="A22" s="5">
        <v>2026</v>
      </c>
      <c r="B22" s="3">
        <f t="shared" si="14"/>
        <v>20</v>
      </c>
      <c r="C22" s="9">
        <f t="shared" si="15"/>
        <v>46161</v>
      </c>
      <c r="D22" s="11">
        <f t="shared" si="16"/>
        <v>57</v>
      </c>
      <c r="E22" s="3">
        <f t="shared" si="17"/>
        <v>20</v>
      </c>
      <c r="F22" s="12">
        <f t="shared" si="18"/>
        <v>20</v>
      </c>
    </row>
    <row r="23" spans="1:6" x14ac:dyDescent="0.25">
      <c r="A23" s="5">
        <v>2027</v>
      </c>
      <c r="B23" s="3">
        <f t="shared" si="14"/>
        <v>20</v>
      </c>
      <c r="C23" s="9">
        <f t="shared" si="15"/>
        <v>46526</v>
      </c>
      <c r="D23" s="11">
        <f t="shared" si="16"/>
        <v>58</v>
      </c>
      <c r="E23" s="3">
        <f t="shared" si="17"/>
        <v>20</v>
      </c>
      <c r="F23" s="12">
        <f t="shared" si="18"/>
        <v>20</v>
      </c>
    </row>
    <row r="24" spans="1:6" x14ac:dyDescent="0.25">
      <c r="A24" s="5">
        <v>2028</v>
      </c>
      <c r="B24" s="3">
        <f t="shared" si="14"/>
        <v>20</v>
      </c>
      <c r="C24" s="9">
        <f t="shared" si="15"/>
        <v>46891</v>
      </c>
      <c r="D24" s="11">
        <f t="shared" si="16"/>
        <v>59</v>
      </c>
      <c r="E24" s="3">
        <f t="shared" si="17"/>
        <v>20</v>
      </c>
      <c r="F24" s="12">
        <f t="shared" si="18"/>
        <v>20</v>
      </c>
    </row>
    <row r="25" spans="1:6" x14ac:dyDescent="0.25">
      <c r="A25" s="5">
        <v>2029</v>
      </c>
      <c r="B25" s="3">
        <f t="shared" si="14"/>
        <v>20</v>
      </c>
      <c r="C25" s="9">
        <f t="shared" si="15"/>
        <v>47256</v>
      </c>
      <c r="D25" s="11">
        <f t="shared" si="16"/>
        <v>60</v>
      </c>
      <c r="E25" s="3">
        <f t="shared" si="17"/>
        <v>20</v>
      </c>
      <c r="F25" s="12">
        <f t="shared" si="18"/>
        <v>20</v>
      </c>
    </row>
  </sheetData>
  <mergeCells count="11">
    <mergeCell ref="E1:R1"/>
    <mergeCell ref="S1:AF1"/>
    <mergeCell ref="R4:AF7"/>
    <mergeCell ref="A6:D6"/>
    <mergeCell ref="A7:D7"/>
    <mergeCell ref="A5:D5"/>
    <mergeCell ref="A4:D4"/>
    <mergeCell ref="A1:A2"/>
    <mergeCell ref="B1:B2"/>
    <mergeCell ref="C1:C2"/>
    <mergeCell ref="D1: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67121-756C-47AF-B8CB-84247A7611C1}">
  <dimension ref="A2:AE23"/>
  <sheetViews>
    <sheetView zoomScale="109" zoomScaleNormal="109" workbookViewId="0">
      <selection activeCell="B14" sqref="B14"/>
    </sheetView>
  </sheetViews>
  <sheetFormatPr defaultRowHeight="13.5" outlineLevelCol="1" x14ac:dyDescent="0.25"/>
  <cols>
    <col min="1" max="1" width="25.875" style="26" customWidth="1"/>
    <col min="2" max="2" width="22.625" style="26" customWidth="1"/>
    <col min="3" max="3" width="14" style="26" customWidth="1" outlineLevel="1"/>
    <col min="4" max="4" width="4" style="26" customWidth="1" outlineLevel="1"/>
    <col min="5" max="5" width="17.75" style="26" customWidth="1" outlineLevel="1"/>
    <col min="6" max="6" width="13.75" style="27" customWidth="1" outlineLevel="1"/>
    <col min="7" max="7" width="17.625" style="28" customWidth="1"/>
    <col min="8" max="8" width="10.375" style="26" customWidth="1"/>
    <col min="9" max="9" width="9.75" style="26" customWidth="1"/>
    <col min="10" max="10" width="4.875" style="26" customWidth="1"/>
    <col min="11" max="11" width="9.75" style="26" customWidth="1"/>
    <col min="12" max="16" width="4.875" style="26" customWidth="1"/>
    <col min="17" max="17" width="9.25" style="26" customWidth="1"/>
    <col min="18" max="16384" width="9" style="26"/>
  </cols>
  <sheetData>
    <row r="2" spans="1:31" s="31" customFormat="1" ht="27" customHeight="1" x14ac:dyDescent="0.25">
      <c r="A2" s="29" t="s">
        <v>0</v>
      </c>
      <c r="B2" s="29" t="s">
        <v>1</v>
      </c>
      <c r="C2" s="30"/>
      <c r="D2" s="30"/>
      <c r="E2" s="30"/>
      <c r="F2" s="30"/>
      <c r="G2" s="29" t="s">
        <v>2</v>
      </c>
      <c r="R2" s="32"/>
      <c r="S2" s="32"/>
      <c r="T2" s="32"/>
      <c r="U2" s="32"/>
      <c r="V2" s="32"/>
      <c r="W2" s="32"/>
      <c r="X2" s="32"/>
      <c r="Y2" s="32"/>
      <c r="Z2" s="32"/>
      <c r="AA2" s="32"/>
      <c r="AB2" s="32"/>
      <c r="AC2" s="32"/>
      <c r="AD2" s="32"/>
      <c r="AE2" s="32"/>
    </row>
    <row r="3" spans="1:31" s="31" customFormat="1" x14ac:dyDescent="0.25">
      <c r="A3" s="54" t="s">
        <v>224</v>
      </c>
      <c r="B3" s="33">
        <f>VLOOKUP($A$3,'Çalışan Listesi'!$B$3:$R$250,2,FALSE)</f>
        <v>32759</v>
      </c>
      <c r="G3" s="33">
        <f>VLOOKUP($A$3,'Çalışan Listesi'!$B$3:$R$250,3,FALSE)</f>
        <v>44756</v>
      </c>
      <c r="I3" s="44"/>
      <c r="R3" s="32"/>
      <c r="S3" s="32"/>
      <c r="T3" s="32"/>
      <c r="U3" s="32"/>
      <c r="V3" s="32"/>
      <c r="W3" s="32"/>
      <c r="X3" s="32"/>
      <c r="Y3" s="32"/>
      <c r="Z3" s="32"/>
      <c r="AA3" s="32"/>
      <c r="AB3" s="32"/>
      <c r="AC3" s="32"/>
      <c r="AD3" s="32"/>
      <c r="AE3" s="32"/>
    </row>
    <row r="4" spans="1:31" s="31" customFormat="1" x14ac:dyDescent="0.25">
      <c r="A4" s="41"/>
      <c r="B4" s="40"/>
      <c r="G4" s="40"/>
      <c r="R4" s="32"/>
      <c r="S4" s="32"/>
      <c r="T4" s="32"/>
      <c r="U4" s="32"/>
      <c r="V4" s="32"/>
      <c r="W4" s="32"/>
      <c r="X4" s="32"/>
      <c r="Y4" s="32"/>
      <c r="Z4" s="32"/>
      <c r="AA4" s="32"/>
      <c r="AB4" s="32"/>
      <c r="AC4" s="32"/>
      <c r="AD4" s="32"/>
      <c r="AE4" s="32"/>
    </row>
    <row r="5" spans="1:31" s="31" customFormat="1" x14ac:dyDescent="0.25">
      <c r="A5" s="27" t="s">
        <v>122</v>
      </c>
      <c r="B5" s="40"/>
      <c r="G5" s="40"/>
      <c r="K5" s="45"/>
      <c r="R5" s="32"/>
      <c r="S5" s="32"/>
      <c r="T5" s="32"/>
      <c r="U5" s="32"/>
      <c r="V5" s="32"/>
      <c r="W5" s="32"/>
      <c r="X5" s="32"/>
      <c r="Y5" s="32"/>
      <c r="Z5" s="32"/>
      <c r="AA5" s="32"/>
      <c r="AB5" s="32"/>
      <c r="AC5" s="32"/>
      <c r="AD5" s="32"/>
      <c r="AE5" s="32"/>
    </row>
    <row r="6" spans="1:31" x14ac:dyDescent="0.25">
      <c r="A6" s="27"/>
    </row>
    <row r="7" spans="1:31" ht="15" x14ac:dyDescent="0.25">
      <c r="A7" s="42" t="s">
        <v>117</v>
      </c>
      <c r="B7" s="42" t="s">
        <v>128</v>
      </c>
      <c r="C7" s="42" t="s">
        <v>116</v>
      </c>
      <c r="D7" s="42" t="s">
        <v>107</v>
      </c>
      <c r="E7" s="42" t="s">
        <v>119</v>
      </c>
      <c r="F7" s="42" t="s">
        <v>118</v>
      </c>
      <c r="G7" s="42" t="s">
        <v>120</v>
      </c>
      <c r="H7" s="42" t="s">
        <v>121</v>
      </c>
    </row>
    <row r="8" spans="1:31" ht="15" x14ac:dyDescent="0.25">
      <c r="A8" s="34">
        <v>2017</v>
      </c>
      <c r="B8" s="43">
        <v>0</v>
      </c>
      <c r="C8" s="36" t="str">
        <f t="shared" ref="C8:C9" si="0">IF(A8&gt;YEAR($G$3),$G$3+365*(A8-YEAR($G$3)),"X")</f>
        <v>X</v>
      </c>
      <c r="D8" s="37">
        <f>A8-YEAR($B$3)</f>
        <v>28</v>
      </c>
      <c r="E8" s="35" t="str">
        <f>IFERROR(IF(AND(YEAR(C8)-YEAR($G$3)&gt;=1,YEAR(C8)-YEAR($G$3)&lt;5),14,IF(AND(YEAR(C8)-YEAR($G$3)&gt;=5,YEAR(C8)-YEAR($G$3)&lt;15),20,IF(YEAR(C8)-YEAR($G$3)&gt;=15,26))),"X")</f>
        <v>X</v>
      </c>
      <c r="F8" s="38" t="str">
        <f t="shared" ref="F8:F20" si="1">IFERROR(IF(E8="X","X",IF(D8&gt;=50,20,IF(D8&lt;50,14,IF(D8&lt;=18,20)))),"X")</f>
        <v>X</v>
      </c>
      <c r="G8" s="43">
        <f>IF(B8="X","X",IF(B8="","",VLOOKUP($A$3,'Çalışan Listesi'!$B$3:$R$250,4,FALSE)))</f>
        <v>0</v>
      </c>
      <c r="H8" s="43">
        <f t="shared" ref="H8:H20" si="2">IFERROR(B8-G8,"")</f>
        <v>0</v>
      </c>
      <c r="I8" s="28"/>
    </row>
    <row r="9" spans="1:31" ht="15" x14ac:dyDescent="0.25">
      <c r="A9" s="34">
        <v>2018</v>
      </c>
      <c r="B9" s="43">
        <v>0</v>
      </c>
      <c r="C9" s="36" t="str">
        <f t="shared" si="0"/>
        <v>X</v>
      </c>
      <c r="D9" s="37">
        <f t="shared" ref="D9:D20" si="3">A9-YEAR($B$3)</f>
        <v>29</v>
      </c>
      <c r="E9" s="35" t="str">
        <f t="shared" ref="E9:E20" si="4">IFERROR(IF(AND(YEAR(C9)-YEAR($G$3)&gt;=1,YEAR(C9)-YEAR($G$3)&lt;5),14,IF(AND(YEAR(C9)-YEAR($G$3)&gt;=5,YEAR(C9)-YEAR($G$3)&lt;15),20,IF(YEAR(C9)-YEAR($G$3)&gt;=15,26))),"X")</f>
        <v>X</v>
      </c>
      <c r="F9" s="38" t="str">
        <f t="shared" si="1"/>
        <v>X</v>
      </c>
      <c r="G9" s="43">
        <f>IF(B9="X","X",IF(B9="","",VLOOKUP($A$3,'Çalışan Listesi'!$B$3:$R$250,5,FALSE)))</f>
        <v>0</v>
      </c>
      <c r="H9" s="43">
        <f t="shared" si="2"/>
        <v>0</v>
      </c>
      <c r="I9" s="28"/>
    </row>
    <row r="10" spans="1:31" ht="15" x14ac:dyDescent="0.25">
      <c r="A10" s="34">
        <v>2019</v>
      </c>
      <c r="B10" s="43">
        <v>0</v>
      </c>
      <c r="C10" s="36" t="str">
        <f>IF(A10&gt;YEAR($G$3),$G$3+365*(A10-YEAR($G$3)),"X")</f>
        <v>X</v>
      </c>
      <c r="D10" s="37">
        <f t="shared" si="3"/>
        <v>30</v>
      </c>
      <c r="E10" s="35" t="str">
        <f t="shared" si="4"/>
        <v>X</v>
      </c>
      <c r="F10" s="38" t="str">
        <f t="shared" si="1"/>
        <v>X</v>
      </c>
      <c r="G10" s="43">
        <f>IF(B10="X","X",IF(B10="","",VLOOKUP($A$3,'Çalışan Listesi'!$B$3:$R$250,6,FALSE)))</f>
        <v>0</v>
      </c>
      <c r="H10" s="43">
        <f>IFERROR(B10-G10,"")</f>
        <v>0</v>
      </c>
      <c r="I10" s="28"/>
    </row>
    <row r="11" spans="1:31" ht="15" x14ac:dyDescent="0.25">
      <c r="A11" s="34">
        <v>2020</v>
      </c>
      <c r="B11" s="43">
        <v>0</v>
      </c>
      <c r="C11" s="36" t="str">
        <f t="shared" ref="C11:C20" si="5">IF(A11&gt;YEAR($G$3),$G$3+365*(A11-YEAR($G$3)),"X")</f>
        <v>X</v>
      </c>
      <c r="D11" s="37">
        <f t="shared" si="3"/>
        <v>31</v>
      </c>
      <c r="E11" s="35" t="str">
        <f t="shared" si="4"/>
        <v>X</v>
      </c>
      <c r="F11" s="38" t="str">
        <f t="shared" si="1"/>
        <v>X</v>
      </c>
      <c r="G11" s="43">
        <f>IF(B11="X","X",IF(B11="","",VLOOKUP($A$3,'Çalışan Listesi'!$B$3:$R$250,7,FALSE)))</f>
        <v>0</v>
      </c>
      <c r="H11" s="43">
        <f t="shared" si="2"/>
        <v>0</v>
      </c>
      <c r="I11" s="28"/>
    </row>
    <row r="12" spans="1:31" ht="15" x14ac:dyDescent="0.25">
      <c r="A12" s="34">
        <v>2021</v>
      </c>
      <c r="B12" s="43">
        <v>0</v>
      </c>
      <c r="C12" s="36" t="str">
        <f t="shared" si="5"/>
        <v>X</v>
      </c>
      <c r="D12" s="37">
        <f t="shared" si="3"/>
        <v>32</v>
      </c>
      <c r="E12" s="35" t="str">
        <f t="shared" si="4"/>
        <v>X</v>
      </c>
      <c r="F12" s="38" t="str">
        <f>IFERROR(IF(E12="X","X",IF(D12&gt;=50,20,IF(D12&lt;50,14,IF(D12&lt;=18,20)))),"X")</f>
        <v>X</v>
      </c>
      <c r="G12" s="43">
        <f>IF(B12="X","X",IF(B12="","",VLOOKUP($A$3,'Çalışan Listesi'!$B$3:$R$250,8,FALSE)))</f>
        <v>0</v>
      </c>
      <c r="H12" s="43">
        <f t="shared" si="2"/>
        <v>0</v>
      </c>
      <c r="I12" s="28"/>
    </row>
    <row r="13" spans="1:31" ht="15" x14ac:dyDescent="0.25">
      <c r="A13" s="34">
        <v>2022</v>
      </c>
      <c r="B13" s="43">
        <v>0</v>
      </c>
      <c r="C13" s="36" t="str">
        <f t="shared" si="5"/>
        <v>X</v>
      </c>
      <c r="D13" s="37">
        <f t="shared" si="3"/>
        <v>33</v>
      </c>
      <c r="E13" s="35" t="str">
        <f t="shared" si="4"/>
        <v>X</v>
      </c>
      <c r="F13" s="38" t="str">
        <f t="shared" si="1"/>
        <v>X</v>
      </c>
      <c r="G13" s="43">
        <f>IF(B13="X","X",VLOOKUP($A$3,'Çalışan Listesi'!$B$3:$R$250,9,FALSE))</f>
        <v>0</v>
      </c>
      <c r="H13" s="43">
        <f t="shared" si="2"/>
        <v>0</v>
      </c>
      <c r="I13" s="28"/>
    </row>
    <row r="14" spans="1:31" ht="15" x14ac:dyDescent="0.25">
      <c r="A14" s="34">
        <v>2023</v>
      </c>
      <c r="B14" s="43">
        <v>14</v>
      </c>
      <c r="C14" s="36">
        <f t="shared" si="5"/>
        <v>45121</v>
      </c>
      <c r="D14" s="37">
        <f t="shared" si="3"/>
        <v>34</v>
      </c>
      <c r="E14" s="35">
        <f t="shared" si="4"/>
        <v>14</v>
      </c>
      <c r="F14" s="38">
        <f t="shared" si="1"/>
        <v>14</v>
      </c>
      <c r="G14" s="43">
        <f>IF(B14="X","X",VLOOKUP($A$3,'Çalışan Listesi'!$B$3:$R$250,10,FALSE))</f>
        <v>5</v>
      </c>
      <c r="H14" s="43">
        <f t="shared" si="2"/>
        <v>9</v>
      </c>
      <c r="I14" s="28"/>
    </row>
    <row r="15" spans="1:31" ht="15" x14ac:dyDescent="0.25">
      <c r="A15" s="34">
        <v>2024</v>
      </c>
      <c r="B15" s="43">
        <v>14</v>
      </c>
      <c r="C15" s="36">
        <f t="shared" si="5"/>
        <v>45486</v>
      </c>
      <c r="D15" s="37">
        <f t="shared" si="3"/>
        <v>35</v>
      </c>
      <c r="E15" s="35">
        <f t="shared" si="4"/>
        <v>14</v>
      </c>
      <c r="F15" s="38">
        <f t="shared" si="1"/>
        <v>14</v>
      </c>
      <c r="G15" s="43">
        <f>IF(B15="X","X",VLOOKUP($A$3,'Çalışan Listesi'!$B$3:$R$250,11,FALSE))</f>
        <v>5</v>
      </c>
      <c r="H15" s="43">
        <f t="shared" si="2"/>
        <v>9</v>
      </c>
      <c r="I15" s="28"/>
    </row>
    <row r="16" spans="1:31" ht="15" x14ac:dyDescent="0.25">
      <c r="A16" s="34">
        <v>2025</v>
      </c>
      <c r="B16" s="43">
        <v>14</v>
      </c>
      <c r="C16" s="36">
        <f t="shared" si="5"/>
        <v>45851</v>
      </c>
      <c r="D16" s="37">
        <f t="shared" si="3"/>
        <v>36</v>
      </c>
      <c r="E16" s="35">
        <f t="shared" si="4"/>
        <v>14</v>
      </c>
      <c r="F16" s="38">
        <f t="shared" si="1"/>
        <v>14</v>
      </c>
      <c r="G16" s="43">
        <f>IF(B16="X","X",VLOOKUP($A$3,'Çalışan Listesi'!$B$3:$R$250,12,FALSE))</f>
        <v>0</v>
      </c>
      <c r="H16" s="43">
        <f t="shared" si="2"/>
        <v>14</v>
      </c>
      <c r="I16" s="28"/>
    </row>
    <row r="17" spans="1:9" ht="15" x14ac:dyDescent="0.25">
      <c r="A17" s="34">
        <v>2026</v>
      </c>
      <c r="B17" s="43">
        <v>0</v>
      </c>
      <c r="C17" s="36">
        <f>IF(A17&gt;YEAR($G$3),$G$3+365*(A17-YEAR($G$3)),"X")</f>
        <v>46216</v>
      </c>
      <c r="D17" s="37">
        <f t="shared" si="3"/>
        <v>37</v>
      </c>
      <c r="E17" s="35">
        <f t="shared" si="4"/>
        <v>14</v>
      </c>
      <c r="F17" s="38">
        <f t="shared" si="1"/>
        <v>14</v>
      </c>
      <c r="G17" s="43">
        <f>IF(B17="X","X",VLOOKUP($A$3,'Çalışan Listesi'!$B$3:$R$250,13,FALSE))</f>
        <v>0</v>
      </c>
      <c r="H17" s="43">
        <f t="shared" si="2"/>
        <v>0</v>
      </c>
      <c r="I17" s="28"/>
    </row>
    <row r="18" spans="1:9" ht="15" x14ac:dyDescent="0.25">
      <c r="A18" s="34">
        <v>2027</v>
      </c>
      <c r="B18" s="43">
        <v>0</v>
      </c>
      <c r="C18" s="36">
        <f t="shared" si="5"/>
        <v>46581</v>
      </c>
      <c r="D18" s="37">
        <f t="shared" si="3"/>
        <v>38</v>
      </c>
      <c r="E18" s="35">
        <f t="shared" si="4"/>
        <v>20</v>
      </c>
      <c r="F18" s="38">
        <f t="shared" si="1"/>
        <v>14</v>
      </c>
      <c r="G18" s="43">
        <f>IF(B18="X","X",VLOOKUP($A$3,'Çalışan Listesi'!$B$3:$R$250,14,FALSE))</f>
        <v>0</v>
      </c>
      <c r="H18" s="43">
        <f t="shared" si="2"/>
        <v>0</v>
      </c>
      <c r="I18" s="28"/>
    </row>
    <row r="19" spans="1:9" ht="15" x14ac:dyDescent="0.25">
      <c r="A19" s="34">
        <v>2028</v>
      </c>
      <c r="B19" s="43">
        <f t="shared" ref="B19:B20" ca="1" si="6">IF(TODAY()&gt;=C19,(IF(F19="X","X",IF(E19="X","X",MAX(F19,E19)))),0)</f>
        <v>0</v>
      </c>
      <c r="C19" s="36">
        <f t="shared" si="5"/>
        <v>46946</v>
      </c>
      <c r="D19" s="37">
        <f t="shared" si="3"/>
        <v>39</v>
      </c>
      <c r="E19" s="35">
        <f t="shared" si="4"/>
        <v>20</v>
      </c>
      <c r="F19" s="38">
        <f t="shared" si="1"/>
        <v>14</v>
      </c>
      <c r="G19" s="43">
        <f ca="1">IF(B19="X","X",VLOOKUP($A$3,'Çalışan Listesi'!$B$3:$R$250,15,FALSE))</f>
        <v>0</v>
      </c>
      <c r="H19" s="43">
        <f t="shared" ca="1" si="2"/>
        <v>0</v>
      </c>
    </row>
    <row r="20" spans="1:9" ht="15" x14ac:dyDescent="0.25">
      <c r="A20" s="34">
        <v>2029</v>
      </c>
      <c r="B20" s="43">
        <f t="shared" ca="1" si="6"/>
        <v>0</v>
      </c>
      <c r="C20" s="36">
        <f t="shared" si="5"/>
        <v>47311</v>
      </c>
      <c r="D20" s="37">
        <f t="shared" si="3"/>
        <v>40</v>
      </c>
      <c r="E20" s="35">
        <f t="shared" si="4"/>
        <v>20</v>
      </c>
      <c r="F20" s="38">
        <f t="shared" si="1"/>
        <v>14</v>
      </c>
      <c r="G20" s="43">
        <f ca="1">IF(B20="X","X",VLOOKUP($A$3,'Çalışan Listesi'!$B$3:$R$250,16,FALSE))</f>
        <v>0</v>
      </c>
      <c r="H20" s="43">
        <f t="shared" ca="1" si="2"/>
        <v>0</v>
      </c>
    </row>
    <row r="21" spans="1:9" ht="15" customHeight="1" x14ac:dyDescent="0.25">
      <c r="A21" s="80" t="s">
        <v>123</v>
      </c>
      <c r="B21" s="80"/>
      <c r="C21" s="80"/>
      <c r="D21" s="80"/>
      <c r="E21" s="80"/>
      <c r="F21" s="80"/>
      <c r="G21" s="80"/>
      <c r="H21" s="53">
        <f ca="1">SUM(H8:H20)</f>
        <v>32</v>
      </c>
    </row>
    <row r="23" spans="1:9" x14ac:dyDescent="0.25">
      <c r="C23" s="39"/>
    </row>
  </sheetData>
  <mergeCells count="1">
    <mergeCell ref="A21:G21"/>
  </mergeCells>
  <conditionalFormatting sqref="B8:H20">
    <cfRule type="containsBlanks" dxfId="1" priority="5">
      <formula>LEN(TRIM(B8))=0</formula>
    </cfRule>
  </conditionalFormatting>
  <conditionalFormatting sqref="H8:H20">
    <cfRule type="cellIs" dxfId="0" priority="3" operator="lessThan">
      <formula>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03D4E67-D593-4967-BEFD-F3DEB6688139}">
          <x14:formula1>
            <xm:f>'Çalışan Listesi'!$B$3:$B$298</xm:f>
          </x14:formula1>
          <xm:sqref>A3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32F41-28FA-4FB2-A9B1-A784C6A08970}">
  <dimension ref="A1:R2"/>
  <sheetViews>
    <sheetView zoomScale="145" zoomScaleNormal="145" workbookViewId="0">
      <selection activeCell="C10" sqref="C10"/>
    </sheetView>
  </sheetViews>
  <sheetFormatPr defaultRowHeight="16.5" x14ac:dyDescent="0.3"/>
  <sheetData>
    <row r="1" spans="1:18" s="14" customFormat="1" ht="15" customHeight="1" x14ac:dyDescent="0.3">
      <c r="A1" s="66" t="s">
        <v>109</v>
      </c>
      <c r="B1" s="67" t="s">
        <v>0</v>
      </c>
      <c r="C1" s="67" t="s">
        <v>1</v>
      </c>
      <c r="D1" s="67" t="s">
        <v>2</v>
      </c>
      <c r="E1" s="67" t="s">
        <v>127</v>
      </c>
      <c r="F1" s="68" t="s">
        <v>3</v>
      </c>
      <c r="G1" s="68"/>
      <c r="H1" s="68"/>
      <c r="I1" s="68"/>
      <c r="J1" s="68"/>
      <c r="K1" s="68"/>
      <c r="L1" s="68"/>
      <c r="M1" s="68"/>
      <c r="N1" s="68"/>
      <c r="O1" s="68"/>
      <c r="P1" s="68"/>
      <c r="Q1" s="68"/>
      <c r="R1" s="68"/>
    </row>
    <row r="2" spans="1:18" s="14" customFormat="1" ht="15" customHeight="1" x14ac:dyDescent="0.3">
      <c r="A2" s="66"/>
      <c r="B2" s="67"/>
      <c r="C2" s="67"/>
      <c r="D2" s="67"/>
      <c r="E2" s="67"/>
      <c r="F2" s="23" t="s">
        <v>4</v>
      </c>
      <c r="G2" s="23" t="s">
        <v>5</v>
      </c>
      <c r="H2" s="24">
        <v>2019</v>
      </c>
      <c r="I2" s="24">
        <v>2020</v>
      </c>
      <c r="J2" s="24">
        <v>2021</v>
      </c>
      <c r="K2" s="24">
        <v>2022</v>
      </c>
      <c r="L2" s="24">
        <v>2023</v>
      </c>
      <c r="M2" s="24">
        <v>2024</v>
      </c>
      <c r="N2" s="24">
        <v>2025</v>
      </c>
      <c r="O2" s="24">
        <v>2026</v>
      </c>
      <c r="P2" s="24">
        <v>2027</v>
      </c>
      <c r="Q2" s="24">
        <v>2028</v>
      </c>
      <c r="R2" s="24">
        <v>2029</v>
      </c>
    </row>
  </sheetData>
  <mergeCells count="6">
    <mergeCell ref="A1:A2"/>
    <mergeCell ref="B1:B2"/>
    <mergeCell ref="C1:C2"/>
    <mergeCell ref="D1:D2"/>
    <mergeCell ref="F1:R1"/>
    <mergeCell ref="E1: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Çalışan Listesi</vt:lpstr>
      <vt:lpstr>Sheet1</vt:lpstr>
      <vt:lpstr>Tablo</vt:lpstr>
      <vt:lpstr>Çıkan Personel Listesi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dc:creator>
  <cp:lastModifiedBy>MİNE KARAOĞLU</cp:lastModifiedBy>
  <cp:lastPrinted>2022-11-17T11:35:24Z</cp:lastPrinted>
  <dcterms:created xsi:type="dcterms:W3CDTF">2015-06-05T18:19:34Z</dcterms:created>
  <dcterms:modified xsi:type="dcterms:W3CDTF">2025-07-28T11:20:08Z</dcterms:modified>
</cp:coreProperties>
</file>