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obi RPA\Periodic Reoprt\"/>
    </mc:Choice>
  </mc:AlternateContent>
  <bookViews>
    <workbookView xWindow="0" yWindow="0" windowWidth="20490" windowHeight="7620" tabRatio="836" firstSheet="2" activeTab="6"/>
  </bookViews>
  <sheets>
    <sheet name="1. Own Shop Cost Per GA cp" sheetId="1" r:id="rId1"/>
    <sheet name="2.PopulationPer Own ShopArea m2" sheetId="2" r:id="rId2"/>
    <sheet name="3.App Users Customer Base (RGB" sheetId="3" r:id="rId3"/>
    <sheet name="4.FCR" sheetId="4" r:id="rId4"/>
    <sheet name="5.e-bill% Auto Payment  Overdue" sheetId="7" r:id="rId5"/>
    <sheet name="6.Self Care Login" sheetId="5" r:id="rId6"/>
    <sheet name="7. Total GACPMIG per shop Area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6" l="1"/>
  <c r="N6" i="6"/>
  <c r="O22" i="5"/>
  <c r="O21" i="5"/>
  <c r="N21" i="5"/>
  <c r="K6" i="4"/>
  <c r="U3" i="2"/>
  <c r="J7" i="1"/>
  <c r="N22" i="5" l="1"/>
</calcChain>
</file>

<file path=xl/comments1.xml><?xml version="1.0" encoding="utf-8"?>
<comments xmlns="http://schemas.openxmlformats.org/spreadsheetml/2006/main">
  <authors>
    <author>asifuz.zaman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asifuz.zaman:</t>
        </r>
        <r>
          <rPr>
            <sz val="9"/>
            <color indexed="81"/>
            <rFont val="Tahoma"/>
            <family val="2"/>
          </rPr>
          <t xml:space="preserve">
In previous month, this data was not available , Now I put the actual figure</t>
        </r>
      </text>
    </comment>
  </commentList>
</comments>
</file>

<file path=xl/sharedStrings.xml><?xml version="1.0" encoding="utf-8"?>
<sst xmlns="http://schemas.openxmlformats.org/spreadsheetml/2006/main" count="178" uniqueCount="91">
  <si>
    <t>Own Shop Cost Per GA cp</t>
  </si>
  <si>
    <t>Name Of 1st Item</t>
  </si>
  <si>
    <t>Own Shop Cost Per GA CP</t>
  </si>
  <si>
    <t>Calculation</t>
  </si>
  <si>
    <t>Total</t>
  </si>
  <si>
    <t>Cost WIC(MN)</t>
  </si>
  <si>
    <t>Cost BDT</t>
  </si>
  <si>
    <t>1BDT=0.0108393 EUR</t>
  </si>
  <si>
    <t>Cost (EUR)</t>
  </si>
  <si>
    <t>Pre To Post (Migration)</t>
  </si>
  <si>
    <t>New Activation SIM( Brand+MNP)</t>
  </si>
  <si>
    <t>Own shop cost per GA/cp/mig [EUR]</t>
  </si>
  <si>
    <t>Data Type &amp; Source</t>
  </si>
  <si>
    <t>Concern Team</t>
  </si>
  <si>
    <t>Data Type</t>
  </si>
  <si>
    <t>Source</t>
  </si>
  <si>
    <t>Available in DWH</t>
  </si>
  <si>
    <t>WIC</t>
  </si>
  <si>
    <t>No</t>
  </si>
  <si>
    <t>Complaint Team</t>
  </si>
  <si>
    <t>CRM</t>
  </si>
  <si>
    <t>Admin+HR+Own</t>
  </si>
  <si>
    <t>Yes (EBI)</t>
  </si>
  <si>
    <t>Area Of WIC</t>
  </si>
  <si>
    <t>Mannual</t>
  </si>
  <si>
    <t>Not Yet</t>
  </si>
  <si>
    <t>Population Per Own Shop Area m2_2020</t>
  </si>
  <si>
    <t>YTD (AVG)</t>
  </si>
  <si>
    <t>Robi Total Base</t>
  </si>
  <si>
    <t>AT Total Base</t>
  </si>
  <si>
    <t>Total Base</t>
  </si>
  <si>
    <t>Total Ownshop</t>
  </si>
  <si>
    <t>Total own shop Area (In Square ft)</t>
  </si>
  <si>
    <t>Total own shop Area (In Square meter)</t>
  </si>
  <si>
    <t>Population per own shop Area</t>
  </si>
  <si>
    <t>1 M^2</t>
  </si>
  <si>
    <t>=</t>
  </si>
  <si>
    <t>ft^2</t>
  </si>
  <si>
    <t>1 ft^2</t>
  </si>
  <si>
    <t>M^2</t>
  </si>
  <si>
    <t>EBI</t>
  </si>
  <si>
    <t>Yes</t>
  </si>
  <si>
    <t>Cumulative App User</t>
  </si>
  <si>
    <t>RGB</t>
  </si>
  <si>
    <t>YES</t>
  </si>
  <si>
    <t>Target</t>
  </si>
  <si>
    <t>YTD</t>
  </si>
  <si>
    <t>Robi</t>
  </si>
  <si>
    <t>Airtel</t>
  </si>
  <si>
    <t>Avg (Merged Co)</t>
  </si>
  <si>
    <t>AT</t>
  </si>
  <si>
    <t>Robi Contact Center</t>
  </si>
  <si>
    <t>AT Contact Center</t>
  </si>
  <si>
    <t>Gplex</t>
  </si>
  <si>
    <t>Genex</t>
  </si>
  <si>
    <t>???</t>
  </si>
  <si>
    <t># of self-care logins per customer</t>
  </si>
  <si>
    <t>Single App Unique Login Robi</t>
  </si>
  <si>
    <t>Single App Unique Login AT</t>
  </si>
  <si>
    <t>Web Self Care login Robi</t>
  </si>
  <si>
    <t>Web Self Care  login AT</t>
  </si>
  <si>
    <t>Active User App Robi</t>
  </si>
  <si>
    <t>Active User App AT</t>
  </si>
  <si>
    <t>Web Self Care Active User Robi</t>
  </si>
  <si>
    <t>Web Self Care Active User AT</t>
  </si>
  <si>
    <t>of self-care logins per customer Robi</t>
  </si>
  <si>
    <t>of self-care logins per customer AT</t>
  </si>
  <si>
    <t>of self-care logins per customer Merged Co</t>
  </si>
  <si>
    <t>IT</t>
  </si>
  <si>
    <t>Self care Login Info/Active User</t>
  </si>
  <si>
    <t>Web Self Care Login Info/ Active User</t>
  </si>
  <si>
    <t>Total GACPMIG per shop Area_2020</t>
  </si>
  <si>
    <t>YTD 20</t>
  </si>
  <si>
    <t>Total GA CP MIG</t>
  </si>
  <si>
    <t xml:space="preserve">Total GA,CP,Mig per shop area  </t>
  </si>
  <si>
    <t>Elements</t>
  </si>
  <si>
    <t>Result in June’2020</t>
  </si>
  <si>
    <t>Result in July’2020</t>
  </si>
  <si>
    <t>Result in Aug’2020</t>
  </si>
  <si>
    <t>% of e-billing</t>
  </si>
  <si>
    <t>% of Automated Payments</t>
  </si>
  <si>
    <t>7.98 [EUR]</t>
  </si>
  <si>
    <t>7.37 [EURO]</t>
  </si>
  <si>
    <t>7.64 [EURO]</t>
  </si>
  <si>
    <t>e-bill</t>
  </si>
  <si>
    <t>Automation Payments</t>
  </si>
  <si>
    <r>
      <t>Value of overdue consumer bills per net consumers [EUR</t>
    </r>
    <r>
      <rPr>
        <sz val="10"/>
        <color theme="1"/>
        <rFont val="Nunito Light"/>
      </rPr>
      <t xml:space="preserve"> ]</t>
    </r>
  </si>
  <si>
    <t>Value of overdue consumer bills per net consumers [EUR ]</t>
  </si>
  <si>
    <t>CBS report module</t>
  </si>
  <si>
    <t>Credit Management</t>
  </si>
  <si>
    <t>Note : Formula will be mentioned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</si>
</sst>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&gt;1000000]#.0,,&quot;M&quot;;[&gt;1000]#,&quot;K&quot;;#,##0"/>
    <numFmt numFmtId="165" formatCode="[&gt;1000000]#.00,,&quot;M&quot;;[&gt;1000]#.0,&quot;K&quot;;#,##0.0"/>
    <numFmt numFmtId="166" formatCode="0.0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0"/>
      <color theme="1"/>
      <name val="Nunito Light"/>
    </font>
    <font>
      <b/>
      <sz val="10"/>
      <color theme="1"/>
      <name val="Nunito Light"/>
    </font>
    <font>
      <sz val="10"/>
      <color rgb="FF000000"/>
      <name val="Nunito Light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0" fontId="0" fillId="0" borderId="2" xfId="0" applyBorder="1"/>
    <xf numFmtId="0" fontId="4" fillId="0" borderId="2" xfId="0" applyFont="1" applyBorder="1"/>
    <xf numFmtId="17" fontId="4" fillId="0" borderId="2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6" fillId="0" borderId="5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4" xfId="0" quotePrefix="1" applyBorder="1"/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1" fontId="3" fillId="3" borderId="8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7" fillId="3" borderId="0" xfId="0" applyFont="1" applyFill="1"/>
    <xf numFmtId="17" fontId="10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3" fontId="2" fillId="6" borderId="8" xfId="0" applyNumberFormat="1" applyFont="1" applyFill="1" applyBorder="1" applyAlignment="1">
      <alignment horizontal="center"/>
    </xf>
    <xf numFmtId="3" fontId="2" fillId="6" borderId="10" xfId="0" applyNumberFormat="1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4" fillId="7" borderId="0" xfId="0" applyFont="1" applyFill="1"/>
    <xf numFmtId="0" fontId="4" fillId="7" borderId="0" xfId="0" quotePrefix="1" applyFont="1" applyFill="1" applyAlignment="1">
      <alignment horizontal="center"/>
    </xf>
    <xf numFmtId="17" fontId="0" fillId="0" borderId="2" xfId="0" applyNumberForma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9" fontId="3" fillId="0" borderId="8" xfId="1" applyFont="1" applyBorder="1" applyAlignment="1">
      <alignment horizontal="center"/>
    </xf>
    <xf numFmtId="0" fontId="5" fillId="8" borderId="1" xfId="0" applyFont="1" applyFill="1" applyBorder="1"/>
    <xf numFmtId="0" fontId="2" fillId="8" borderId="2" xfId="0" applyFont="1" applyFill="1" applyBorder="1" applyAlignment="1">
      <alignment horizontal="center"/>
    </xf>
    <xf numFmtId="17" fontId="2" fillId="8" borderId="2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9" borderId="4" xfId="0" applyFill="1" applyBorder="1" applyAlignment="1">
      <alignment vertical="top"/>
    </xf>
    <xf numFmtId="10" fontId="0" fillId="10" borderId="5" xfId="0" applyNumberFormat="1" applyFill="1" applyBorder="1" applyAlignment="1">
      <alignment horizontal="center" vertical="top"/>
    </xf>
    <xf numFmtId="10" fontId="0" fillId="9" borderId="5" xfId="0" applyNumberFormat="1" applyFill="1" applyBorder="1" applyAlignment="1">
      <alignment horizontal="center" vertical="top"/>
    </xf>
    <xf numFmtId="10" fontId="0" fillId="9" borderId="5" xfId="1" applyNumberFormat="1" applyFont="1" applyFill="1" applyBorder="1" applyAlignment="1">
      <alignment horizontal="center" vertical="top"/>
    </xf>
    <xf numFmtId="10" fontId="0" fillId="10" borderId="6" xfId="0" applyNumberFormat="1" applyFill="1" applyBorder="1" applyAlignment="1">
      <alignment horizontal="center" vertical="top"/>
    </xf>
    <xf numFmtId="0" fontId="0" fillId="9" borderId="11" xfId="0" applyFill="1" applyBorder="1" applyAlignment="1">
      <alignment vertical="top"/>
    </xf>
    <xf numFmtId="10" fontId="0" fillId="10" borderId="12" xfId="0" applyNumberFormat="1" applyFill="1" applyBorder="1" applyAlignment="1">
      <alignment horizontal="center" vertical="top"/>
    </xf>
    <xf numFmtId="10" fontId="0" fillId="9" borderId="12" xfId="0" applyNumberFormat="1" applyFill="1" applyBorder="1" applyAlignment="1">
      <alignment horizontal="center" vertical="top"/>
    </xf>
    <xf numFmtId="10" fontId="0" fillId="9" borderId="12" xfId="1" applyNumberFormat="1" applyFont="1" applyFill="1" applyBorder="1" applyAlignment="1">
      <alignment horizontal="center" vertical="top"/>
    </xf>
    <xf numFmtId="10" fontId="0" fillId="10" borderId="13" xfId="0" applyNumberFormat="1" applyFill="1" applyBorder="1" applyAlignment="1">
      <alignment horizontal="center" vertical="top"/>
    </xf>
    <xf numFmtId="166" fontId="0" fillId="0" borderId="5" xfId="0" applyNumberFormat="1" applyBorder="1" applyAlignment="1">
      <alignment horizontal="center"/>
    </xf>
    <xf numFmtId="17" fontId="10" fillId="7" borderId="1" xfId="0" applyNumberFormat="1" applyFont="1" applyFill="1" applyBorder="1" applyAlignment="1">
      <alignment horizontal="center"/>
    </xf>
    <xf numFmtId="17" fontId="10" fillId="7" borderId="2" xfId="0" applyNumberFormat="1" applyFont="1" applyFill="1" applyBorder="1" applyAlignment="1">
      <alignment horizontal="center"/>
    </xf>
    <xf numFmtId="17" fontId="10" fillId="7" borderId="14" xfId="0" applyNumberFormat="1" applyFont="1" applyFill="1" applyBorder="1" applyAlignment="1">
      <alignment horizontal="center"/>
    </xf>
    <xf numFmtId="17" fontId="10" fillId="11" borderId="1" xfId="0" applyNumberFormat="1" applyFont="1" applyFill="1" applyBorder="1" applyAlignment="1">
      <alignment horizontal="center"/>
    </xf>
    <xf numFmtId="17" fontId="10" fillId="11" borderId="2" xfId="0" applyNumberFormat="1" applyFont="1" applyFill="1" applyBorder="1" applyAlignment="1">
      <alignment horizontal="center"/>
    </xf>
    <xf numFmtId="17" fontId="10" fillId="11" borderId="3" xfId="0" applyNumberFormat="1" applyFont="1" applyFill="1" applyBorder="1" applyAlignment="1">
      <alignment horizontal="center"/>
    </xf>
    <xf numFmtId="3" fontId="0" fillId="7" borderId="4" xfId="0" applyNumberFormat="1" applyFill="1" applyBorder="1" applyAlignment="1">
      <alignment horizontal="center"/>
    </xf>
    <xf numFmtId="3" fontId="0" fillId="7" borderId="5" xfId="0" applyNumberFormat="1" applyFill="1" applyBorder="1" applyAlignment="1">
      <alignment horizontal="center"/>
    </xf>
    <xf numFmtId="3" fontId="0" fillId="7" borderId="15" xfId="0" applyNumberFormat="1" applyFill="1" applyBorder="1" applyAlignment="1">
      <alignment horizontal="center"/>
    </xf>
    <xf numFmtId="3" fontId="0" fillId="11" borderId="4" xfId="0" applyNumberFormat="1" applyFill="1" applyBorder="1" applyAlignment="1">
      <alignment horizontal="center"/>
    </xf>
    <xf numFmtId="3" fontId="0" fillId="11" borderId="5" xfId="0" applyNumberFormat="1" applyFill="1" applyBorder="1" applyAlignment="1">
      <alignment horizontal="center"/>
    </xf>
    <xf numFmtId="3" fontId="0" fillId="11" borderId="5" xfId="0" applyNumberFormat="1" applyFill="1" applyBorder="1"/>
    <xf numFmtId="0" fontId="0" fillId="11" borderId="5" xfId="0" applyFill="1" applyBorder="1"/>
    <xf numFmtId="0" fontId="0" fillId="11" borderId="6" xfId="0" applyFill="1" applyBorder="1"/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3" fontId="0" fillId="11" borderId="4" xfId="0" applyNumberFormat="1" applyFill="1" applyBorder="1"/>
    <xf numFmtId="3" fontId="0" fillId="11" borderId="6" xfId="0" applyNumberFormat="1" applyFill="1" applyBorder="1"/>
    <xf numFmtId="3" fontId="3" fillId="11" borderId="4" xfId="0" applyNumberFormat="1" applyFont="1" applyFill="1" applyBorder="1" applyAlignment="1">
      <alignment horizontal="center"/>
    </xf>
    <xf numFmtId="3" fontId="3" fillId="11" borderId="5" xfId="0" applyNumberFormat="1" applyFont="1" applyFill="1" applyBorder="1" applyAlignment="1">
      <alignment horizontal="center"/>
    </xf>
    <xf numFmtId="0" fontId="0" fillId="11" borderId="4" xfId="0" applyFill="1" applyBorder="1"/>
    <xf numFmtId="17" fontId="10" fillId="7" borderId="4" xfId="0" applyNumberFormat="1" applyFont="1" applyFill="1" applyBorder="1" applyAlignment="1">
      <alignment horizontal="center"/>
    </xf>
    <xf numFmtId="17" fontId="10" fillId="7" borderId="5" xfId="0" applyNumberFormat="1" applyFont="1" applyFill="1" applyBorder="1" applyAlignment="1">
      <alignment horizontal="center"/>
    </xf>
    <xf numFmtId="17" fontId="10" fillId="7" borderId="15" xfId="0" applyNumberFormat="1" applyFont="1" applyFill="1" applyBorder="1" applyAlignment="1">
      <alignment horizontal="center"/>
    </xf>
    <xf numFmtId="17" fontId="10" fillId="11" borderId="4" xfId="0" applyNumberFormat="1" applyFont="1" applyFill="1" applyBorder="1" applyAlignment="1">
      <alignment horizontal="center"/>
    </xf>
    <xf numFmtId="17" fontId="10" fillId="11" borderId="5" xfId="0" applyNumberFormat="1" applyFont="1" applyFill="1" applyBorder="1" applyAlignment="1">
      <alignment horizontal="center"/>
    </xf>
    <xf numFmtId="17" fontId="10" fillId="11" borderId="6" xfId="0" applyNumberFormat="1" applyFont="1" applyFill="1" applyBorder="1" applyAlignment="1">
      <alignment horizontal="center"/>
    </xf>
    <xf numFmtId="0" fontId="3" fillId="3" borderId="15" xfId="0" applyFont="1" applyFill="1" applyBorder="1"/>
    <xf numFmtId="1" fontId="3" fillId="7" borderId="4" xfId="0" applyNumberFormat="1" applyFont="1" applyFill="1" applyBorder="1" applyAlignment="1">
      <alignment horizontal="center"/>
    </xf>
    <xf numFmtId="1" fontId="3" fillId="7" borderId="7" xfId="0" applyNumberFormat="1" applyFont="1" applyFill="1" applyBorder="1" applyAlignment="1">
      <alignment horizontal="center"/>
    </xf>
    <xf numFmtId="0" fontId="4" fillId="5" borderId="4" xfId="0" applyFont="1" applyFill="1" applyBorder="1"/>
    <xf numFmtId="3" fontId="4" fillId="5" borderId="5" xfId="0" applyNumberFormat="1" applyFont="1" applyFill="1" applyBorder="1" applyAlignment="1">
      <alignment horizontal="center"/>
    </xf>
    <xf numFmtId="3" fontId="0" fillId="0" borderId="5" xfId="0" applyNumberFormat="1" applyBorder="1"/>
    <xf numFmtId="0" fontId="4" fillId="0" borderId="16" xfId="0" applyFont="1" applyBorder="1"/>
    <xf numFmtId="1" fontId="4" fillId="0" borderId="17" xfId="0" applyNumberFormat="1" applyFont="1" applyBorder="1" applyAlignment="1">
      <alignment horizontal="center"/>
    </xf>
    <xf numFmtId="0" fontId="4" fillId="0" borderId="18" xfId="0" applyFont="1" applyBorder="1"/>
    <xf numFmtId="0" fontId="11" fillId="0" borderId="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vertical="center"/>
    </xf>
    <xf numFmtId="9" fontId="11" fillId="0" borderId="21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vertical="center"/>
    </xf>
    <xf numFmtId="0" fontId="11" fillId="0" borderId="2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showGridLines="0" topLeftCell="C1" workbookViewId="0">
      <selection activeCell="J8" sqref="J8"/>
    </sheetView>
  </sheetViews>
  <sheetFormatPr defaultRowHeight="15"/>
  <cols>
    <col min="1" max="1" width="31.28515625" bestFit="1" customWidth="1"/>
    <col min="2" max="2" width="23.85546875" bestFit="1" customWidth="1"/>
    <col min="3" max="3" width="33.28515625" bestFit="1" customWidth="1"/>
    <col min="4" max="4" width="15.5703125" bestFit="1" customWidth="1"/>
    <col min="5" max="5" width="16.42578125" bestFit="1" customWidth="1"/>
    <col min="6" max="12" width="10.140625" bestFit="1" customWidth="1"/>
    <col min="13" max="15" width="7.7109375" bestFit="1" customWidth="1"/>
    <col min="16" max="16" width="11.140625" bestFit="1" customWidth="1"/>
  </cols>
  <sheetData>
    <row r="1" spans="1:16">
      <c r="A1" t="s">
        <v>1</v>
      </c>
      <c r="B1" t="s">
        <v>2</v>
      </c>
    </row>
    <row r="3" spans="1:16">
      <c r="A3" s="31" t="s">
        <v>3</v>
      </c>
    </row>
    <row r="4" spans="1:16" ht="15.75" thickBot="1"/>
    <row r="5" spans="1:16">
      <c r="A5" s="1"/>
      <c r="B5" s="2"/>
      <c r="C5" s="3" t="s">
        <v>0</v>
      </c>
      <c r="D5" s="4">
        <v>43831</v>
      </c>
      <c r="E5" s="4">
        <v>43862</v>
      </c>
      <c r="F5" s="4">
        <v>43891</v>
      </c>
      <c r="G5" s="4">
        <v>43922</v>
      </c>
      <c r="H5" s="4">
        <v>43952</v>
      </c>
      <c r="I5" s="4">
        <v>43983</v>
      </c>
      <c r="J5" s="4">
        <v>44013</v>
      </c>
      <c r="K5" s="4">
        <v>44044</v>
      </c>
      <c r="L5" s="4">
        <v>44075</v>
      </c>
      <c r="M5" s="4">
        <v>44105</v>
      </c>
      <c r="N5" s="4">
        <v>44136</v>
      </c>
      <c r="O5" s="4">
        <v>44166</v>
      </c>
      <c r="P5" s="5" t="s">
        <v>4</v>
      </c>
    </row>
    <row r="6" spans="1:16">
      <c r="A6" s="6"/>
      <c r="B6" s="7"/>
      <c r="C6" s="7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/>
    </row>
    <row r="7" spans="1:16">
      <c r="A7" s="6"/>
      <c r="B7" s="7"/>
      <c r="C7" s="7" t="s">
        <v>6</v>
      </c>
      <c r="D7" s="10">
        <v>31189174</v>
      </c>
      <c r="E7" s="10">
        <v>31113138</v>
      </c>
      <c r="F7" s="10">
        <v>31253478</v>
      </c>
      <c r="G7" s="10">
        <v>30878617</v>
      </c>
      <c r="H7" s="10">
        <v>31303713</v>
      </c>
      <c r="I7" s="10">
        <v>31803713</v>
      </c>
      <c r="J7" s="10">
        <f>I7+1000000</f>
        <v>32803713</v>
      </c>
      <c r="K7" s="10">
        <v>31102716</v>
      </c>
      <c r="L7" s="10">
        <v>31102716</v>
      </c>
      <c r="M7" s="11"/>
      <c r="N7" s="11"/>
      <c r="O7" s="11"/>
      <c r="P7" s="12"/>
    </row>
    <row r="8" spans="1:16">
      <c r="A8" s="13" t="s">
        <v>7</v>
      </c>
      <c r="B8" s="21">
        <v>1.08393E-2</v>
      </c>
      <c r="C8" s="7" t="s">
        <v>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</row>
    <row r="9" spans="1:16">
      <c r="A9" s="6"/>
      <c r="B9" s="7"/>
      <c r="C9" s="7" t="s">
        <v>9</v>
      </c>
      <c r="D9" s="16">
        <v>448</v>
      </c>
      <c r="E9" s="16">
        <v>415</v>
      </c>
      <c r="F9" s="16">
        <v>390</v>
      </c>
      <c r="G9" s="16">
        <v>26</v>
      </c>
      <c r="H9" s="16">
        <v>55</v>
      </c>
      <c r="I9" s="16">
        <v>183</v>
      </c>
      <c r="J9" s="16">
        <v>147</v>
      </c>
      <c r="K9" s="16">
        <v>190</v>
      </c>
      <c r="L9" s="16">
        <v>1672</v>
      </c>
      <c r="M9" s="16"/>
      <c r="N9" s="16"/>
      <c r="O9" s="16"/>
      <c r="P9" s="12"/>
    </row>
    <row r="10" spans="1:16">
      <c r="A10" s="6"/>
      <c r="B10" s="7"/>
      <c r="C10" s="7" t="s">
        <v>10</v>
      </c>
      <c r="D10" s="10">
        <v>19872</v>
      </c>
      <c r="E10" s="10">
        <v>20047</v>
      </c>
      <c r="F10" s="10">
        <v>17650</v>
      </c>
      <c r="G10" s="10">
        <v>2286</v>
      </c>
      <c r="H10" s="10">
        <v>5990</v>
      </c>
      <c r="I10" s="10">
        <v>14599</v>
      </c>
      <c r="J10" s="10">
        <v>19264</v>
      </c>
      <c r="K10" s="10">
        <v>22615</v>
      </c>
      <c r="L10" s="10">
        <v>33027</v>
      </c>
      <c r="M10" s="10"/>
      <c r="N10" s="10"/>
      <c r="O10" s="10"/>
      <c r="P10" s="12"/>
    </row>
    <row r="11" spans="1:16" ht="15.75" thickBot="1">
      <c r="A11" s="17"/>
      <c r="B11" s="18"/>
      <c r="C11" s="19" t="s">
        <v>11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5" spans="1:16">
      <c r="A15" s="31" t="s">
        <v>12</v>
      </c>
    </row>
    <row r="16" spans="1:16" ht="15.75" thickBot="1"/>
    <row r="17" spans="1:5">
      <c r="A17" s="23"/>
      <c r="B17" s="24" t="s">
        <v>13</v>
      </c>
      <c r="C17" s="24" t="s">
        <v>14</v>
      </c>
      <c r="D17" s="24" t="s">
        <v>15</v>
      </c>
      <c r="E17" s="25" t="s">
        <v>16</v>
      </c>
    </row>
    <row r="18" spans="1:5">
      <c r="A18" s="26" t="s">
        <v>5</v>
      </c>
      <c r="B18" s="16" t="s">
        <v>17</v>
      </c>
      <c r="C18" s="16"/>
      <c r="D18" s="16" t="s">
        <v>21</v>
      </c>
      <c r="E18" s="27" t="s">
        <v>18</v>
      </c>
    </row>
    <row r="19" spans="1:5">
      <c r="A19" s="26" t="s">
        <v>9</v>
      </c>
      <c r="B19" s="16" t="s">
        <v>19</v>
      </c>
      <c r="C19" s="16"/>
      <c r="D19" s="16" t="s">
        <v>20</v>
      </c>
      <c r="E19" s="27" t="s">
        <v>25</v>
      </c>
    </row>
    <row r="20" spans="1:5">
      <c r="A20" s="26" t="s">
        <v>10</v>
      </c>
      <c r="B20" s="16" t="s">
        <v>17</v>
      </c>
      <c r="C20" s="16"/>
      <c r="D20" s="16"/>
      <c r="E20" s="27" t="s">
        <v>22</v>
      </c>
    </row>
    <row r="21" spans="1:5" ht="15.75" thickBot="1">
      <c r="A21" s="28" t="s">
        <v>23</v>
      </c>
      <c r="B21" s="29" t="s">
        <v>17</v>
      </c>
      <c r="C21" s="18"/>
      <c r="D21" s="29" t="s">
        <v>24</v>
      </c>
      <c r="E21" s="30" t="s">
        <v>18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3"/>
  <sheetViews>
    <sheetView showGridLines="0" workbookViewId="0">
      <selection activeCell="B10" sqref="B10"/>
    </sheetView>
  </sheetViews>
  <sheetFormatPr defaultRowHeight="15"/>
  <cols>
    <col min="1" max="1" width="37.140625" bestFit="1" customWidth="1"/>
    <col min="2" max="2" width="15.5703125" bestFit="1" customWidth="1"/>
    <col min="3" max="3" width="13.85546875" bestFit="1" customWidth="1"/>
    <col min="4" max="4" width="15.5703125" bestFit="1" customWidth="1"/>
    <col min="5" max="5" width="16.5703125" bestFit="1" customWidth="1"/>
    <col min="6" max="6" width="7.5703125" bestFit="1" customWidth="1"/>
    <col min="7" max="7" width="6.7109375" bestFit="1" customWidth="1"/>
    <col min="8" max="8" width="6.42578125" bestFit="1" customWidth="1"/>
    <col min="9" max="9" width="7.140625" bestFit="1" customWidth="1"/>
    <col min="10" max="10" width="7" bestFit="1" customWidth="1"/>
    <col min="11" max="11" width="6.7109375" bestFit="1" customWidth="1"/>
    <col min="12" max="12" width="7.28515625" bestFit="1" customWidth="1"/>
    <col min="13" max="13" width="7" bestFit="1" customWidth="1"/>
    <col min="14" max="14" width="10" bestFit="1" customWidth="1"/>
    <col min="19" max="19" width="6.140625" bestFit="1" customWidth="1"/>
    <col min="20" max="20" width="2" bestFit="1" customWidth="1"/>
    <col min="21" max="21" width="11" bestFit="1" customWidth="1"/>
    <col min="22" max="22" width="4.85546875" bestFit="1" customWidth="1"/>
  </cols>
  <sheetData>
    <row r="2" spans="1:22">
      <c r="A2" s="31" t="s">
        <v>3</v>
      </c>
      <c r="S2" t="s">
        <v>35</v>
      </c>
      <c r="T2" s="41" t="s">
        <v>36</v>
      </c>
      <c r="U2">
        <v>10.7639</v>
      </c>
      <c r="V2" t="s">
        <v>37</v>
      </c>
    </row>
    <row r="3" spans="1:22" ht="15.75" thickBot="1">
      <c r="S3" s="42" t="s">
        <v>38</v>
      </c>
      <c r="T3" s="43" t="s">
        <v>36</v>
      </c>
      <c r="U3" s="42">
        <f>1/U2</f>
        <v>9.2903129906446558E-2</v>
      </c>
      <c r="V3" s="42" t="s">
        <v>39</v>
      </c>
    </row>
    <row r="4" spans="1:22">
      <c r="A4" s="23" t="s">
        <v>26</v>
      </c>
      <c r="B4" s="32">
        <v>43831</v>
      </c>
      <c r="C4" s="32">
        <v>43862</v>
      </c>
      <c r="D4" s="32">
        <v>43891</v>
      </c>
      <c r="E4" s="32">
        <v>43922</v>
      </c>
      <c r="F4" s="32">
        <v>43952</v>
      </c>
      <c r="G4" s="32">
        <v>43983</v>
      </c>
      <c r="H4" s="32">
        <v>44013</v>
      </c>
      <c r="I4" s="32">
        <v>44044</v>
      </c>
      <c r="J4" s="32">
        <v>44075</v>
      </c>
      <c r="K4" s="32">
        <v>44105</v>
      </c>
      <c r="L4" s="32">
        <v>44136</v>
      </c>
      <c r="M4" s="32">
        <v>44166</v>
      </c>
      <c r="N4" s="33" t="s">
        <v>27</v>
      </c>
    </row>
    <row r="5" spans="1:22">
      <c r="A5" s="26" t="s">
        <v>28</v>
      </c>
      <c r="B5" s="34">
        <v>35206602</v>
      </c>
      <c r="C5" s="34">
        <v>35585776</v>
      </c>
      <c r="D5" s="34">
        <v>35790624</v>
      </c>
      <c r="E5" s="34">
        <v>35134878</v>
      </c>
      <c r="F5" s="34">
        <v>34509907</v>
      </c>
      <c r="G5" s="34">
        <v>34365060</v>
      </c>
      <c r="H5" s="34">
        <v>35069645</v>
      </c>
      <c r="I5" s="34">
        <v>35487254</v>
      </c>
      <c r="J5" s="34">
        <v>35660684</v>
      </c>
      <c r="K5" s="34"/>
      <c r="L5" s="34"/>
      <c r="M5" s="34"/>
      <c r="N5" s="12"/>
    </row>
    <row r="6" spans="1:22">
      <c r="A6" s="26" t="s">
        <v>29</v>
      </c>
      <c r="B6" s="34">
        <v>14114198</v>
      </c>
      <c r="C6" s="34">
        <v>14025191</v>
      </c>
      <c r="D6" s="34">
        <v>13926907</v>
      </c>
      <c r="E6" s="34">
        <v>13708340</v>
      </c>
      <c r="F6" s="34">
        <v>13522492</v>
      </c>
      <c r="G6" s="34">
        <v>13611821</v>
      </c>
      <c r="H6" s="34">
        <v>14029911</v>
      </c>
      <c r="I6" s="34">
        <v>14297091</v>
      </c>
      <c r="J6" s="34">
        <v>14465261</v>
      </c>
      <c r="K6" s="34"/>
      <c r="L6" s="34"/>
      <c r="M6" s="34"/>
      <c r="N6" s="12"/>
    </row>
    <row r="7" spans="1:22">
      <c r="A7" s="35" t="s">
        <v>30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12"/>
    </row>
    <row r="8" spans="1:22">
      <c r="A8" s="37" t="s">
        <v>31</v>
      </c>
      <c r="B8" s="16">
        <v>75</v>
      </c>
      <c r="C8" s="16">
        <v>75</v>
      </c>
      <c r="D8" s="16">
        <v>75</v>
      </c>
      <c r="E8" s="16">
        <v>75</v>
      </c>
      <c r="F8" s="16">
        <v>75</v>
      </c>
      <c r="G8" s="16">
        <v>75</v>
      </c>
      <c r="H8" s="16">
        <v>75</v>
      </c>
      <c r="I8" s="16">
        <v>75</v>
      </c>
      <c r="J8" s="16">
        <v>75</v>
      </c>
      <c r="K8" s="16">
        <v>75</v>
      </c>
      <c r="L8" s="16">
        <v>75</v>
      </c>
      <c r="M8" s="16">
        <v>75</v>
      </c>
      <c r="N8" s="12"/>
    </row>
    <row r="9" spans="1:22">
      <c r="A9" s="26" t="s">
        <v>32</v>
      </c>
      <c r="B9" s="11">
        <v>96026.549999999988</v>
      </c>
      <c r="C9" s="11">
        <v>96026.549999999988</v>
      </c>
      <c r="D9" s="11">
        <v>96026.549999999988</v>
      </c>
      <c r="E9" s="11">
        <v>96026.549999999988</v>
      </c>
      <c r="F9" s="11">
        <v>96026.549999999988</v>
      </c>
      <c r="G9" s="11">
        <v>96026.549999999988</v>
      </c>
      <c r="H9" s="11">
        <v>96026.549999999988</v>
      </c>
      <c r="I9" s="11">
        <v>96026.549999999988</v>
      </c>
      <c r="J9" s="11">
        <v>96026.549999999988</v>
      </c>
      <c r="K9" s="11">
        <v>96026.549999999988</v>
      </c>
      <c r="L9" s="11">
        <v>96026.549999999988</v>
      </c>
      <c r="M9" s="11">
        <v>96026.549999999988</v>
      </c>
      <c r="N9" s="12"/>
    </row>
    <row r="10" spans="1:22">
      <c r="A10" s="26" t="s">
        <v>33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</row>
    <row r="11" spans="1:22">
      <c r="A11" s="2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27"/>
    </row>
    <row r="12" spans="1:22" ht="15.75" thickBot="1">
      <c r="A12" s="38" t="s">
        <v>34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</row>
    <row r="17" spans="1:5">
      <c r="A17" s="31" t="s">
        <v>12</v>
      </c>
    </row>
    <row r="18" spans="1:5" ht="15.75" thickBot="1"/>
    <row r="19" spans="1:5">
      <c r="A19" s="23"/>
      <c r="B19" s="24" t="s">
        <v>13</v>
      </c>
      <c r="C19" s="24" t="s">
        <v>14</v>
      </c>
      <c r="D19" s="24" t="s">
        <v>15</v>
      </c>
      <c r="E19" s="25" t="s">
        <v>16</v>
      </c>
    </row>
    <row r="20" spans="1:5">
      <c r="A20" s="26" t="s">
        <v>30</v>
      </c>
      <c r="B20" s="16" t="s">
        <v>40</v>
      </c>
      <c r="C20" s="16"/>
      <c r="D20" s="16"/>
      <c r="E20" s="27" t="s">
        <v>41</v>
      </c>
    </row>
    <row r="21" spans="1:5">
      <c r="A21" s="26" t="s">
        <v>31</v>
      </c>
      <c r="B21" s="16" t="s">
        <v>17</v>
      </c>
      <c r="C21" s="16"/>
      <c r="D21" s="16" t="s">
        <v>24</v>
      </c>
      <c r="E21" s="27" t="s">
        <v>18</v>
      </c>
    </row>
    <row r="22" spans="1:5" ht="15.75" thickBot="1">
      <c r="A22" s="28" t="s">
        <v>23</v>
      </c>
      <c r="B22" s="29" t="s">
        <v>17</v>
      </c>
      <c r="C22" s="18"/>
      <c r="D22" s="29" t="s">
        <v>24</v>
      </c>
      <c r="E22" s="30" t="s">
        <v>18</v>
      </c>
    </row>
    <row r="23" spans="1:5" ht="15.75" thickBot="1">
      <c r="A23" s="28"/>
      <c r="B23" s="29"/>
      <c r="C23" s="18"/>
      <c r="D23" s="29"/>
      <c r="E23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showGridLines="0" workbookViewId="0">
      <selection activeCell="K14" sqref="K14"/>
    </sheetView>
  </sheetViews>
  <sheetFormatPr defaultRowHeight="15"/>
  <cols>
    <col min="1" max="1" width="19.85546875" bestFit="1" customWidth="1"/>
    <col min="2" max="2" width="13.7109375" bestFit="1" customWidth="1"/>
    <col min="3" max="3" width="9.7109375" bestFit="1" customWidth="1"/>
    <col min="4" max="4" width="8.7109375" bestFit="1" customWidth="1"/>
    <col min="5" max="5" width="16.5703125" bestFit="1" customWidth="1"/>
    <col min="6" max="6" width="7.42578125" bestFit="1" customWidth="1"/>
    <col min="7" max="7" width="6.7109375" bestFit="1" customWidth="1"/>
    <col min="8" max="10" width="7.28515625" bestFit="1" customWidth="1"/>
    <col min="11" max="11" width="6.7109375" bestFit="1" customWidth="1"/>
    <col min="12" max="12" width="7.28515625" bestFit="1" customWidth="1"/>
    <col min="13" max="13" width="7" bestFit="1" customWidth="1"/>
  </cols>
  <sheetData>
    <row r="2" spans="1:13">
      <c r="A2" s="31" t="s">
        <v>3</v>
      </c>
    </row>
    <row r="3" spans="1:13" ht="15.75" thickBot="1"/>
    <row r="4" spans="1:13">
      <c r="A4" s="23"/>
      <c r="B4" s="44">
        <v>43831</v>
      </c>
      <c r="C4" s="44">
        <v>43862</v>
      </c>
      <c r="D4" s="44">
        <v>43891</v>
      </c>
      <c r="E4" s="44">
        <v>43922</v>
      </c>
      <c r="F4" s="44">
        <v>43952</v>
      </c>
      <c r="G4" s="44">
        <v>43983</v>
      </c>
      <c r="H4" s="44">
        <v>44013</v>
      </c>
      <c r="I4" s="44">
        <v>44044</v>
      </c>
      <c r="J4" s="44">
        <v>44075</v>
      </c>
      <c r="K4" s="44">
        <v>44105</v>
      </c>
      <c r="L4" s="44">
        <v>44136</v>
      </c>
      <c r="M4" s="45">
        <v>44166</v>
      </c>
    </row>
    <row r="5" spans="1:13">
      <c r="A5" s="26" t="s">
        <v>42</v>
      </c>
      <c r="B5" s="34">
        <v>8823608</v>
      </c>
      <c r="C5" s="34">
        <v>9603301</v>
      </c>
      <c r="D5" s="34">
        <v>10510124</v>
      </c>
      <c r="E5" s="34">
        <v>11475562</v>
      </c>
      <c r="F5" s="34">
        <v>12306581</v>
      </c>
      <c r="G5" s="34">
        <v>13229622</v>
      </c>
      <c r="H5" s="46">
        <v>14250843</v>
      </c>
      <c r="I5" s="46">
        <v>15227261</v>
      </c>
      <c r="J5" s="46">
        <v>16189066</v>
      </c>
      <c r="K5" s="16"/>
      <c r="L5" s="16"/>
      <c r="M5" s="27"/>
    </row>
    <row r="6" spans="1:13">
      <c r="A6" s="26" t="s">
        <v>43</v>
      </c>
      <c r="B6" s="34">
        <v>36136913</v>
      </c>
      <c r="C6" s="34">
        <v>35983252</v>
      </c>
      <c r="D6" s="34">
        <v>36270789</v>
      </c>
      <c r="E6" s="34">
        <v>33557603</v>
      </c>
      <c r="F6" s="34">
        <v>33916870</v>
      </c>
      <c r="G6" s="34">
        <v>34851384</v>
      </c>
      <c r="H6" s="46">
        <v>36044952</v>
      </c>
      <c r="I6" s="46">
        <v>36347270</v>
      </c>
      <c r="J6" s="46">
        <v>36154804</v>
      </c>
      <c r="K6" s="16"/>
      <c r="L6" s="16"/>
      <c r="M6" s="27"/>
    </row>
    <row r="7" spans="1:13" ht="15.75" thickBot="1">
      <c r="A7" s="47"/>
      <c r="B7" s="50"/>
      <c r="C7" s="50"/>
      <c r="D7" s="50"/>
      <c r="E7" s="50"/>
      <c r="F7" s="50"/>
      <c r="G7" s="50"/>
      <c r="H7" s="50"/>
      <c r="I7" s="50"/>
      <c r="J7" s="50"/>
      <c r="K7" s="48"/>
      <c r="L7" s="48"/>
      <c r="M7" s="49"/>
    </row>
    <row r="12" spans="1:13">
      <c r="A12" s="31" t="s">
        <v>12</v>
      </c>
    </row>
    <row r="13" spans="1:13" ht="15.75" thickBot="1"/>
    <row r="14" spans="1:13">
      <c r="A14" s="23"/>
      <c r="B14" s="24" t="s">
        <v>13</v>
      </c>
      <c r="C14" s="24" t="s">
        <v>14</v>
      </c>
      <c r="D14" s="24" t="s">
        <v>15</v>
      </c>
      <c r="E14" s="25" t="s">
        <v>16</v>
      </c>
    </row>
    <row r="15" spans="1:13">
      <c r="A15" s="26" t="s">
        <v>42</v>
      </c>
      <c r="B15" s="16" t="s">
        <v>40</v>
      </c>
      <c r="C15" s="16"/>
      <c r="D15" s="16"/>
      <c r="E15" s="27" t="s">
        <v>44</v>
      </c>
    </row>
    <row r="16" spans="1:13">
      <c r="A16" s="26" t="s">
        <v>43</v>
      </c>
      <c r="B16" s="16" t="s">
        <v>40</v>
      </c>
      <c r="C16" s="16"/>
      <c r="D16" s="16"/>
      <c r="E16" s="27" t="s">
        <v>44</v>
      </c>
    </row>
    <row r="17" spans="1:5" ht="15.75" thickBot="1">
      <c r="A17" s="28"/>
      <c r="B17" s="29"/>
      <c r="C17" s="18"/>
      <c r="D17" s="29"/>
      <c r="E17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"/>
  <sheetViews>
    <sheetView showGridLines="0" workbookViewId="0">
      <selection activeCell="I11" sqref="I11"/>
    </sheetView>
  </sheetViews>
  <sheetFormatPr defaultRowHeight="15"/>
  <cols>
    <col min="1" max="1" width="19.85546875" bestFit="1" customWidth="1"/>
    <col min="2" max="2" width="18.85546875" bestFit="1" customWidth="1"/>
    <col min="3" max="3" width="9.7109375" bestFit="1" customWidth="1"/>
    <col min="4" max="4" width="7.140625" bestFit="1" customWidth="1"/>
    <col min="5" max="5" width="16.5703125" bestFit="1" customWidth="1"/>
    <col min="6" max="6" width="7.140625" bestFit="1" customWidth="1"/>
    <col min="7" max="7" width="7.5703125" bestFit="1" customWidth="1"/>
    <col min="8" max="12" width="7.140625" bestFit="1" customWidth="1"/>
    <col min="13" max="14" width="7.7109375" bestFit="1" customWidth="1"/>
    <col min="15" max="15" width="7.140625" bestFit="1" customWidth="1"/>
  </cols>
  <sheetData>
    <row r="2" spans="1:15">
      <c r="A2" s="31" t="s">
        <v>3</v>
      </c>
    </row>
    <row r="3" spans="1:15" ht="15.75" thickBot="1"/>
    <row r="4" spans="1:15">
      <c r="A4" s="51"/>
      <c r="B4" s="52" t="s">
        <v>45</v>
      </c>
      <c r="C4" s="53">
        <v>43831</v>
      </c>
      <c r="D4" s="53">
        <v>43862</v>
      </c>
      <c r="E4" s="53">
        <v>43891</v>
      </c>
      <c r="F4" s="53">
        <v>43922</v>
      </c>
      <c r="G4" s="53">
        <v>43952</v>
      </c>
      <c r="H4" s="53">
        <v>43983</v>
      </c>
      <c r="I4" s="53">
        <v>44013</v>
      </c>
      <c r="J4" s="53">
        <v>44044</v>
      </c>
      <c r="K4" s="53">
        <v>44075</v>
      </c>
      <c r="L4" s="53">
        <v>44105</v>
      </c>
      <c r="M4" s="53">
        <v>44136</v>
      </c>
      <c r="N4" s="53">
        <v>44166</v>
      </c>
      <c r="O4" s="54" t="s">
        <v>46</v>
      </c>
    </row>
    <row r="5" spans="1:15">
      <c r="A5" s="55" t="s">
        <v>47</v>
      </c>
      <c r="B5" s="56">
        <v>0.95</v>
      </c>
      <c r="C5" s="57">
        <v>0.95084338190550921</v>
      </c>
      <c r="D5" s="57">
        <v>0.94791820430782581</v>
      </c>
      <c r="E5" s="57">
        <v>0.95799604837164654</v>
      </c>
      <c r="F5" s="57">
        <v>0.98808354203360405</v>
      </c>
      <c r="G5" s="58">
        <v>0.97504684340502001</v>
      </c>
      <c r="H5" s="58">
        <v>0.96732099224214763</v>
      </c>
      <c r="I5" s="58">
        <v>0.96506492599290583</v>
      </c>
      <c r="J5" s="58">
        <v>0.95674938773540519</v>
      </c>
      <c r="K5" s="58">
        <v>0.95599999999999996</v>
      </c>
      <c r="L5" s="58">
        <v>0.95230000000000004</v>
      </c>
      <c r="M5" s="58"/>
      <c r="N5" s="58"/>
      <c r="O5" s="59"/>
    </row>
    <row r="6" spans="1:15">
      <c r="A6" s="60" t="s">
        <v>48</v>
      </c>
      <c r="B6" s="61">
        <v>0.96</v>
      </c>
      <c r="C6" s="62">
        <v>0.97070000000000001</v>
      </c>
      <c r="D6" s="62">
        <v>0.9708</v>
      </c>
      <c r="E6" s="62">
        <v>0.97470000000000001</v>
      </c>
      <c r="F6" s="62">
        <v>0.99737161348704295</v>
      </c>
      <c r="G6" s="63">
        <v>0.98317494005837491</v>
      </c>
      <c r="H6" s="63">
        <v>0.97813750340659422</v>
      </c>
      <c r="I6" s="63">
        <v>0.97798620230790778</v>
      </c>
      <c r="J6" s="63">
        <v>0.98897698507079079</v>
      </c>
      <c r="K6" s="63">
        <f>1-0.47%</f>
        <v>0.99529999999999996</v>
      </c>
      <c r="L6" s="63">
        <v>0.98</v>
      </c>
      <c r="M6" s="63"/>
      <c r="N6" s="63"/>
      <c r="O6" s="64"/>
    </row>
    <row r="7" spans="1:15">
      <c r="A7" s="7" t="s">
        <v>49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</row>
    <row r="12" spans="1:15">
      <c r="A12" s="31" t="s">
        <v>12</v>
      </c>
    </row>
    <row r="13" spans="1:15" ht="15.75" thickBot="1"/>
    <row r="14" spans="1:15">
      <c r="A14" s="23"/>
      <c r="B14" s="24" t="s">
        <v>13</v>
      </c>
      <c r="C14" s="24" t="s">
        <v>14</v>
      </c>
      <c r="D14" s="24" t="s">
        <v>15</v>
      </c>
      <c r="E14" s="25" t="s">
        <v>16</v>
      </c>
    </row>
    <row r="15" spans="1:15">
      <c r="A15" s="26" t="s">
        <v>47</v>
      </c>
      <c r="B15" s="16" t="s">
        <v>51</v>
      </c>
      <c r="C15" s="16"/>
      <c r="D15" s="16" t="s">
        <v>53</v>
      </c>
      <c r="E15" s="27" t="s">
        <v>55</v>
      </c>
    </row>
    <row r="16" spans="1:15">
      <c r="A16" s="26" t="s">
        <v>50</v>
      </c>
      <c r="B16" s="16" t="s">
        <v>52</v>
      </c>
      <c r="C16" s="16"/>
      <c r="D16" s="16" t="s">
        <v>54</v>
      </c>
      <c r="E16" s="27" t="s">
        <v>55</v>
      </c>
    </row>
    <row r="17" spans="1:5" ht="15.75" thickBot="1">
      <c r="A17" s="28"/>
      <c r="B17" s="29"/>
      <c r="C17" s="18"/>
      <c r="D17" s="29"/>
      <c r="E17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showGridLines="0" workbookViewId="0">
      <selection activeCell="D14" sqref="D14"/>
    </sheetView>
  </sheetViews>
  <sheetFormatPr defaultRowHeight="15"/>
  <cols>
    <col min="1" max="1" width="53.5703125" bestFit="1" customWidth="1"/>
    <col min="2" max="2" width="20.28515625" bestFit="1" customWidth="1"/>
    <col min="3" max="3" width="19.7109375" bestFit="1" customWidth="1"/>
    <col min="4" max="5" width="20" bestFit="1" customWidth="1"/>
  </cols>
  <sheetData>
    <row r="3" spans="1:5" ht="15.75" thickBot="1"/>
    <row r="4" spans="1:5" ht="15.75" thickBot="1">
      <c r="A4" s="103" t="s">
        <v>75</v>
      </c>
      <c r="B4" s="104" t="s">
        <v>76</v>
      </c>
      <c r="C4" s="104" t="s">
        <v>77</v>
      </c>
      <c r="D4" s="104" t="s">
        <v>78</v>
      </c>
      <c r="E4" s="104" t="s">
        <v>78</v>
      </c>
    </row>
    <row r="5" spans="1:5" ht="15.75" thickBot="1">
      <c r="A5" s="105" t="s">
        <v>79</v>
      </c>
      <c r="B5" s="106">
        <v>0.86</v>
      </c>
      <c r="C5" s="106">
        <v>0.87</v>
      </c>
      <c r="D5" s="106">
        <v>0.88</v>
      </c>
      <c r="E5" s="106">
        <v>0.88</v>
      </c>
    </row>
    <row r="6" spans="1:5" ht="15.75" thickBot="1">
      <c r="A6" s="105" t="s">
        <v>80</v>
      </c>
      <c r="B6" s="106">
        <v>0.71</v>
      </c>
      <c r="C6" s="106">
        <v>0.71</v>
      </c>
      <c r="D6" s="106">
        <v>0.72</v>
      </c>
      <c r="E6" s="106">
        <v>0.72</v>
      </c>
    </row>
    <row r="7" spans="1:5" ht="15.75" thickBot="1">
      <c r="A7" s="107" t="s">
        <v>86</v>
      </c>
      <c r="B7" s="108" t="s">
        <v>81</v>
      </c>
      <c r="C7" s="108" t="s">
        <v>82</v>
      </c>
      <c r="D7" s="108">
        <v>7.82</v>
      </c>
      <c r="E7" s="108" t="s">
        <v>83</v>
      </c>
    </row>
    <row r="11" spans="1:5">
      <c r="A11" s="31" t="s">
        <v>3</v>
      </c>
    </row>
    <row r="12" spans="1:5" ht="15.75" thickBot="1"/>
    <row r="13" spans="1:5">
      <c r="A13" s="23"/>
      <c r="B13" s="24" t="s">
        <v>13</v>
      </c>
      <c r="C13" s="24" t="s">
        <v>14</v>
      </c>
      <c r="D13" s="24" t="s">
        <v>15</v>
      </c>
      <c r="E13" s="25" t="s">
        <v>16</v>
      </c>
    </row>
    <row r="14" spans="1:5">
      <c r="A14" s="26" t="s">
        <v>84</v>
      </c>
      <c r="B14" s="16" t="s">
        <v>89</v>
      </c>
      <c r="C14" s="16"/>
      <c r="D14" s="16" t="s">
        <v>88</v>
      </c>
      <c r="E14" s="27" t="s">
        <v>18</v>
      </c>
    </row>
    <row r="15" spans="1:5">
      <c r="A15" s="26" t="s">
        <v>85</v>
      </c>
      <c r="B15" s="16" t="s">
        <v>89</v>
      </c>
      <c r="C15" s="16"/>
      <c r="D15" s="16" t="s">
        <v>88</v>
      </c>
      <c r="E15" s="27" t="s">
        <v>18</v>
      </c>
    </row>
    <row r="16" spans="1:5" ht="15.75" thickBot="1">
      <c r="A16" s="28" t="s">
        <v>87</v>
      </c>
      <c r="B16" s="16" t="s">
        <v>89</v>
      </c>
      <c r="C16" s="18"/>
      <c r="D16" s="16" t="s">
        <v>88</v>
      </c>
      <c r="E16" s="27" t="s">
        <v>18</v>
      </c>
    </row>
    <row r="19" spans="1:1">
      <c r="A19" s="109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6"/>
  <sheetViews>
    <sheetView showGridLines="0" topLeftCell="A16" workbookViewId="0">
      <selection activeCell="B27" sqref="B27:Z27"/>
    </sheetView>
  </sheetViews>
  <sheetFormatPr defaultRowHeight="15"/>
  <cols>
    <col min="1" max="1" width="39.85546875" bestFit="1" customWidth="1"/>
    <col min="2" max="2" width="13.7109375" bestFit="1" customWidth="1"/>
    <col min="3" max="4" width="10.140625" bestFit="1" customWidth="1"/>
    <col min="5" max="5" width="16.5703125" bestFit="1" customWidth="1"/>
    <col min="6" max="23" width="10.140625" bestFit="1" customWidth="1"/>
    <col min="24" max="24" width="7.28515625" bestFit="1" customWidth="1"/>
    <col min="25" max="25" width="7" bestFit="1" customWidth="1"/>
  </cols>
  <sheetData>
    <row r="2" spans="1:25">
      <c r="A2" s="31" t="s">
        <v>3</v>
      </c>
    </row>
    <row r="4" spans="1:25" ht="15.75" thickBot="1">
      <c r="A4" t="s">
        <v>56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25">
      <c r="B5" s="66">
        <v>43466</v>
      </c>
      <c r="C5" s="67">
        <v>43497</v>
      </c>
      <c r="D5" s="67">
        <v>43525</v>
      </c>
      <c r="E5" s="67">
        <v>43556</v>
      </c>
      <c r="F5" s="67">
        <v>43586</v>
      </c>
      <c r="G5" s="67">
        <v>43617</v>
      </c>
      <c r="H5" s="67">
        <v>43647</v>
      </c>
      <c r="I5" s="67">
        <v>43678</v>
      </c>
      <c r="J5" s="67">
        <v>43709</v>
      </c>
      <c r="K5" s="67">
        <v>43739</v>
      </c>
      <c r="L5" s="67">
        <v>43770</v>
      </c>
      <c r="M5" s="68">
        <v>43800</v>
      </c>
      <c r="N5" s="69">
        <v>43831</v>
      </c>
      <c r="O5" s="70">
        <v>43862</v>
      </c>
      <c r="P5" s="70">
        <v>43891</v>
      </c>
      <c r="Q5" s="70">
        <v>43922</v>
      </c>
      <c r="R5" s="70">
        <v>43952</v>
      </c>
      <c r="S5" s="70">
        <v>43983</v>
      </c>
      <c r="T5" s="70">
        <v>44013</v>
      </c>
      <c r="U5" s="70">
        <v>44044</v>
      </c>
      <c r="V5" s="70">
        <v>44075</v>
      </c>
      <c r="W5" s="70">
        <v>44105</v>
      </c>
      <c r="X5" s="70">
        <v>44136</v>
      </c>
      <c r="Y5" s="71">
        <v>44166</v>
      </c>
    </row>
    <row r="6" spans="1:25">
      <c r="A6" t="s">
        <v>57</v>
      </c>
      <c r="B6" s="72">
        <v>10158030</v>
      </c>
      <c r="C6" s="73">
        <v>10484286</v>
      </c>
      <c r="D6" s="73">
        <v>8092375</v>
      </c>
      <c r="E6" s="73">
        <v>7214463</v>
      </c>
      <c r="F6" s="73">
        <v>8033327</v>
      </c>
      <c r="G6" s="73">
        <v>9488121</v>
      </c>
      <c r="H6" s="73">
        <v>11245262</v>
      </c>
      <c r="I6" s="73">
        <v>14169847</v>
      </c>
      <c r="J6" s="73">
        <v>17323383</v>
      </c>
      <c r="K6" s="73">
        <v>19145302</v>
      </c>
      <c r="L6" s="73">
        <v>20852428</v>
      </c>
      <c r="M6" s="74">
        <v>25496377</v>
      </c>
      <c r="N6" s="75">
        <v>29791564</v>
      </c>
      <c r="O6" s="76">
        <v>31690738</v>
      </c>
      <c r="P6" s="76">
        <v>44944315</v>
      </c>
      <c r="Q6" s="76">
        <v>55455911</v>
      </c>
      <c r="R6" s="76">
        <v>59965169</v>
      </c>
      <c r="S6" s="77">
        <v>62470798</v>
      </c>
      <c r="T6" s="77">
        <v>70149638</v>
      </c>
      <c r="U6" s="77">
        <v>74772269</v>
      </c>
      <c r="V6" s="77">
        <v>74184871</v>
      </c>
      <c r="W6" s="76">
        <v>85995475</v>
      </c>
      <c r="X6" s="78"/>
      <c r="Y6" s="79"/>
    </row>
    <row r="7" spans="1:25">
      <c r="A7" t="s">
        <v>58</v>
      </c>
      <c r="B7" s="72">
        <v>12109225</v>
      </c>
      <c r="C7" s="73">
        <v>9293689</v>
      </c>
      <c r="D7" s="73">
        <v>12594526</v>
      </c>
      <c r="E7" s="73">
        <v>13477385</v>
      </c>
      <c r="F7" s="73">
        <v>10702232</v>
      </c>
      <c r="G7" s="73">
        <v>14177791</v>
      </c>
      <c r="H7" s="73">
        <v>15746570</v>
      </c>
      <c r="I7" s="73">
        <v>18331083</v>
      </c>
      <c r="J7" s="73">
        <v>21725515</v>
      </c>
      <c r="K7" s="73">
        <v>20869251</v>
      </c>
      <c r="L7" s="73">
        <v>21942699</v>
      </c>
      <c r="M7" s="74">
        <v>27519221</v>
      </c>
      <c r="N7" s="75">
        <v>31498873</v>
      </c>
      <c r="O7" s="76">
        <v>28830821</v>
      </c>
      <c r="P7" s="76">
        <v>38608980</v>
      </c>
      <c r="Q7" s="76">
        <v>52728265</v>
      </c>
      <c r="R7" s="76">
        <v>51819545</v>
      </c>
      <c r="S7" s="77">
        <v>54780045</v>
      </c>
      <c r="T7" s="77">
        <v>62163586</v>
      </c>
      <c r="U7" s="77">
        <v>65002251</v>
      </c>
      <c r="V7" s="77">
        <v>63386208</v>
      </c>
      <c r="W7" s="76">
        <v>64768399</v>
      </c>
      <c r="X7" s="78"/>
      <c r="Y7" s="79"/>
    </row>
    <row r="8" spans="1:25">
      <c r="B8" s="80"/>
      <c r="C8" s="81"/>
      <c r="D8" s="81"/>
      <c r="E8" s="81"/>
      <c r="F8" s="81"/>
      <c r="G8" s="81"/>
      <c r="H8" s="81"/>
      <c r="I8" s="81"/>
      <c r="J8" s="81"/>
      <c r="K8" s="81"/>
      <c r="L8" s="81"/>
      <c r="M8" s="82"/>
      <c r="N8" s="83"/>
      <c r="O8" s="77"/>
      <c r="P8" s="77"/>
      <c r="Q8" s="77"/>
      <c r="R8" s="77"/>
      <c r="S8" s="77"/>
      <c r="T8" s="77"/>
      <c r="U8" s="77"/>
      <c r="V8" s="76"/>
      <c r="W8" s="76"/>
      <c r="X8" s="78"/>
      <c r="Y8" s="79"/>
    </row>
    <row r="9" spans="1:25">
      <c r="B9" s="80"/>
      <c r="C9" s="81"/>
      <c r="D9" s="81"/>
      <c r="E9" s="81"/>
      <c r="F9" s="81"/>
      <c r="G9" s="81"/>
      <c r="H9" s="81"/>
      <c r="I9" s="81"/>
      <c r="J9" s="81"/>
      <c r="K9" s="81"/>
      <c r="L9" s="81"/>
      <c r="M9" s="82"/>
      <c r="N9" s="83"/>
      <c r="O9" s="77"/>
      <c r="P9" s="77"/>
      <c r="Q9" s="77"/>
      <c r="R9" s="77"/>
      <c r="S9" s="77"/>
      <c r="T9" s="77"/>
      <c r="U9" s="77"/>
      <c r="V9" s="76"/>
      <c r="W9" s="76"/>
      <c r="X9" s="78"/>
      <c r="Y9" s="79"/>
    </row>
    <row r="10" spans="1:25">
      <c r="B10" s="80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2"/>
      <c r="N10" s="83"/>
      <c r="O10" s="77"/>
      <c r="P10" s="77"/>
      <c r="Q10" s="77"/>
      <c r="R10" s="77"/>
      <c r="S10" s="77"/>
      <c r="T10" s="77"/>
      <c r="U10" s="77"/>
      <c r="V10" s="76"/>
      <c r="W10" s="76"/>
      <c r="X10" s="78"/>
      <c r="Y10" s="79"/>
    </row>
    <row r="11" spans="1:25">
      <c r="A11" t="s">
        <v>59</v>
      </c>
      <c r="B11" s="72">
        <v>34488</v>
      </c>
      <c r="C11" s="73">
        <v>30358</v>
      </c>
      <c r="D11" s="73">
        <v>31592</v>
      </c>
      <c r="E11" s="73">
        <v>29983</v>
      </c>
      <c r="F11" s="73">
        <v>29321</v>
      </c>
      <c r="G11" s="73">
        <v>28574</v>
      </c>
      <c r="H11" s="73">
        <v>31464</v>
      </c>
      <c r="I11" s="73">
        <v>27753</v>
      </c>
      <c r="J11" s="73">
        <v>27605</v>
      </c>
      <c r="K11" s="73">
        <v>27604</v>
      </c>
      <c r="L11" s="73">
        <v>27812</v>
      </c>
      <c r="M11" s="74">
        <v>23316</v>
      </c>
      <c r="N11" s="75">
        <v>11170</v>
      </c>
      <c r="O11" s="76">
        <v>10589</v>
      </c>
      <c r="P11" s="76">
        <v>12697</v>
      </c>
      <c r="Q11" s="76">
        <v>12336</v>
      </c>
      <c r="R11" s="76">
        <v>10780</v>
      </c>
      <c r="S11" s="76">
        <v>12656</v>
      </c>
      <c r="T11" s="76">
        <v>11457</v>
      </c>
      <c r="U11" s="76">
        <v>9991</v>
      </c>
      <c r="V11" s="76">
        <v>10765</v>
      </c>
      <c r="W11" s="76">
        <v>12819</v>
      </c>
      <c r="X11" s="78"/>
      <c r="Y11" s="79"/>
    </row>
    <row r="12" spans="1:25">
      <c r="A12" t="s">
        <v>60</v>
      </c>
      <c r="B12" s="72">
        <v>21817</v>
      </c>
      <c r="C12" s="73">
        <v>18297</v>
      </c>
      <c r="D12" s="73">
        <v>19408</v>
      </c>
      <c r="E12" s="73">
        <v>17586</v>
      </c>
      <c r="F12" s="73">
        <v>17373</v>
      </c>
      <c r="G12" s="73">
        <v>16786</v>
      </c>
      <c r="H12" s="73">
        <v>19209</v>
      </c>
      <c r="I12" s="73">
        <v>17147</v>
      </c>
      <c r="J12" s="73">
        <v>16942</v>
      </c>
      <c r="K12" s="73">
        <v>16014</v>
      </c>
      <c r="L12" s="73">
        <v>15828</v>
      </c>
      <c r="M12" s="74">
        <v>13711</v>
      </c>
      <c r="N12" s="75">
        <v>5150</v>
      </c>
      <c r="O12" s="76">
        <v>4769</v>
      </c>
      <c r="P12" s="76">
        <v>6169</v>
      </c>
      <c r="Q12" s="76">
        <v>7021</v>
      </c>
      <c r="R12" s="76">
        <v>7248</v>
      </c>
      <c r="S12" s="76">
        <v>9956</v>
      </c>
      <c r="T12" s="76">
        <v>12317</v>
      </c>
      <c r="U12" s="76">
        <v>10765</v>
      </c>
      <c r="V12" s="76">
        <v>11367</v>
      </c>
      <c r="W12" s="76">
        <v>11482</v>
      </c>
      <c r="X12" s="78"/>
      <c r="Y12" s="79"/>
    </row>
    <row r="13" spans="1:25">
      <c r="B13" s="80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2"/>
      <c r="N13" s="83"/>
      <c r="O13" s="77"/>
      <c r="P13" s="77"/>
      <c r="Q13" s="77"/>
      <c r="R13" s="77"/>
      <c r="S13" s="77"/>
      <c r="T13" s="77"/>
      <c r="U13" s="77"/>
      <c r="V13" s="76"/>
      <c r="W13" s="76"/>
      <c r="X13" s="78"/>
      <c r="Y13" s="79"/>
    </row>
    <row r="14" spans="1:25">
      <c r="B14" s="80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2"/>
      <c r="N14" s="83"/>
      <c r="O14" s="77"/>
      <c r="P14" s="77"/>
      <c r="Q14" s="77"/>
      <c r="R14" s="77"/>
      <c r="S14" s="77"/>
      <c r="T14" s="77"/>
      <c r="U14" s="77"/>
      <c r="V14" s="76"/>
      <c r="W14" s="76"/>
      <c r="X14" s="78"/>
      <c r="Y14" s="79"/>
    </row>
    <row r="15" spans="1:2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2"/>
      <c r="N15" s="83"/>
      <c r="O15" s="77"/>
      <c r="P15" s="77"/>
      <c r="Q15" s="77"/>
      <c r="R15" s="77"/>
      <c r="S15" s="77"/>
      <c r="T15" s="77"/>
      <c r="U15" s="77"/>
      <c r="V15" s="76"/>
      <c r="W15" s="76"/>
      <c r="X15" s="78"/>
      <c r="Y15" s="84"/>
    </row>
    <row r="16" spans="1:2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2"/>
      <c r="N16" s="83"/>
      <c r="O16" s="77"/>
      <c r="P16" s="77"/>
      <c r="Q16" s="77"/>
      <c r="R16" s="77"/>
      <c r="S16" s="77"/>
      <c r="T16" s="77"/>
      <c r="U16" s="77"/>
      <c r="V16" s="76"/>
      <c r="W16" s="76"/>
      <c r="X16" s="78"/>
      <c r="Y16" s="79"/>
    </row>
    <row r="17" spans="1:26">
      <c r="A17" t="s">
        <v>61</v>
      </c>
      <c r="B17" s="72">
        <v>335623</v>
      </c>
      <c r="C17" s="73">
        <v>381826</v>
      </c>
      <c r="D17" s="73">
        <v>465154</v>
      </c>
      <c r="E17" s="73">
        <v>444981</v>
      </c>
      <c r="F17" s="73">
        <v>517188</v>
      </c>
      <c r="G17" s="73">
        <v>608288</v>
      </c>
      <c r="H17" s="73">
        <v>668332</v>
      </c>
      <c r="I17" s="73">
        <v>826377</v>
      </c>
      <c r="J17" s="73">
        <v>1128859</v>
      </c>
      <c r="K17" s="73">
        <v>1052272</v>
      </c>
      <c r="L17" s="73">
        <v>1252618</v>
      </c>
      <c r="M17" s="74">
        <v>1432489</v>
      </c>
      <c r="N17" s="75">
        <v>1665101</v>
      </c>
      <c r="O17" s="76">
        <v>1888854</v>
      </c>
      <c r="P17" s="76">
        <v>2355892</v>
      </c>
      <c r="Q17" s="76">
        <v>2750160</v>
      </c>
      <c r="R17" s="76">
        <v>3025064</v>
      </c>
      <c r="S17" s="76">
        <v>3182616</v>
      </c>
      <c r="T17" s="76">
        <v>3441277</v>
      </c>
      <c r="U17" s="76">
        <v>3686024</v>
      </c>
      <c r="V17" s="76">
        <v>3729871</v>
      </c>
      <c r="W17" s="76">
        <v>3815985</v>
      </c>
      <c r="X17" s="78"/>
      <c r="Y17" s="79"/>
    </row>
    <row r="18" spans="1:26">
      <c r="A18" t="s">
        <v>62</v>
      </c>
      <c r="B18" s="72">
        <v>320789</v>
      </c>
      <c r="C18" s="73">
        <v>331804</v>
      </c>
      <c r="D18" s="73">
        <v>416191</v>
      </c>
      <c r="E18" s="73">
        <v>422127</v>
      </c>
      <c r="F18" s="73">
        <v>498557</v>
      </c>
      <c r="G18" s="73">
        <v>620077</v>
      </c>
      <c r="H18" s="73">
        <v>646246</v>
      </c>
      <c r="I18" s="73">
        <v>769721</v>
      </c>
      <c r="J18" s="73">
        <v>958082</v>
      </c>
      <c r="K18" s="73">
        <v>935129</v>
      </c>
      <c r="L18" s="73">
        <v>1064227</v>
      </c>
      <c r="M18" s="74">
        <v>1223411</v>
      </c>
      <c r="N18" s="75">
        <v>1359319</v>
      </c>
      <c r="O18" s="76">
        <v>1417256</v>
      </c>
      <c r="P18" s="76">
        <v>1638588</v>
      </c>
      <c r="Q18" s="76">
        <v>1828756</v>
      </c>
      <c r="R18" s="76">
        <v>1880915</v>
      </c>
      <c r="S18" s="76">
        <v>1994816</v>
      </c>
      <c r="T18" s="76">
        <v>2193640</v>
      </c>
      <c r="U18" s="76">
        <v>2336348</v>
      </c>
      <c r="V18" s="76">
        <v>2388768</v>
      </c>
      <c r="W18" s="76">
        <v>2458531</v>
      </c>
      <c r="X18" s="78"/>
      <c r="Y18" s="79"/>
    </row>
    <row r="19" spans="1:26">
      <c r="B19" s="80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2"/>
      <c r="N19" s="83"/>
      <c r="O19" s="77"/>
      <c r="P19" s="77"/>
      <c r="Q19" s="77"/>
      <c r="R19" s="77"/>
      <c r="S19" s="77"/>
      <c r="T19" s="77"/>
      <c r="U19" s="77"/>
      <c r="V19" s="76"/>
      <c r="W19" s="76"/>
      <c r="X19" s="78"/>
      <c r="Y19" s="79"/>
    </row>
    <row r="20" spans="1:26">
      <c r="B20" s="80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2"/>
      <c r="N20" s="83"/>
      <c r="O20" s="77"/>
      <c r="P20" s="77"/>
      <c r="Q20" s="77"/>
      <c r="R20" s="77"/>
      <c r="S20" s="77"/>
      <c r="T20" s="77"/>
      <c r="U20" s="77"/>
      <c r="V20" s="76"/>
      <c r="W20" s="76"/>
      <c r="X20" s="78"/>
      <c r="Y20" s="79"/>
    </row>
    <row r="21" spans="1:26">
      <c r="A21" t="s">
        <v>63</v>
      </c>
      <c r="B21" s="72">
        <v>37794</v>
      </c>
      <c r="C21" s="73">
        <v>33488</v>
      </c>
      <c r="D21" s="73">
        <v>34391</v>
      </c>
      <c r="E21" s="73">
        <v>32491</v>
      </c>
      <c r="F21" s="73">
        <v>31859</v>
      </c>
      <c r="G21" s="73">
        <v>30836</v>
      </c>
      <c r="H21" s="73">
        <v>34007</v>
      </c>
      <c r="I21" s="73">
        <v>29837</v>
      </c>
      <c r="J21" s="73">
        <v>29726</v>
      </c>
      <c r="K21" s="73">
        <v>29175</v>
      </c>
      <c r="L21" s="73">
        <v>29832</v>
      </c>
      <c r="M21" s="74">
        <v>25025</v>
      </c>
      <c r="N21" s="85">
        <f>AVERAGE(O21:Q21)</f>
        <v>6604.1111111111104</v>
      </c>
      <c r="O21" s="86">
        <f>AVERAGE(P21:R21)</f>
        <v>7297.333333333333</v>
      </c>
      <c r="P21" s="77">
        <v>6892</v>
      </c>
      <c r="Q21" s="77">
        <v>5623</v>
      </c>
      <c r="R21" s="77">
        <v>9377</v>
      </c>
      <c r="S21" s="76">
        <v>5102</v>
      </c>
      <c r="T21" s="76">
        <v>10083</v>
      </c>
      <c r="U21" s="76">
        <v>8180</v>
      </c>
      <c r="V21" s="76">
        <v>6799</v>
      </c>
      <c r="W21" s="76">
        <v>7787</v>
      </c>
      <c r="X21" s="78"/>
      <c r="Y21" s="79"/>
    </row>
    <row r="22" spans="1:26">
      <c r="A22" t="s">
        <v>64</v>
      </c>
      <c r="B22" s="72">
        <v>24273</v>
      </c>
      <c r="C22" s="73">
        <v>20452</v>
      </c>
      <c r="D22" s="73">
        <v>21294</v>
      </c>
      <c r="E22" s="73">
        <v>19080</v>
      </c>
      <c r="F22" s="73">
        <v>18688</v>
      </c>
      <c r="G22" s="73">
        <v>18073</v>
      </c>
      <c r="H22" s="73">
        <v>20698</v>
      </c>
      <c r="I22" s="73">
        <v>18581</v>
      </c>
      <c r="J22" s="73">
        <v>18542</v>
      </c>
      <c r="K22" s="73">
        <v>17199</v>
      </c>
      <c r="L22" s="73">
        <v>17063</v>
      </c>
      <c r="M22" s="74">
        <v>14812</v>
      </c>
      <c r="N22" s="85">
        <f>AVERAGE(O22:Q22)</f>
        <v>2522.3333333333335</v>
      </c>
      <c r="O22" s="86">
        <f>AVERAGE(P22:R22)</f>
        <v>3406</v>
      </c>
      <c r="P22" s="77">
        <v>1994</v>
      </c>
      <c r="Q22" s="77">
        <v>2167</v>
      </c>
      <c r="R22" s="77">
        <v>6057</v>
      </c>
      <c r="S22" s="76">
        <v>2479</v>
      </c>
      <c r="T22" s="76">
        <v>9527</v>
      </c>
      <c r="U22" s="76">
        <v>8835</v>
      </c>
      <c r="V22" s="76">
        <v>9490</v>
      </c>
      <c r="W22" s="76">
        <v>9409</v>
      </c>
      <c r="X22" s="78"/>
      <c r="Y22" s="79"/>
    </row>
    <row r="23" spans="1:26">
      <c r="B23" s="80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2"/>
      <c r="N23" s="87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9"/>
    </row>
    <row r="24" spans="1:26">
      <c r="B24" s="88">
        <v>43466</v>
      </c>
      <c r="C24" s="89">
        <v>43497</v>
      </c>
      <c r="D24" s="89">
        <v>43525</v>
      </c>
      <c r="E24" s="89">
        <v>43556</v>
      </c>
      <c r="F24" s="89">
        <v>43586</v>
      </c>
      <c r="G24" s="89">
        <v>43617</v>
      </c>
      <c r="H24" s="89">
        <v>43647</v>
      </c>
      <c r="I24" s="89">
        <v>43678</v>
      </c>
      <c r="J24" s="89">
        <v>43709</v>
      </c>
      <c r="K24" s="89">
        <v>43739</v>
      </c>
      <c r="L24" s="89">
        <v>43770</v>
      </c>
      <c r="M24" s="90">
        <v>43800</v>
      </c>
      <c r="N24" s="91">
        <v>43831</v>
      </c>
      <c r="O24" s="92">
        <v>43862</v>
      </c>
      <c r="P24" s="92">
        <v>43891</v>
      </c>
      <c r="Q24" s="92">
        <v>43922</v>
      </c>
      <c r="R24" s="92">
        <v>43952</v>
      </c>
      <c r="S24" s="92">
        <v>43983</v>
      </c>
      <c r="T24" s="92">
        <v>44013</v>
      </c>
      <c r="U24" s="92">
        <v>44044</v>
      </c>
      <c r="V24" s="92">
        <v>44075</v>
      </c>
      <c r="W24" s="92">
        <v>44105</v>
      </c>
      <c r="X24" s="92">
        <v>44136</v>
      </c>
      <c r="Y24" s="93">
        <v>44166</v>
      </c>
    </row>
    <row r="25" spans="1:26">
      <c r="A25" s="94" t="s">
        <v>65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</row>
    <row r="26" spans="1:26">
      <c r="A26" s="94" t="s">
        <v>66</v>
      </c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</row>
    <row r="27" spans="1:26" ht="15.75" thickBot="1">
      <c r="A27" s="94" t="s">
        <v>67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31" spans="1:26">
      <c r="A31" s="31" t="s">
        <v>12</v>
      </c>
    </row>
    <row r="32" spans="1:26" ht="15.75" thickBot="1"/>
    <row r="33" spans="1:5">
      <c r="A33" s="23"/>
      <c r="B33" s="24" t="s">
        <v>13</v>
      </c>
      <c r="C33" s="24" t="s">
        <v>14</v>
      </c>
      <c r="D33" s="24" t="s">
        <v>15</v>
      </c>
      <c r="E33" s="25" t="s">
        <v>16</v>
      </c>
    </row>
    <row r="34" spans="1:5">
      <c r="A34" s="26" t="s">
        <v>69</v>
      </c>
      <c r="B34" s="16" t="s">
        <v>40</v>
      </c>
      <c r="C34" s="16"/>
      <c r="D34" s="16"/>
      <c r="E34" s="27" t="s">
        <v>41</v>
      </c>
    </row>
    <row r="35" spans="1:5">
      <c r="A35" s="26" t="s">
        <v>70</v>
      </c>
      <c r="B35" s="16" t="s">
        <v>68</v>
      </c>
      <c r="C35" s="16"/>
      <c r="D35" s="16"/>
      <c r="E35" s="27" t="s">
        <v>18</v>
      </c>
    </row>
    <row r="36" spans="1:5" ht="15.75" thickBot="1">
      <c r="A36" s="28"/>
      <c r="B36" s="29"/>
      <c r="C36" s="18"/>
      <c r="D36" s="29"/>
      <c r="E36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"/>
  <sheetViews>
    <sheetView showGridLines="0" tabSelected="1" workbookViewId="0">
      <selection activeCell="N10" sqref="N10"/>
    </sheetView>
  </sheetViews>
  <sheetFormatPr defaultRowHeight="15"/>
  <cols>
    <col min="1" max="1" width="35.85546875" bestFit="1" customWidth="1"/>
    <col min="2" max="2" width="15.5703125" bestFit="1" customWidth="1"/>
    <col min="3" max="3" width="13.85546875" bestFit="1" customWidth="1"/>
    <col min="4" max="4" width="15.5703125" bestFit="1" customWidth="1"/>
    <col min="5" max="5" width="16.5703125" bestFit="1" customWidth="1"/>
    <col min="6" max="6" width="7.5703125" bestFit="1" customWidth="1"/>
    <col min="7" max="7" width="6.7109375" bestFit="1" customWidth="1"/>
    <col min="8" max="8" width="6.5703125" bestFit="1" customWidth="1"/>
    <col min="9" max="9" width="7.140625" bestFit="1" customWidth="1"/>
    <col min="10" max="10" width="7" bestFit="1" customWidth="1"/>
    <col min="11" max="11" width="6.7109375" bestFit="1" customWidth="1"/>
    <col min="12" max="12" width="7.28515625" bestFit="1" customWidth="1"/>
    <col min="13" max="13" width="7" bestFit="1" customWidth="1"/>
    <col min="14" max="14" width="7.5703125" bestFit="1" customWidth="1"/>
  </cols>
  <sheetData>
    <row r="2" spans="1:14">
      <c r="A2" s="31" t="s">
        <v>3</v>
      </c>
    </row>
    <row r="4" spans="1:14" ht="15.75" thickBot="1"/>
    <row r="5" spans="1:14">
      <c r="A5" s="1" t="s">
        <v>71</v>
      </c>
      <c r="B5" s="4">
        <v>43831</v>
      </c>
      <c r="C5" s="4">
        <v>43862</v>
      </c>
      <c r="D5" s="4">
        <v>43891</v>
      </c>
      <c r="E5" s="4">
        <v>43922</v>
      </c>
      <c r="F5" s="4">
        <v>43952</v>
      </c>
      <c r="G5" s="4">
        <v>43983</v>
      </c>
      <c r="H5" s="4">
        <v>44013</v>
      </c>
      <c r="I5" s="4">
        <v>44044</v>
      </c>
      <c r="J5" s="4">
        <v>44075</v>
      </c>
      <c r="K5" s="4">
        <v>44105</v>
      </c>
      <c r="L5" s="4">
        <v>44136</v>
      </c>
      <c r="M5" s="4">
        <v>44166</v>
      </c>
      <c r="N5" s="5" t="s">
        <v>72</v>
      </c>
    </row>
    <row r="6" spans="1:14">
      <c r="A6" s="6" t="s">
        <v>9</v>
      </c>
      <c r="B6" s="16">
        <v>448</v>
      </c>
      <c r="C6" s="16">
        <v>415</v>
      </c>
      <c r="D6" s="16">
        <v>390</v>
      </c>
      <c r="E6" s="16">
        <v>26</v>
      </c>
      <c r="F6" s="16">
        <v>55</v>
      </c>
      <c r="G6" s="16">
        <v>183</v>
      </c>
      <c r="H6" s="16">
        <v>147</v>
      </c>
      <c r="I6" s="16">
        <v>190</v>
      </c>
      <c r="J6" s="16">
        <v>1672</v>
      </c>
      <c r="K6" s="16"/>
      <c r="L6" s="16"/>
      <c r="M6" s="16"/>
      <c r="N6" s="12">
        <f>SUM(B6:M6)</f>
        <v>3526</v>
      </c>
    </row>
    <row r="7" spans="1:14">
      <c r="A7" s="6" t="s">
        <v>10</v>
      </c>
      <c r="B7" s="10">
        <v>19872</v>
      </c>
      <c r="C7" s="10">
        <v>20047</v>
      </c>
      <c r="D7" s="10">
        <v>17650</v>
      </c>
      <c r="E7" s="10">
        <v>2286</v>
      </c>
      <c r="F7" s="10">
        <v>5990</v>
      </c>
      <c r="G7" s="10">
        <v>14599</v>
      </c>
      <c r="H7" s="16">
        <v>19264</v>
      </c>
      <c r="I7" s="16">
        <v>22615</v>
      </c>
      <c r="J7" s="16">
        <v>33027</v>
      </c>
      <c r="K7" s="16"/>
      <c r="L7" s="16"/>
      <c r="M7" s="16"/>
      <c r="N7" s="12">
        <f>SUM(B7:M7)</f>
        <v>155350</v>
      </c>
    </row>
    <row r="8" spans="1:14">
      <c r="A8" s="97" t="s">
        <v>73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</row>
    <row r="9" spans="1:14">
      <c r="A9" s="7" t="s">
        <v>33</v>
      </c>
      <c r="B9" s="99">
        <v>8921.1670491178847</v>
      </c>
      <c r="C9" s="99">
        <v>8921.1670491178847</v>
      </c>
      <c r="D9" s="99">
        <v>8921.1670491178847</v>
      </c>
      <c r="E9" s="99">
        <v>8921.1670491178847</v>
      </c>
      <c r="F9" s="99">
        <v>8921.1670491178847</v>
      </c>
      <c r="G9" s="99">
        <v>8921.1670491178847</v>
      </c>
      <c r="H9" s="99">
        <v>8921.1670491178847</v>
      </c>
      <c r="I9" s="99">
        <v>8921.1670491178793</v>
      </c>
      <c r="J9" s="99">
        <v>8921.1670491178847</v>
      </c>
      <c r="K9" s="7"/>
      <c r="L9" s="7"/>
      <c r="M9" s="7"/>
      <c r="N9" s="11"/>
    </row>
    <row r="10" spans="1:14" ht="15.75" thickBot="1">
      <c r="A10" s="100" t="s">
        <v>74</v>
      </c>
      <c r="B10" s="101"/>
      <c r="C10" s="101"/>
      <c r="D10" s="101"/>
      <c r="E10" s="101"/>
      <c r="F10" s="101"/>
      <c r="G10" s="101"/>
      <c r="H10" s="101"/>
      <c r="I10" s="101"/>
      <c r="J10" s="102"/>
      <c r="K10" s="102"/>
      <c r="L10" s="102"/>
      <c r="M10" s="102"/>
      <c r="N10" s="101"/>
    </row>
    <row r="14" spans="1:14">
      <c r="A14" s="31" t="s">
        <v>12</v>
      </c>
    </row>
    <row r="15" spans="1:14" ht="15.75" thickBot="1"/>
    <row r="16" spans="1:14">
      <c r="A16" s="23"/>
      <c r="B16" s="24" t="s">
        <v>13</v>
      </c>
      <c r="C16" s="24" t="s">
        <v>14</v>
      </c>
      <c r="D16" s="24" t="s">
        <v>15</v>
      </c>
      <c r="E16" s="25" t="s">
        <v>16</v>
      </c>
    </row>
    <row r="17" spans="1:5">
      <c r="A17" s="26" t="s">
        <v>5</v>
      </c>
      <c r="B17" s="16" t="s">
        <v>17</v>
      </c>
      <c r="C17" s="16"/>
      <c r="D17" s="16" t="s">
        <v>21</v>
      </c>
      <c r="E17" s="27" t="s">
        <v>18</v>
      </c>
    </row>
    <row r="18" spans="1:5">
      <c r="A18" s="26" t="s">
        <v>9</v>
      </c>
      <c r="B18" s="16" t="s">
        <v>19</v>
      </c>
      <c r="C18" s="16"/>
      <c r="D18" s="16" t="s">
        <v>20</v>
      </c>
      <c r="E18" s="27" t="s">
        <v>25</v>
      </c>
    </row>
    <row r="19" spans="1:5">
      <c r="A19" s="26" t="s">
        <v>10</v>
      </c>
      <c r="B19" s="16" t="s">
        <v>17</v>
      </c>
      <c r="C19" s="16"/>
      <c r="D19" s="16"/>
      <c r="E19" s="27" t="s">
        <v>22</v>
      </c>
    </row>
    <row r="20" spans="1:5" ht="15.75" thickBot="1">
      <c r="A20" s="28" t="s">
        <v>23</v>
      </c>
      <c r="B20" s="29" t="s">
        <v>17</v>
      </c>
      <c r="C20" s="18"/>
      <c r="D20" s="29" t="s">
        <v>24</v>
      </c>
      <c r="E20" s="3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Own Shop Cost Per GA cp</vt:lpstr>
      <vt:lpstr>2.PopulationPer Own ShopArea m2</vt:lpstr>
      <vt:lpstr>3.App Users Customer Base (RGB</vt:lpstr>
      <vt:lpstr>4.FCR</vt:lpstr>
      <vt:lpstr>5.e-bill% Auto Payment  Overdue</vt:lpstr>
      <vt:lpstr>6.Self Care Login</vt:lpstr>
      <vt:lpstr>7. Total GACPMIG per shop 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asifuz.zaman</dc:creator>
  <cp:lastModifiedBy>User</cp:lastModifiedBy>
  <dcterms:created xsi:type="dcterms:W3CDTF">2020-11-15T06:06:11Z</dcterms:created>
  <dcterms:modified xsi:type="dcterms:W3CDTF">2020-11-22T07:18:24Z</dcterms:modified>
</cp:coreProperties>
</file>