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firstSheet="2" activeTab="6"/>
  </bookViews>
  <sheets>
    <sheet name="2020社会" sheetId="1" r:id="rId1"/>
    <sheet name="社会标准化" sheetId="4" r:id="rId2"/>
    <sheet name="2020经济" sheetId="8" r:id="rId3"/>
    <sheet name="经济标准化" sheetId="6" r:id="rId4"/>
    <sheet name="2020自然" sheetId="9" r:id="rId5"/>
    <sheet name="自然标准化" sheetId="10" r:id="rId6"/>
    <sheet name="Sheet3" sheetId="11" r:id="rId7"/>
    <sheet name="CSDI" sheetId="12" r:id="rId8"/>
  </sheets>
  <calcPr calcId="144525"/>
</workbook>
</file>

<file path=xl/sharedStrings.xml><?xml version="1.0" encoding="utf-8"?>
<sst xmlns="http://schemas.openxmlformats.org/spreadsheetml/2006/main" count="416" uniqueCount="83">
  <si>
    <t>ID</t>
  </si>
  <si>
    <t>人口增长率</t>
  </si>
  <si>
    <t>预期寿命</t>
  </si>
  <si>
    <t>R&amp;D研究人员</t>
  </si>
  <si>
    <t>教育支出占GDP比例</t>
  </si>
  <si>
    <t>就业人口比例</t>
  </si>
  <si>
    <t>海岸带人口密度</t>
  </si>
  <si>
    <t>Yemen, Rep.</t>
  </si>
  <si>
    <t>Singapore</t>
  </si>
  <si>
    <t>Tunisia</t>
  </si>
  <si>
    <t>Morocco</t>
  </si>
  <si>
    <t>Qatar</t>
  </si>
  <si>
    <t>Iraq</t>
  </si>
  <si>
    <t>Jordan</t>
  </si>
  <si>
    <t>Kuwait</t>
  </si>
  <si>
    <t>Bahrain</t>
  </si>
  <si>
    <t>United Arab Emirates</t>
  </si>
  <si>
    <t>Syrian Arab Republic</t>
  </si>
  <si>
    <t>Lebanon</t>
  </si>
  <si>
    <t>Israel</t>
  </si>
  <si>
    <t>Cyprus</t>
  </si>
  <si>
    <t>Slovenia</t>
  </si>
  <si>
    <t>Bulgaria</t>
  </si>
  <si>
    <t>Kenya</t>
  </si>
  <si>
    <t>Egypt, Arab Rep.</t>
  </si>
  <si>
    <t>Oman</t>
  </si>
  <si>
    <t>Sudan</t>
  </si>
  <si>
    <t>Saudi Arabia</t>
  </si>
  <si>
    <t>Malaysia</t>
  </si>
  <si>
    <t>Indonesia</t>
  </si>
  <si>
    <t>Brunei Darussalam</t>
  </si>
  <si>
    <t>India</t>
  </si>
  <si>
    <t>Bangladesh</t>
  </si>
  <si>
    <t>Myanmar</t>
  </si>
  <si>
    <t>Cambodia</t>
  </si>
  <si>
    <t>Thailand</t>
  </si>
  <si>
    <t>Vietnam</t>
  </si>
  <si>
    <t>Spain</t>
  </si>
  <si>
    <t>Portugal</t>
  </si>
  <si>
    <t>Libya</t>
  </si>
  <si>
    <t>Algeria</t>
  </si>
  <si>
    <t>Iran, Islamic Rep.</t>
  </si>
  <si>
    <t>Greece</t>
  </si>
  <si>
    <t>France</t>
  </si>
  <si>
    <t>Montenegro</t>
  </si>
  <si>
    <t>Croatia</t>
  </si>
  <si>
    <t>Pakistan</t>
  </si>
  <si>
    <t>Philippines</t>
  </si>
  <si>
    <t>Italy</t>
  </si>
  <si>
    <t>Sri Lanka</t>
  </si>
  <si>
    <t>Max</t>
  </si>
  <si>
    <t>Min</t>
  </si>
  <si>
    <t>货柜码头吞吐量</t>
  </si>
  <si>
    <t>可再生资源发电量占比</t>
  </si>
  <si>
    <t>班轮运输相关指数</t>
  </si>
  <si>
    <t>捕捞渔业</t>
  </si>
  <si>
    <t>养殖渔业</t>
  </si>
  <si>
    <t>人均GDP</t>
  </si>
  <si>
    <t>人均GDP增长率</t>
  </si>
  <si>
    <t>沿海旅游</t>
  </si>
  <si>
    <t>二氧化碳排放强度</t>
  </si>
  <si>
    <t>海岸带PM2.5</t>
  </si>
  <si>
    <t>人均二氧化碳排放量</t>
  </si>
  <si>
    <t>一氧化氮排放量</t>
  </si>
  <si>
    <t>人工岸线比例</t>
  </si>
  <si>
    <t>生物质岸线比例</t>
  </si>
  <si>
    <t>海岸保护</t>
  </si>
  <si>
    <t>人均可再生内陆水资源</t>
  </si>
  <si>
    <t>清洁海水</t>
  </si>
  <si>
    <t>生物多样性</t>
  </si>
  <si>
    <t>海洋保护区面积占比</t>
  </si>
  <si>
    <t>化肥消费量</t>
  </si>
  <si>
    <t>沿海土地开发强度</t>
  </si>
  <si>
    <t>沿海森林占比</t>
  </si>
  <si>
    <t>沿海农田占比</t>
  </si>
  <si>
    <t>大气</t>
  </si>
  <si>
    <t>海岸</t>
  </si>
  <si>
    <t>水资源</t>
  </si>
  <si>
    <t>土地</t>
  </si>
  <si>
    <t>自然</t>
  </si>
  <si>
    <t>Egypt</t>
  </si>
  <si>
    <t>Iran</t>
  </si>
  <si>
    <t>Yemen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</si>
</sst>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J14" sqref="J14"/>
    </sheetView>
  </sheetViews>
  <sheetFormatPr defaultColWidth="8.89166666666667" defaultRowHeight="13.5" outlineLevelCol="7"/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47</v>
      </c>
      <c r="B2" t="s">
        <v>7</v>
      </c>
      <c r="C2">
        <v>2.25156062737417</v>
      </c>
      <c r="D2">
        <v>66.181</v>
      </c>
      <c r="E2">
        <v>1504.7361896778</v>
      </c>
      <c r="F2">
        <v>3.94355086769376</v>
      </c>
      <c r="G2">
        <v>31.8530006408691</v>
      </c>
      <c r="H2">
        <v>73.9179179230864</v>
      </c>
    </row>
    <row r="3" spans="1:8">
      <c r="A3">
        <v>208</v>
      </c>
      <c r="B3" t="s">
        <v>8</v>
      </c>
      <c r="C3">
        <v>-0.311904961250833</v>
      </c>
      <c r="D3">
        <v>83.7439024390244</v>
      </c>
      <c r="E3">
        <v>7006.6298828125</v>
      </c>
      <c r="F3">
        <v>2.50665998458862</v>
      </c>
      <c r="G3">
        <v>66.2799987792969</v>
      </c>
      <c r="H3">
        <v>11015.8394793926</v>
      </c>
    </row>
    <row r="4" spans="1:8">
      <c r="A4">
        <v>61</v>
      </c>
      <c r="B4" t="s">
        <v>9</v>
      </c>
      <c r="C4">
        <v>1.05385412657395</v>
      </c>
      <c r="D4">
        <v>76.891</v>
      </c>
      <c r="E4">
        <v>1659.92321777344</v>
      </c>
      <c r="F4">
        <v>7.32434988021851</v>
      </c>
      <c r="G4">
        <v>38.3629989624023</v>
      </c>
      <c r="H4">
        <v>77.8259406630482</v>
      </c>
    </row>
    <row r="5" spans="1:8">
      <c r="A5">
        <v>62</v>
      </c>
      <c r="B5" t="s">
        <v>10</v>
      </c>
      <c r="C5">
        <v>1.19592077719908</v>
      </c>
      <c r="D5">
        <v>76.901</v>
      </c>
      <c r="E5">
        <v>1504.7361896778</v>
      </c>
      <c r="F5">
        <v>6.75430202484131</v>
      </c>
      <c r="G5">
        <v>38.2130012512207</v>
      </c>
      <c r="H5">
        <v>76.3830575790643</v>
      </c>
    </row>
    <row r="6" spans="1:8">
      <c r="A6">
        <v>190</v>
      </c>
      <c r="B6" t="s">
        <v>11</v>
      </c>
      <c r="C6">
        <v>1.71500358488996</v>
      </c>
      <c r="D6">
        <v>80.363</v>
      </c>
      <c r="E6">
        <v>583.982604980469</v>
      </c>
      <c r="F6">
        <v>3.2336699962616</v>
      </c>
      <c r="G6">
        <v>87.2220001220703</v>
      </c>
      <c r="H6">
        <v>162.728191410313</v>
      </c>
    </row>
    <row r="7" spans="1:8">
      <c r="A7">
        <v>192</v>
      </c>
      <c r="B7" t="s">
        <v>12</v>
      </c>
      <c r="C7">
        <v>2.29530432997508</v>
      </c>
      <c r="D7">
        <v>70.748</v>
      </c>
      <c r="E7">
        <v>141.419372558594</v>
      </c>
      <c r="F7">
        <v>4.71000003814697</v>
      </c>
      <c r="G7">
        <v>35.5559997558594</v>
      </c>
      <c r="H7">
        <v>105.594145373356</v>
      </c>
    </row>
    <row r="8" spans="1:8">
      <c r="A8">
        <v>215</v>
      </c>
      <c r="B8" t="s">
        <v>13</v>
      </c>
      <c r="C8">
        <v>0.999208651805595</v>
      </c>
      <c r="D8">
        <v>74.655</v>
      </c>
      <c r="E8">
        <v>252.412567138672</v>
      </c>
      <c r="F8">
        <v>3.45282006263733</v>
      </c>
      <c r="G8">
        <v>30.5970001220703</v>
      </c>
      <c r="H8">
        <v>346.291480773316</v>
      </c>
    </row>
    <row r="9" spans="1:8">
      <c r="A9">
        <v>51</v>
      </c>
      <c r="B9" t="s">
        <v>14</v>
      </c>
      <c r="C9">
        <v>1.49775613966585</v>
      </c>
      <c r="D9">
        <v>75.586</v>
      </c>
      <c r="E9">
        <v>173.513107299805</v>
      </c>
      <c r="F9">
        <v>6.55125999450684</v>
      </c>
      <c r="G9">
        <v>66.4550018310547</v>
      </c>
      <c r="H9">
        <v>104.262075215224</v>
      </c>
    </row>
    <row r="10" spans="1:8">
      <c r="A10">
        <v>52</v>
      </c>
      <c r="B10" t="s">
        <v>15</v>
      </c>
      <c r="C10">
        <v>3.61532480809725</v>
      </c>
      <c r="D10">
        <v>77.419</v>
      </c>
      <c r="E10">
        <v>1504.7361896778</v>
      </c>
      <c r="F10">
        <v>2.15205335617065</v>
      </c>
      <c r="G10">
        <v>68.6839981079102</v>
      </c>
      <c r="H10">
        <v>652.459731543624</v>
      </c>
    </row>
    <row r="11" spans="1:8">
      <c r="A11">
        <v>54</v>
      </c>
      <c r="B11" t="s">
        <v>16</v>
      </c>
      <c r="C11">
        <v>1.21942868246666</v>
      </c>
      <c r="D11">
        <v>78.12</v>
      </c>
      <c r="E11">
        <v>2442.53735351563</v>
      </c>
      <c r="F11">
        <v>3.87986993789673</v>
      </c>
      <c r="G11">
        <v>73.2730026245117</v>
      </c>
      <c r="H11">
        <v>113.379382857824</v>
      </c>
    </row>
    <row r="12" spans="1:8">
      <c r="A12">
        <v>77</v>
      </c>
      <c r="B12" t="s">
        <v>17</v>
      </c>
      <c r="C12">
        <v>2.49081534407701</v>
      </c>
      <c r="D12">
        <v>73.651</v>
      </c>
      <c r="E12">
        <v>90.9575424194336</v>
      </c>
      <c r="F12">
        <v>3.94355086769376</v>
      </c>
      <c r="G12">
        <v>38.3019981384277</v>
      </c>
      <c r="H12">
        <v>254.81761822059</v>
      </c>
    </row>
    <row r="13" spans="1:8">
      <c r="A13">
        <v>78</v>
      </c>
      <c r="B13" t="s">
        <v>18</v>
      </c>
      <c r="C13">
        <v>-0.442463494176285</v>
      </c>
      <c r="D13">
        <v>79.004</v>
      </c>
      <c r="E13">
        <v>1504.7361896778</v>
      </c>
      <c r="F13">
        <v>2.12392997741699</v>
      </c>
      <c r="G13">
        <v>36.6689987182617</v>
      </c>
      <c r="H13">
        <v>431.959232277949</v>
      </c>
    </row>
    <row r="14" spans="1:8">
      <c r="A14">
        <v>79</v>
      </c>
      <c r="B14" t="s">
        <v>19</v>
      </c>
      <c r="C14">
        <v>1.76367939210866</v>
      </c>
      <c r="D14">
        <v>82.7</v>
      </c>
      <c r="E14">
        <v>1504.7361896778</v>
      </c>
      <c r="F14">
        <v>5.85578012466431</v>
      </c>
      <c r="G14">
        <v>59.1139984130859</v>
      </c>
      <c r="H14">
        <v>320.315488657744</v>
      </c>
    </row>
    <row r="15" spans="1:8">
      <c r="A15">
        <v>81</v>
      </c>
      <c r="B15" t="s">
        <v>20</v>
      </c>
      <c r="C15">
        <v>0.7304469214141</v>
      </c>
      <c r="D15">
        <v>81.135</v>
      </c>
      <c r="E15">
        <v>1690.8349609375</v>
      </c>
      <c r="F15">
        <v>6.14541006088257</v>
      </c>
      <c r="G15">
        <v>57.9410018920898</v>
      </c>
      <c r="H15">
        <v>94.3576265720735</v>
      </c>
    </row>
    <row r="16" spans="1:8">
      <c r="A16">
        <v>188</v>
      </c>
      <c r="B16" t="s">
        <v>21</v>
      </c>
      <c r="C16">
        <v>0.669754656164979</v>
      </c>
      <c r="D16">
        <v>80.5317073170732</v>
      </c>
      <c r="E16">
        <v>4932.326171875</v>
      </c>
      <c r="F16">
        <v>4.79266977310181</v>
      </c>
      <c r="G16">
        <v>54.898998260498</v>
      </c>
      <c r="H16">
        <v>58.0464896977698</v>
      </c>
    </row>
    <row r="17" spans="1:8">
      <c r="A17">
        <v>71</v>
      </c>
      <c r="B17" t="s">
        <v>22</v>
      </c>
      <c r="C17">
        <v>-0.60024151846542</v>
      </c>
      <c r="D17">
        <v>73.6073170731707</v>
      </c>
      <c r="E17">
        <v>2402.1201171875</v>
      </c>
      <c r="F17">
        <v>3.94355086769376</v>
      </c>
      <c r="G17">
        <v>52.7060012817383</v>
      </c>
      <c r="H17">
        <v>31.4616546236908</v>
      </c>
    </row>
    <row r="18" spans="1:8">
      <c r="A18">
        <v>43</v>
      </c>
      <c r="B18" t="s">
        <v>23</v>
      </c>
      <c r="C18">
        <v>2.25187943057208</v>
      </c>
      <c r="D18">
        <v>66.991</v>
      </c>
      <c r="E18">
        <v>1504.7361896778</v>
      </c>
      <c r="F18">
        <v>5.07996988296509</v>
      </c>
      <c r="G18">
        <v>68.9010009765625</v>
      </c>
      <c r="H18">
        <v>72.4968308868552</v>
      </c>
    </row>
    <row r="19" spans="1:8">
      <c r="A19">
        <v>214</v>
      </c>
      <c r="B19" t="s">
        <v>24</v>
      </c>
      <c r="C19">
        <v>1.92024763689114</v>
      </c>
      <c r="D19">
        <v>72.15</v>
      </c>
      <c r="E19">
        <v>837.979736328125</v>
      </c>
      <c r="F19">
        <v>2.48000001907349</v>
      </c>
      <c r="G19">
        <v>37.4370002746582</v>
      </c>
      <c r="H19">
        <v>139.095633991196</v>
      </c>
    </row>
    <row r="20" spans="1:8">
      <c r="A20">
        <v>48</v>
      </c>
      <c r="B20" t="s">
        <v>25</v>
      </c>
      <c r="C20">
        <v>2.61143663007279</v>
      </c>
      <c r="D20">
        <v>78.078</v>
      </c>
      <c r="E20">
        <v>334.915863037109</v>
      </c>
      <c r="F20">
        <v>3.94355086769376</v>
      </c>
      <c r="G20">
        <v>65.0189971923828</v>
      </c>
      <c r="H20">
        <v>21.2630253760326</v>
      </c>
    </row>
    <row r="21" spans="1:8">
      <c r="A21">
        <v>49</v>
      </c>
      <c r="B21" t="s">
        <v>26</v>
      </c>
      <c r="C21">
        <v>2.39107177389208</v>
      </c>
      <c r="D21">
        <v>65.53</v>
      </c>
      <c r="E21">
        <v>1504.7361896778</v>
      </c>
      <c r="F21">
        <v>3.94355086769376</v>
      </c>
      <c r="G21">
        <v>38.2820014953613</v>
      </c>
      <c r="H21">
        <v>23.0693056925706</v>
      </c>
    </row>
    <row r="22" spans="1:8">
      <c r="A22">
        <v>50</v>
      </c>
      <c r="B22" t="s">
        <v>27</v>
      </c>
      <c r="C22">
        <v>1.57883732958732</v>
      </c>
      <c r="D22">
        <v>75.28</v>
      </c>
      <c r="E22">
        <v>453.152709960938</v>
      </c>
      <c r="F22">
        <v>7.80931377410889</v>
      </c>
      <c r="G22">
        <v>56.4560012817383</v>
      </c>
      <c r="H22">
        <v>46.6220829992911</v>
      </c>
    </row>
    <row r="23" spans="1:8">
      <c r="A23">
        <v>206</v>
      </c>
      <c r="B23" t="s">
        <v>28</v>
      </c>
      <c r="C23">
        <v>1.29428505685727</v>
      </c>
      <c r="D23">
        <v>76.306</v>
      </c>
      <c r="E23">
        <v>2307.95434570313</v>
      </c>
      <c r="F23">
        <v>3.91697001457214</v>
      </c>
      <c r="G23">
        <v>61.9980010986328</v>
      </c>
      <c r="H23">
        <v>93.9680100476524</v>
      </c>
    </row>
    <row r="24" spans="1:8">
      <c r="A24">
        <v>216</v>
      </c>
      <c r="B24" t="s">
        <v>29</v>
      </c>
      <c r="C24">
        <v>1.06517898587775</v>
      </c>
      <c r="D24">
        <v>71.908</v>
      </c>
      <c r="E24">
        <v>395.666290283203</v>
      </c>
      <c r="F24">
        <v>3.94355086769376</v>
      </c>
      <c r="G24">
        <v>64.4769973754883</v>
      </c>
      <c r="H24">
        <v>150.277164388474</v>
      </c>
    </row>
    <row r="25" spans="1:8">
      <c r="A25">
        <v>247</v>
      </c>
      <c r="B25" t="s">
        <v>30</v>
      </c>
      <c r="C25">
        <v>0.961675067594484</v>
      </c>
      <c r="D25">
        <v>75.998</v>
      </c>
      <c r="E25">
        <v>1504.7361896778</v>
      </c>
      <c r="F25">
        <v>3.94355086769376</v>
      </c>
      <c r="G25">
        <v>58.8969993591309</v>
      </c>
      <c r="H25">
        <v>66.2703931924882</v>
      </c>
    </row>
    <row r="26" spans="1:8">
      <c r="A26">
        <v>203</v>
      </c>
      <c r="B26" t="s">
        <v>31</v>
      </c>
      <c r="C26">
        <v>0.989413800188014</v>
      </c>
      <c r="D26">
        <v>69.887</v>
      </c>
      <c r="E26">
        <v>216.000823974609</v>
      </c>
      <c r="F26">
        <v>4.47422981262207</v>
      </c>
      <c r="G26">
        <v>41.3320007324219</v>
      </c>
      <c r="H26">
        <v>454.443963150416</v>
      </c>
    </row>
    <row r="27" spans="1:8">
      <c r="A27">
        <v>204</v>
      </c>
      <c r="B27" t="s">
        <v>32</v>
      </c>
      <c r="C27">
        <v>1.00277418143487</v>
      </c>
      <c r="D27">
        <v>72.868</v>
      </c>
      <c r="E27">
        <v>1504.7361896778</v>
      </c>
      <c r="F27">
        <v>1.53553998470306</v>
      </c>
      <c r="G27">
        <v>53.6440010070801</v>
      </c>
      <c r="H27">
        <v>1031.16506082838</v>
      </c>
    </row>
    <row r="28" spans="1:8">
      <c r="A28">
        <v>205</v>
      </c>
      <c r="B28" t="s">
        <v>33</v>
      </c>
      <c r="C28">
        <v>0.671933327635634</v>
      </c>
      <c r="D28">
        <v>67.363</v>
      </c>
      <c r="E28">
        <v>31.8508796691895</v>
      </c>
      <c r="F28">
        <v>1.89999997615814</v>
      </c>
      <c r="G28">
        <v>56.1389999389648</v>
      </c>
      <c r="H28">
        <v>106.690291705679</v>
      </c>
    </row>
    <row r="29" spans="1:8">
      <c r="A29">
        <v>24</v>
      </c>
      <c r="B29" t="s">
        <v>34</v>
      </c>
      <c r="C29">
        <v>1.39996509699246</v>
      </c>
      <c r="D29">
        <v>70.054</v>
      </c>
      <c r="E29">
        <v>30.3670406341553</v>
      </c>
      <c r="F29">
        <v>2.79999995231628</v>
      </c>
      <c r="G29">
        <v>79.2750015258789</v>
      </c>
      <c r="H29">
        <v>71.6773667915919</v>
      </c>
    </row>
    <row r="30" spans="1:8">
      <c r="A30">
        <v>25</v>
      </c>
      <c r="B30" t="s">
        <v>35</v>
      </c>
      <c r="C30">
        <v>0.250165166562935</v>
      </c>
      <c r="D30">
        <v>77.344</v>
      </c>
      <c r="E30">
        <v>864.679077148438</v>
      </c>
      <c r="F30">
        <v>3.63752007484436</v>
      </c>
      <c r="G30">
        <v>66.2829971313477</v>
      </c>
      <c r="H30">
        <v>203.957913546215</v>
      </c>
    </row>
    <row r="31" spans="1:8">
      <c r="A31">
        <v>207</v>
      </c>
      <c r="B31" t="s">
        <v>36</v>
      </c>
      <c r="C31">
        <v>0.904517905712374</v>
      </c>
      <c r="D31">
        <v>75.493</v>
      </c>
      <c r="E31">
        <v>678.560485839844</v>
      </c>
      <c r="F31">
        <v>4.34481000900269</v>
      </c>
      <c r="G31">
        <v>72.9649963378906</v>
      </c>
      <c r="H31">
        <v>337.197176360061</v>
      </c>
    </row>
    <row r="32" spans="1:8">
      <c r="A32">
        <v>182</v>
      </c>
      <c r="B32" t="s">
        <v>37</v>
      </c>
      <c r="C32">
        <v>0.483781300300834</v>
      </c>
      <c r="D32">
        <v>82.3341463414634</v>
      </c>
      <c r="E32">
        <v>3109.24365234375</v>
      </c>
      <c r="F32">
        <v>4.22764015197754</v>
      </c>
      <c r="G32">
        <v>47.9029998779297</v>
      </c>
      <c r="H32">
        <v>92.9541938400748</v>
      </c>
    </row>
    <row r="33" spans="1:8">
      <c r="A33">
        <v>183</v>
      </c>
      <c r="B33" t="s">
        <v>38</v>
      </c>
      <c r="C33">
        <v>0.10511412524675</v>
      </c>
      <c r="D33">
        <v>80.9756097560976</v>
      </c>
      <c r="E33">
        <v>5214.8466796875</v>
      </c>
      <c r="F33">
        <v>3.94355086769376</v>
      </c>
      <c r="G33">
        <v>54.0800018310547</v>
      </c>
      <c r="H33">
        <v>91.7281473963295</v>
      </c>
    </row>
    <row r="34" spans="1:8">
      <c r="A34">
        <v>67</v>
      </c>
      <c r="B34" t="s">
        <v>39</v>
      </c>
      <c r="C34">
        <v>1.3750057277357</v>
      </c>
      <c r="D34">
        <v>73.082</v>
      </c>
      <c r="E34">
        <v>1504.7361896778</v>
      </c>
      <c r="F34">
        <v>3.94355086769376</v>
      </c>
      <c r="G34">
        <v>37.6479988098145</v>
      </c>
      <c r="H34">
        <v>12.5649704709975</v>
      </c>
    </row>
    <row r="35" spans="1:8">
      <c r="A35">
        <v>84</v>
      </c>
      <c r="B35" t="s">
        <v>40</v>
      </c>
      <c r="C35">
        <v>1.83653350440444</v>
      </c>
      <c r="D35">
        <v>77.063</v>
      </c>
      <c r="E35">
        <v>1504.7361896778</v>
      </c>
      <c r="F35">
        <v>7.34435987472534</v>
      </c>
      <c r="G35">
        <v>34.8699989318848</v>
      </c>
      <c r="H35">
        <v>158.062746915929</v>
      </c>
    </row>
    <row r="36" spans="1:8">
      <c r="A36">
        <v>191</v>
      </c>
      <c r="B36" t="s">
        <v>41</v>
      </c>
      <c r="C36">
        <v>1.29302669121629</v>
      </c>
      <c r="D36">
        <v>76.87</v>
      </c>
      <c r="E36">
        <v>825.279296875</v>
      </c>
      <c r="F36">
        <v>3.59243011474609</v>
      </c>
      <c r="G36">
        <v>35.9669990539551</v>
      </c>
      <c r="H36">
        <v>30.9100150908228</v>
      </c>
    </row>
    <row r="37" spans="1:8">
      <c r="A37">
        <v>80</v>
      </c>
      <c r="B37" t="s">
        <v>42</v>
      </c>
      <c r="C37">
        <v>-0.19630166467846</v>
      </c>
      <c r="D37">
        <v>81.0878048780488</v>
      </c>
      <c r="E37">
        <v>4010.3408203125</v>
      </c>
      <c r="F37">
        <v>3.66139006614685</v>
      </c>
      <c r="G37">
        <v>42.6870002746582</v>
      </c>
      <c r="H37">
        <v>53.1482006655307</v>
      </c>
    </row>
    <row r="38" spans="1:8">
      <c r="A38">
        <v>179</v>
      </c>
      <c r="B38" t="s">
        <v>43</v>
      </c>
      <c r="C38">
        <v>0.194582449295141</v>
      </c>
      <c r="D38">
        <v>82.1756097560976</v>
      </c>
      <c r="E38">
        <v>4926.18896484375</v>
      </c>
      <c r="F38">
        <v>5.45160007476807</v>
      </c>
      <c r="G38">
        <v>50.1619987487793</v>
      </c>
      <c r="H38">
        <v>70.807033938869</v>
      </c>
    </row>
    <row r="39" spans="1:8">
      <c r="A39">
        <v>186</v>
      </c>
      <c r="B39" t="s">
        <v>44</v>
      </c>
      <c r="C39">
        <v>-0.116139360968958</v>
      </c>
      <c r="D39">
        <v>75.9317073170732</v>
      </c>
      <c r="E39">
        <v>834.619995117188</v>
      </c>
      <c r="F39">
        <v>3.94355086769376</v>
      </c>
      <c r="G39">
        <v>43.7999992370605</v>
      </c>
      <c r="H39">
        <v>27.0456406616804</v>
      </c>
    </row>
    <row r="40" spans="1:8">
      <c r="A40">
        <v>187</v>
      </c>
      <c r="B40" t="s">
        <v>45</v>
      </c>
      <c r="C40">
        <v>-0.433210220837755</v>
      </c>
      <c r="D40">
        <v>77.7243902439024</v>
      </c>
      <c r="E40">
        <v>2219.83129882813</v>
      </c>
      <c r="F40">
        <v>3.94355086769376</v>
      </c>
      <c r="G40">
        <v>47.1980018615723</v>
      </c>
      <c r="H40">
        <v>29.8434391509209</v>
      </c>
    </row>
    <row r="41" spans="1:8">
      <c r="A41">
        <v>53</v>
      </c>
      <c r="B41" t="s">
        <v>46</v>
      </c>
      <c r="C41">
        <v>1.97831956650447</v>
      </c>
      <c r="D41">
        <v>67.428</v>
      </c>
      <c r="E41">
        <v>278.853973388672</v>
      </c>
      <c r="F41">
        <v>3.00291991233826</v>
      </c>
      <c r="G41">
        <v>47.7290000915527</v>
      </c>
      <c r="H41">
        <v>266.784357797776</v>
      </c>
    </row>
    <row r="42" spans="1:8">
      <c r="A42">
        <v>15</v>
      </c>
      <c r="B42" t="s">
        <v>47</v>
      </c>
      <c r="C42">
        <v>1.34542996462104</v>
      </c>
      <c r="D42">
        <v>71.36</v>
      </c>
      <c r="E42">
        <v>105.680778503418</v>
      </c>
      <c r="F42">
        <v>3.88000011444092</v>
      </c>
      <c r="G42">
        <v>53.3699989318848</v>
      </c>
      <c r="H42">
        <v>291.766528187679</v>
      </c>
    </row>
    <row r="43" spans="1:8">
      <c r="A43">
        <v>184</v>
      </c>
      <c r="B43" t="s">
        <v>48</v>
      </c>
      <c r="C43">
        <v>-0.469135388324911</v>
      </c>
      <c r="D43">
        <v>82.3439024390244</v>
      </c>
      <c r="E43">
        <v>2671.83471679688</v>
      </c>
      <c r="F43">
        <v>3.81578993797302</v>
      </c>
      <c r="G43">
        <v>44.0660018920898</v>
      </c>
      <c r="H43">
        <v>126.108741758593</v>
      </c>
    </row>
    <row r="44" spans="1:8">
      <c r="A44">
        <v>40</v>
      </c>
      <c r="B44" t="s">
        <v>49</v>
      </c>
      <c r="C44">
        <v>0.530626559530355</v>
      </c>
      <c r="D44">
        <v>77.144</v>
      </c>
      <c r="E44">
        <v>105.987998962402</v>
      </c>
      <c r="F44">
        <v>2.22874999046326</v>
      </c>
      <c r="G44">
        <v>45.609001159668</v>
      </c>
      <c r="H44">
        <v>250.931128774982</v>
      </c>
    </row>
    <row r="45" spans="2:8">
      <c r="B45" t="s">
        <v>50</v>
      </c>
      <c r="C45">
        <v>3.61532480809725</v>
      </c>
      <c r="D45">
        <v>83.7439024390244</v>
      </c>
      <c r="E45">
        <v>7006.6298828125</v>
      </c>
      <c r="F45">
        <v>7.80931377410889</v>
      </c>
      <c r="G45">
        <v>87.2220001220703</v>
      </c>
      <c r="H45">
        <v>11015.8394793926</v>
      </c>
    </row>
    <row r="46" spans="2:8">
      <c r="B46" t="s">
        <v>51</v>
      </c>
      <c r="C46">
        <v>-0.60024151846542</v>
      </c>
      <c r="D46">
        <v>65.53</v>
      </c>
      <c r="E46">
        <v>30.3670406341553</v>
      </c>
      <c r="F46">
        <v>1.53553998470306</v>
      </c>
      <c r="G46">
        <v>30.5970001220703</v>
      </c>
      <c r="H46">
        <v>12.5649704709975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workbookViewId="0">
      <selection activeCell="J1" sqref="J$1:J$1048576"/>
    </sheetView>
  </sheetViews>
  <sheetFormatPr defaultColWidth="8.89166666666667" defaultRowHeight="13.5"/>
  <cols>
    <col min="2" max="2" width="23.1083333333333" customWidth="1"/>
    <col min="3" max="3" width="12.8916666666667" customWidth="1"/>
    <col min="4" max="4" width="9.66666666666667" customWidth="1"/>
    <col min="5" max="5" width="13" customWidth="1"/>
    <col min="6" max="6" width="19.775" customWidth="1"/>
    <col min="7" max="7" width="14.1083333333333" customWidth="1"/>
    <col min="8" max="8" width="16.4416666666667" customWidth="1"/>
    <col min="10" max="10" width="12.8916666666667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>
        <v>47</v>
      </c>
      <c r="B2" t="s">
        <v>7</v>
      </c>
      <c r="C2">
        <f>('2020社会'!C2-'2020社会'!C$46)/('2020社会'!C$45-'2020社会'!C$46)*100</f>
        <v>67.6493245491151</v>
      </c>
      <c r="D2">
        <f>('2020社会'!D2-'2020社会'!D$46)/('2020社会'!D$45-'2020社会'!D$46)*100</f>
        <v>3.57419285723849</v>
      </c>
      <c r="E2">
        <f>('2020社会'!E2-'2020社会'!E$46)/('2020社会'!E$45-'2020社会'!E$46)*100</f>
        <v>21.1340825653764</v>
      </c>
      <c r="F2">
        <f>('2020社会'!F2-'2020社会'!F$46)/('2020社会'!F$45-'2020社会'!F$46)*100</f>
        <v>38.3821757656768</v>
      </c>
      <c r="G2">
        <f>('2020社会'!G2-'2020社会'!G$46)/('2020社会'!G$45-'2020社会'!G$46)*100</f>
        <v>2.21810246145484</v>
      </c>
      <c r="H2">
        <f>('2020社会'!H$45-'2020社会'!H2)/('2020社会'!H$45-'2020社会'!H$46)*100</f>
        <v>99.4424119165405</v>
      </c>
      <c r="J2">
        <f>C2*C$45+D2*D$45+E2*E$45+F2*F$45+G2*G$45+H2*H$45</f>
        <v>27.4200506182436</v>
      </c>
    </row>
    <row r="3" spans="1:10">
      <c r="A3">
        <v>208</v>
      </c>
      <c r="B3" t="s">
        <v>8</v>
      </c>
      <c r="C3">
        <f>('2020社会'!C3-'2020社会'!C$46)/('2020社会'!C$45-'2020社会'!C$46)*100</f>
        <v>6.83980596860146</v>
      </c>
      <c r="D3">
        <f>('2020社会'!D3-'2020社会'!D$46)/('2020社会'!D$45-'2020社会'!D$46)*100</f>
        <v>100</v>
      </c>
      <c r="E3">
        <f>('2020社会'!E3-'2020社会'!E$46)/('2020社会'!E$45-'2020社会'!E$46)*100</f>
        <v>100</v>
      </c>
      <c r="F3">
        <f>('2020社会'!F3-'2020社会'!F$46)/('2020社会'!F$45-'2020社会'!F$46)*100</f>
        <v>15.4790407254631</v>
      </c>
      <c r="G3">
        <f>('2020社会'!G3-'2020社会'!G$46)/('2020社会'!G$45-'2020社会'!G$46)*100</f>
        <v>63.0163331694951</v>
      </c>
      <c r="H3">
        <f>('2020社会'!H$45-'2020社会'!H3)/('2020社会'!H$45-'2020社会'!H$46)*100</f>
        <v>0</v>
      </c>
      <c r="J3">
        <f t="shared" ref="J3:J44" si="0">C3*C$45+D3*D$45+E3*E$45+F3*F$45+G3*G$45+H3*H$45</f>
        <v>63.2085771795628</v>
      </c>
    </row>
    <row r="4" spans="1:10">
      <c r="A4">
        <v>61</v>
      </c>
      <c r="B4" t="s">
        <v>9</v>
      </c>
      <c r="C4">
        <f>('2020社会'!C4-'2020社会'!C$46)/('2020社会'!C$45-'2020社会'!C$46)*100</f>
        <v>39.2378038181196</v>
      </c>
      <c r="D4">
        <f>('2020社会'!D4-'2020社会'!D$46)/('2020社会'!D$45-'2020社会'!D$46)*100</f>
        <v>62.3754301860011</v>
      </c>
      <c r="E4">
        <f>('2020社会'!E4-'2020社会'!E$46)/('2020社会'!E$45-'2020社会'!E$46)*100</f>
        <v>23.3585834422267</v>
      </c>
      <c r="F4">
        <f>('2020社会'!F4-'2020社会'!F$46)/('2020社会'!F$45-'2020社会'!F$46)*100</f>
        <v>92.2699811920329</v>
      </c>
      <c r="G4">
        <f>('2020社会'!G4-'2020社会'!G$46)/('2020社会'!G$45-'2020社会'!G$46)*100</f>
        <v>13.7147882389969</v>
      </c>
      <c r="H4">
        <f>('2020社会'!H$45-'2020社会'!H4)/('2020社会'!H$45-'2020社会'!H$46)*100</f>
        <v>99.4068950098524</v>
      </c>
      <c r="J4">
        <f t="shared" si="0"/>
        <v>39.2202257952096</v>
      </c>
    </row>
    <row r="5" spans="1:10">
      <c r="A5">
        <v>62</v>
      </c>
      <c r="B5" t="s">
        <v>10</v>
      </c>
      <c r="C5">
        <f>('2020社会'!C5-'2020社会'!C$46)/('2020社会'!C$45-'2020社会'!C$46)*100</f>
        <v>42.6078528131966</v>
      </c>
      <c r="D5">
        <f>('2020社会'!D5-'2020社会'!D$46)/('2020社会'!D$45-'2020社会'!D$46)*100</f>
        <v>62.4303333020876</v>
      </c>
      <c r="E5">
        <f>('2020社会'!E5-'2020社会'!E$46)/('2020社会'!E$45-'2020社会'!E$46)*100</f>
        <v>21.1340825653764</v>
      </c>
      <c r="F5">
        <f>('2020社会'!F5-'2020社会'!F$46)/('2020社会'!F$45-'2020社会'!F$46)*100</f>
        <v>83.1837776642645</v>
      </c>
      <c r="G5">
        <f>('2020社会'!G5-'2020社会'!G$46)/('2020社会'!G$45-'2020社会'!G$46)*100</f>
        <v>13.4498916188087</v>
      </c>
      <c r="H5">
        <f>('2020社会'!H$45-'2020社会'!H5)/('2020社会'!H$45-'2020社会'!H$46)*100</f>
        <v>99.4200082252213</v>
      </c>
      <c r="J5">
        <f t="shared" si="0"/>
        <v>37.8064707838582</v>
      </c>
    </row>
    <row r="6" spans="1:10">
      <c r="A6">
        <v>190</v>
      </c>
      <c r="B6" t="s">
        <v>11</v>
      </c>
      <c r="C6">
        <f>('2020社会'!C6-'2020社会'!C$46)/('2020社会'!C$45-'2020社会'!C$46)*100</f>
        <v>54.9213302318791</v>
      </c>
      <c r="D6">
        <f>('2020社会'!D6-'2020社会'!D$46)/('2020社会'!D$45-'2020社会'!D$46)*100</f>
        <v>81.4377920912731</v>
      </c>
      <c r="E6">
        <f>('2020社会'!E6-'2020社会'!E$46)/('2020社会'!E$45-'2020社会'!E$46)*100</f>
        <v>7.93570392731141</v>
      </c>
      <c r="F6">
        <f>('2020社会'!F6-'2020社会'!F$46)/('2020社会'!F$45-'2020社会'!F$46)*100</f>
        <v>27.0671220952543</v>
      </c>
      <c r="G6">
        <f>('2020社会'!G6-'2020社会'!G$46)/('2020社会'!G$45-'2020社会'!G$46)*100</f>
        <v>100</v>
      </c>
      <c r="H6">
        <f>('2020社会'!H$45-'2020社会'!H6)/('2020社会'!H$45-'2020社会'!H$46)*100</f>
        <v>98.635286061276</v>
      </c>
      <c r="J6">
        <f t="shared" si="0"/>
        <v>47.4016018545722</v>
      </c>
    </row>
    <row r="7" spans="1:10">
      <c r="A7">
        <v>192</v>
      </c>
      <c r="B7" t="s">
        <v>12</v>
      </c>
      <c r="C7">
        <f>('2020社会'!C7-'2020社会'!C$46)/('2020社会'!C$45-'2020社会'!C$46)*100</f>
        <v>68.6869953912337</v>
      </c>
      <c r="D7">
        <f>('2020社会'!D7-'2020社会'!D$46)/('2020社会'!D$45-'2020社会'!D$46)*100</f>
        <v>28.6484459739947</v>
      </c>
      <c r="E7">
        <f>('2020社会'!E7-'2020社会'!E$46)/('2020社会'!E$45-'2020社会'!E$46)*100</f>
        <v>1.59185991750509</v>
      </c>
      <c r="F7">
        <f>('2020社会'!F7-'2020社会'!F$46)/('2020社会'!F$45-'2020社会'!F$46)*100</f>
        <v>50.5988924689067</v>
      </c>
      <c r="G7">
        <f>('2020社会'!G7-'2020社会'!G$46)/('2020社会'!G$45-'2020社会'!G$46)*100</f>
        <v>8.75761524730968</v>
      </c>
      <c r="H7">
        <f>('2020社会'!H$45-'2020社会'!H7)/('2020社会'!H$45-'2020社会'!H$46)*100</f>
        <v>99.1545319093245</v>
      </c>
      <c r="J7">
        <f t="shared" si="0"/>
        <v>26.3692227307094</v>
      </c>
    </row>
    <row r="8" spans="1:10">
      <c r="A8">
        <v>215</v>
      </c>
      <c r="B8" t="s">
        <v>13</v>
      </c>
      <c r="C8">
        <f>('2020社会'!C8-'2020社会'!C$46)/('2020社会'!C$45-'2020社会'!C$46)*100</f>
        <v>37.9415254409054</v>
      </c>
      <c r="D8">
        <f>('2020社会'!D8-'2020社会'!D$46)/('2020社会'!D$45-'2020社会'!D$46)*100</f>
        <v>50.0990934290344</v>
      </c>
      <c r="E8">
        <f>('2020社会'!E8-'2020社会'!E$46)/('2020社会'!E$45-'2020社会'!E$46)*100</f>
        <v>3.1828721412564</v>
      </c>
      <c r="F8">
        <f>('2020社会'!F8-'2020社会'!F$46)/('2020社会'!F$45-'2020社会'!F$46)*100</f>
        <v>30.560236028463</v>
      </c>
      <c r="G8">
        <f>('2020社会'!G8-'2020社会'!G$46)/('2020社会'!G$45-'2020社会'!G$46)*100</f>
        <v>0</v>
      </c>
      <c r="H8">
        <f>('2020社会'!H$45-'2020社会'!H8)/('2020社会'!H$45-'2020社会'!H$46)*100</f>
        <v>96.9670254974396</v>
      </c>
      <c r="J8">
        <f t="shared" si="0"/>
        <v>19.6238767582009</v>
      </c>
    </row>
    <row r="9" spans="1:10">
      <c r="A9">
        <v>51</v>
      </c>
      <c r="B9" t="s">
        <v>14</v>
      </c>
      <c r="C9">
        <f>('2020社会'!C9-'2020社会'!C$46)/('2020社会'!C$45-'2020社会'!C$46)*100</f>
        <v>49.7678721103638</v>
      </c>
      <c r="D9">
        <f>('2020社会'!D9-'2020社会'!D$46)/('2020社会'!D$45-'2020社会'!D$46)*100</f>
        <v>55.210573536698</v>
      </c>
      <c r="E9">
        <f>('2020社会'!E9-'2020社会'!E$46)/('2020社会'!E$45-'2020社会'!E$46)*100</f>
        <v>2.05190185496153</v>
      </c>
      <c r="F9">
        <f>('2020社会'!F9-'2020社会'!F$46)/('2020社会'!F$45-'2020社会'!F$46)*100</f>
        <v>79.9474156730602</v>
      </c>
      <c r="G9">
        <f>('2020社会'!G9-'2020社会'!G$46)/('2020社会'!G$45-'2020社会'!G$46)*100</f>
        <v>63.3253893315398</v>
      </c>
      <c r="H9">
        <f>('2020社会'!H$45-'2020社会'!H9)/('2020社会'!H$45-'2020社会'!H$46)*100</f>
        <v>99.1666380342517</v>
      </c>
      <c r="J9">
        <f t="shared" si="0"/>
        <v>40.8595329621949</v>
      </c>
    </row>
    <row r="10" spans="1:10">
      <c r="A10">
        <v>52</v>
      </c>
      <c r="B10" t="s">
        <v>15</v>
      </c>
      <c r="C10">
        <f>('2020社会'!C10-'2020社会'!C$46)/('2020社会'!C$45-'2020社会'!C$46)*100</f>
        <v>100</v>
      </c>
      <c r="D10">
        <f>('2020社会'!D10-'2020社会'!D$46)/('2020社会'!D$45-'2020社会'!D$46)*100</f>
        <v>65.2743147153742</v>
      </c>
      <c r="E10">
        <f>('2020社会'!E10-'2020社会'!E$46)/('2020社会'!E$45-'2020社会'!E$46)*100</f>
        <v>21.1340825653764</v>
      </c>
      <c r="F10">
        <f>('2020社会'!F10-'2020社会'!F$46)/('2020社会'!F$45-'2020社会'!F$46)*100</f>
        <v>9.82683456819341</v>
      </c>
      <c r="G10">
        <f>('2020社会'!G10-'2020社会'!G$46)/('2020社会'!G$45-'2020社会'!G$46)*100</f>
        <v>67.2618065975098</v>
      </c>
      <c r="H10">
        <f>('2020社会'!H$45-'2020社会'!H10)/('2020社会'!H$45-'2020社会'!H$46)*100</f>
        <v>94.1845060708629</v>
      </c>
      <c r="J10">
        <f t="shared" si="0"/>
        <v>49.4552769412139</v>
      </c>
    </row>
    <row r="11" spans="1:10">
      <c r="A11">
        <v>54</v>
      </c>
      <c r="B11" t="s">
        <v>16</v>
      </c>
      <c r="C11">
        <f>('2020社会'!C11-'2020社会'!C$46)/('2020社会'!C$45-'2020社会'!C$46)*100</f>
        <v>43.1654980605137</v>
      </c>
      <c r="D11">
        <f>('2020社会'!D11-'2020社会'!D$46)/('2020社会'!D$45-'2020社会'!D$46)*100</f>
        <v>69.1230231530458</v>
      </c>
      <c r="E11">
        <f>('2020社会'!E11-'2020社会'!E$46)/('2020社会'!E$45-'2020社会'!E$46)*100</f>
        <v>34.5768266972044</v>
      </c>
      <c r="F11">
        <f>('2020社会'!F11-'2020社会'!F$46)/('2020社会'!F$45-'2020社会'!F$46)*100</f>
        <v>37.3671418812136</v>
      </c>
      <c r="G11">
        <f>('2020社会'!G11-'2020社会'!G$46)/('2020社会'!G$45-'2020社会'!G$46)*100</f>
        <v>75.3660088343336</v>
      </c>
      <c r="H11">
        <f>('2020社会'!H$45-'2020社会'!H11)/('2020社会'!H$45-'2020社会'!H$46)*100</f>
        <v>99.0837780852865</v>
      </c>
      <c r="J11">
        <f t="shared" si="0"/>
        <v>49.8906154797325</v>
      </c>
    </row>
    <row r="12" spans="1:10">
      <c r="A12">
        <v>77</v>
      </c>
      <c r="B12" t="s">
        <v>17</v>
      </c>
      <c r="C12">
        <f>('2020社会'!C12-'2020社会'!C$46)/('2020社会'!C$45-'2020社会'!C$46)*100</f>
        <v>73.3248304756919</v>
      </c>
      <c r="D12">
        <f>('2020社会'!D12-'2020社会'!D$46)/('2020社会'!D$45-'2020社会'!D$46)*100</f>
        <v>44.5868205739384</v>
      </c>
      <c r="E12">
        <f>('2020社会'!E12-'2020社会'!E$46)/('2020社会'!E$45-'2020社会'!E$46)*100</f>
        <v>0.868523780654441</v>
      </c>
      <c r="F12">
        <f>('2020社会'!F12-'2020社会'!F$46)/('2020社会'!F$45-'2020社会'!F$46)*100</f>
        <v>38.3821757656768</v>
      </c>
      <c r="G12">
        <f>('2020社会'!G12-'2020社会'!G$46)/('2020社会'!G$45-'2020社会'!G$46)*100</f>
        <v>13.6070605145385</v>
      </c>
      <c r="H12">
        <f>('2020社会'!H$45-'2020社会'!H12)/('2020社会'!H$45-'2020社会'!H$46)*100</f>
        <v>97.7983585926792</v>
      </c>
      <c r="J12">
        <f t="shared" si="0"/>
        <v>28.1499343645672</v>
      </c>
    </row>
    <row r="13" spans="1:10">
      <c r="A13">
        <v>78</v>
      </c>
      <c r="B13" t="s">
        <v>18</v>
      </c>
      <c r="C13">
        <f>('2020社会'!C13-'2020社会'!C$46)/('2020社会'!C$45-'2020社会'!C$46)*100</f>
        <v>3.7427479979371</v>
      </c>
      <c r="D13">
        <f>('2020社会'!D13-'2020社会'!D$46)/('2020社会'!D$45-'2020社会'!D$46)*100</f>
        <v>73.9764586151024</v>
      </c>
      <c r="E13">
        <f>('2020社会'!E13-'2020社会'!E$46)/('2020社会'!E$45-'2020社会'!E$46)*100</f>
        <v>21.1340825653764</v>
      </c>
      <c r="F13">
        <f>('2020社会'!F13-'2020社会'!F$46)/('2020社会'!F$45-'2020社会'!F$46)*100</f>
        <v>9.3785656363242</v>
      </c>
      <c r="G13">
        <f>('2020社会'!G13-'2020社会'!G$46)/('2020社会'!G$45-'2020社会'!G$46)*100</f>
        <v>10.7231763288148</v>
      </c>
      <c r="H13">
        <f>('2020社会'!H$45-'2020社会'!H13)/('2020社会'!H$45-'2020社会'!H$46)*100</f>
        <v>96.188459522055</v>
      </c>
      <c r="J13">
        <f t="shared" si="0"/>
        <v>22.1633682726535</v>
      </c>
    </row>
    <row r="14" spans="1:10">
      <c r="A14">
        <v>79</v>
      </c>
      <c r="B14" t="s">
        <v>19</v>
      </c>
      <c r="C14">
        <f>('2020社会'!C14-'2020社会'!C$46)/('2020社会'!C$45-'2020社会'!C$46)*100</f>
        <v>56.075998512437</v>
      </c>
      <c r="D14">
        <f>('2020社会'!D14-'2020社会'!D$46)/('2020社会'!D$45-'2020社会'!D$46)*100</f>
        <v>94.2686503207145</v>
      </c>
      <c r="E14">
        <f>('2020社会'!E14-'2020社会'!E$46)/('2020社会'!E$45-'2020社会'!E$46)*100</f>
        <v>21.1340825653764</v>
      </c>
      <c r="F14">
        <f>('2020社会'!F14-'2020社会'!F$46)/('2020社会'!F$45-'2020社会'!F$46)*100</f>
        <v>68.8619048913845</v>
      </c>
      <c r="G14">
        <f>('2020社会'!G14-'2020社会'!G$46)/('2020社会'!G$45-'2020社会'!G$46)*100</f>
        <v>50.3611448847958</v>
      </c>
      <c r="H14">
        <f>('2020社会'!H$45-'2020社会'!H14)/('2020社会'!H$45-'2020社会'!H$46)*100</f>
        <v>97.2031006048498</v>
      </c>
      <c r="J14">
        <f t="shared" si="0"/>
        <v>49.3319886745203</v>
      </c>
    </row>
    <row r="15" spans="1:10">
      <c r="A15">
        <v>81</v>
      </c>
      <c r="B15" t="s">
        <v>20</v>
      </c>
      <c r="C15">
        <f>('2020社会'!C15-'2020社会'!C$46)/('2020社会'!C$45-'2020社会'!C$46)*100</f>
        <v>31.5660657856272</v>
      </c>
      <c r="D15">
        <f>('2020社会'!D15-'2020社会'!D$46)/('2020社会'!D$45-'2020社会'!D$46)*100</f>
        <v>85.6763126531596</v>
      </c>
      <c r="E15">
        <f>('2020社会'!E15-'2020社会'!E$46)/('2020社会'!E$45-'2020社会'!E$46)*100</f>
        <v>23.8016823314653</v>
      </c>
      <c r="F15">
        <f>('2020社会'!F15-'2020社会'!F$46)/('2020社会'!F$45-'2020社会'!F$46)*100</f>
        <v>73.4784235281791</v>
      </c>
      <c r="G15">
        <f>('2020社会'!G15-'2020社会'!G$46)/('2020社会'!G$45-'2020社会'!G$46)*100</f>
        <v>48.2896278499241</v>
      </c>
      <c r="H15">
        <f>('2020社会'!H$45-'2020社会'!H15)/('2020社会'!H$45-'2020社会'!H$46)*100</f>
        <v>99.2566516809632</v>
      </c>
      <c r="J15">
        <f t="shared" si="0"/>
        <v>45.1665165031013</v>
      </c>
    </row>
    <row r="16" spans="1:10">
      <c r="A16">
        <v>188</v>
      </c>
      <c r="B16" t="s">
        <v>21</v>
      </c>
      <c r="C16">
        <f>('2020社会'!C16-'2020社会'!C$46)/('2020社会'!C$45-'2020社会'!C$46)*100</f>
        <v>30.1263478320347</v>
      </c>
      <c r="D16">
        <f>('2020社会'!D16-'2020社会'!D$46)/('2020社会'!D$45-'2020社会'!D$46)*100</f>
        <v>82.3640478326661</v>
      </c>
      <c r="E16">
        <f>('2020社会'!E16-'2020社会'!E$46)/('2020社会'!E$45-'2020社会'!E$46)*100</f>
        <v>70.2662620680474</v>
      </c>
      <c r="F16">
        <f>('2020社会'!F16-'2020社会'!F$46)/('2020社会'!F$45-'2020社会'!F$46)*100</f>
        <v>51.916595939415</v>
      </c>
      <c r="G16">
        <f>('2020社会'!G16-'2020社会'!G$46)/('2020社会'!G$45-'2020社会'!G$46)*100</f>
        <v>42.9174360060533</v>
      </c>
      <c r="H16">
        <f>('2020社会'!H$45-'2020社会'!H16)/('2020社会'!H$45-'2020社会'!H$46)*100</f>
        <v>99.5866546891119</v>
      </c>
      <c r="J16">
        <f t="shared" si="0"/>
        <v>57.3681829231683</v>
      </c>
    </row>
    <row r="17" spans="1:10">
      <c r="A17">
        <v>71</v>
      </c>
      <c r="B17" t="s">
        <v>22</v>
      </c>
      <c r="C17">
        <f>('2020社会'!C17-'2020社会'!C$46)/('2020社会'!C$45-'2020社会'!C$46)*100</f>
        <v>0</v>
      </c>
      <c r="D17">
        <f>('2020社会'!D17-'2020社会'!D$46)/('2020社会'!D$45-'2020社会'!D$46)*100</f>
        <v>44.3469876936672</v>
      </c>
      <c r="E17">
        <f>('2020社会'!E17-'2020社会'!E$46)/('2020社会'!E$45-'2020社会'!E$46)*100</f>
        <v>33.9974730053715</v>
      </c>
      <c r="F17">
        <f>('2020社会'!F17-'2020社会'!F$46)/('2020社会'!F$45-'2020社会'!F$46)*100</f>
        <v>38.3821757656768</v>
      </c>
      <c r="G17">
        <f>('2020社会'!G17-'2020社会'!G$46)/('2020社会'!G$45-'2020社会'!G$46)*100</f>
        <v>39.0445936594578</v>
      </c>
      <c r="H17">
        <f>('2020社会'!H$45-'2020社会'!H17)/('2020社会'!H$45-'2020社会'!H$46)*100</f>
        <v>99.8282630853445</v>
      </c>
      <c r="J17">
        <f t="shared" si="0"/>
        <v>32.0869627112188</v>
      </c>
    </row>
    <row r="18" spans="1:10">
      <c r="A18">
        <v>43</v>
      </c>
      <c r="B18" t="s">
        <v>23</v>
      </c>
      <c r="C18">
        <f>('2020社会'!C18-'2020社会'!C$46)/('2020社会'!C$45-'2020社会'!C$46)*100</f>
        <v>67.6568870727054</v>
      </c>
      <c r="D18">
        <f>('2020社会'!D18-'2020社会'!D$46)/('2020社会'!D$45-'2020社会'!D$46)*100</f>
        <v>8.02134526025415</v>
      </c>
      <c r="E18">
        <f>('2020社会'!E18-'2020社会'!E$46)/('2020社会'!E$45-'2020社会'!E$46)*100</f>
        <v>21.1340825653764</v>
      </c>
      <c r="F18">
        <f>('2020社会'!F18-'2020社会'!F$46)/('2020社会'!F$45-'2020社会'!F$46)*100</f>
        <v>56.4959786125427</v>
      </c>
      <c r="G18">
        <f>('2020社会'!G18-'2020社会'!G$46)/('2020社会'!G$45-'2020社会'!G$46)*100</f>
        <v>67.6450346216198</v>
      </c>
      <c r="H18">
        <f>('2020社会'!H$45-'2020社会'!H18)/('2020社会'!H$45-'2020社会'!H$46)*100</f>
        <v>99.4553270449877</v>
      </c>
      <c r="J18">
        <f t="shared" si="0"/>
        <v>43.2406463992282</v>
      </c>
    </row>
    <row r="19" spans="1:10">
      <c r="A19">
        <v>214</v>
      </c>
      <c r="B19" t="s">
        <v>24</v>
      </c>
      <c r="C19">
        <f>('2020社会'!C19-'2020社会'!C$46)/('2020社会'!C$45-'2020社会'!C$46)*100</f>
        <v>59.790048598565</v>
      </c>
      <c r="D19">
        <f>('2020社会'!D19-'2020社会'!D$46)/('2020社会'!D$45-'2020社会'!D$46)*100</f>
        <v>36.3458628493378</v>
      </c>
      <c r="E19">
        <f>('2020社会'!E19-'2020社会'!E$46)/('2020社会'!E$45-'2020社会'!E$46)*100</f>
        <v>11.5765806702574</v>
      </c>
      <c r="F19">
        <f>('2020社会'!F19-'2020社会'!F$46)/('2020社会'!F$45-'2020社会'!F$46)*100</f>
        <v>15.0540976782632</v>
      </c>
      <c r="G19">
        <f>('2020社会'!G19-'2020社会'!G$46)/('2020社会'!G$45-'2020社会'!G$46)*100</f>
        <v>12.0794704681464</v>
      </c>
      <c r="H19">
        <f>('2020社会'!H$45-'2020社会'!H19)/('2020社会'!H$45-'2020社会'!H$46)*100</f>
        <v>98.8500635568293</v>
      </c>
      <c r="J19">
        <f t="shared" si="0"/>
        <v>25.3535774700127</v>
      </c>
    </row>
    <row r="20" spans="1:10">
      <c r="A20">
        <v>48</v>
      </c>
      <c r="B20" t="s">
        <v>25</v>
      </c>
      <c r="C20">
        <f>('2020社会'!C20-'2020社会'!C$46)/('2020社会'!C$45-'2020社会'!C$46)*100</f>
        <v>76.1861609981352</v>
      </c>
      <c r="D20">
        <f>('2020社会'!D20-'2020社会'!D$46)/('2020社会'!D$45-'2020社会'!D$46)*100</f>
        <v>68.892430065482</v>
      </c>
      <c r="E20">
        <f>('2020社会'!E20-'2020社会'!E$46)/('2020社会'!E$45-'2020社会'!E$46)*100</f>
        <v>4.36550097513038</v>
      </c>
      <c r="F20">
        <f>('2020社会'!F20-'2020社会'!F$46)/('2020社会'!F$45-'2020社会'!F$46)*100</f>
        <v>38.3821757656768</v>
      </c>
      <c r="G20">
        <f>('2020社会'!G20-'2020社会'!G$46)/('2020社会'!G$45-'2020社会'!G$46)*100</f>
        <v>60.7893987996689</v>
      </c>
      <c r="H20">
        <f>('2020社会'!H$45-'2020社会'!H20)/('2020社会'!H$45-'2020社会'!H$46)*100</f>
        <v>99.9209503053115</v>
      </c>
      <c r="J20">
        <f t="shared" si="0"/>
        <v>42.1389752717147</v>
      </c>
    </row>
    <row r="21" spans="1:10">
      <c r="A21">
        <v>49</v>
      </c>
      <c r="B21" t="s">
        <v>26</v>
      </c>
      <c r="C21">
        <f>('2020社会'!C21-'2020社会'!C$46)/('2020社会'!C$45-'2020社会'!C$46)*100</f>
        <v>70.9587528847301</v>
      </c>
      <c r="D21">
        <f>('2020社会'!D21-'2020社会'!D$46)/('2020社会'!D$45-'2020社会'!D$46)*100</f>
        <v>0</v>
      </c>
      <c r="E21">
        <f>('2020社会'!E21-'2020社会'!E$46)/('2020社会'!E$45-'2020社会'!E$46)*100</f>
        <v>21.1340825653764</v>
      </c>
      <c r="F21">
        <f>('2020社会'!F21-'2020社会'!F$46)/('2020社会'!F$45-'2020社会'!F$46)*100</f>
        <v>38.3821757656768</v>
      </c>
      <c r="G21">
        <f>('2020社会'!G21-'2020社会'!G$46)/('2020社会'!G$45-'2020社会'!G$46)*100</f>
        <v>13.5717463545978</v>
      </c>
      <c r="H21">
        <f>('2020社会'!H$45-'2020社会'!H21)/('2020社会'!H$45-'2020社会'!H$46)*100</f>
        <v>99.9045344618726</v>
      </c>
      <c r="J21">
        <f t="shared" si="0"/>
        <v>29.852411884129</v>
      </c>
    </row>
    <row r="22" spans="1:10">
      <c r="A22">
        <v>50</v>
      </c>
      <c r="B22" t="s">
        <v>27</v>
      </c>
      <c r="C22">
        <f>('2020社会'!C22-'2020社会'!C$46)/('2020社会'!C$45-'2020社会'!C$46)*100</f>
        <v>51.6912480850358</v>
      </c>
      <c r="D22">
        <f>('2020社会'!D22-'2020社会'!D$46)/('2020社会'!D$45-'2020社会'!D$46)*100</f>
        <v>53.5305381844477</v>
      </c>
      <c r="E22">
        <f>('2020社会'!E22-'2020社会'!E$46)/('2020社会'!E$45-'2020社会'!E$46)*100</f>
        <v>6.06034604617574</v>
      </c>
      <c r="F22">
        <f>('2020社会'!F22-'2020社会'!F$46)/('2020社会'!F$45-'2020社会'!F$46)*100</f>
        <v>100</v>
      </c>
      <c r="G22">
        <f>('2020社会'!G22-'2020社会'!G$46)/('2020社会'!G$45-'2020社会'!G$46)*100</f>
        <v>45.6671102157492</v>
      </c>
      <c r="H22">
        <f>('2020社会'!H$45-'2020社会'!H22)/('2020社会'!H$45-'2020社会'!H$46)*100</f>
        <v>99.6904820242313</v>
      </c>
      <c r="J22">
        <f t="shared" si="0"/>
        <v>41.5294930479867</v>
      </c>
    </row>
    <row r="23" spans="1:10">
      <c r="A23">
        <v>206</v>
      </c>
      <c r="B23" t="s">
        <v>28</v>
      </c>
      <c r="C23">
        <f>('2020社会'!C23-'2020社会'!C$46)/('2020社会'!C$45-'2020社会'!C$46)*100</f>
        <v>44.9412114188574</v>
      </c>
      <c r="D23">
        <f>('2020社会'!D23-'2020社会'!D$46)/('2020社会'!D$45-'2020社会'!D$46)*100</f>
        <v>59.1635978949341</v>
      </c>
      <c r="E23">
        <f>('2020社会'!E23-'2020社会'!E$46)/('2020社会'!E$45-'2020社会'!E$46)*100</f>
        <v>32.6476704876819</v>
      </c>
      <c r="F23">
        <f>('2020社会'!F23-'2020社会'!F$46)/('2020社会'!F$45-'2020社会'!F$46)*100</f>
        <v>37.9584937201668</v>
      </c>
      <c r="G23">
        <f>('2020社会'!G23-'2020社会'!G$46)/('2020社会'!G$45-'2020社会'!G$46)*100</f>
        <v>55.4543063603753</v>
      </c>
      <c r="H23">
        <f>('2020社会'!H$45-'2020社会'!H23)/('2020社会'!H$45-'2020社会'!H$46)*100</f>
        <v>99.2601925952983</v>
      </c>
      <c r="J23">
        <f t="shared" si="0"/>
        <v>44.4862968736334</v>
      </c>
    </row>
    <row r="24" spans="1:10">
      <c r="A24">
        <v>216</v>
      </c>
      <c r="B24" t="s">
        <v>29</v>
      </c>
      <c r="C24">
        <f>('2020社会'!C24-'2020社会'!C$46)/('2020社会'!C$45-'2020社会'!C$46)*100</f>
        <v>39.5064476592197</v>
      </c>
      <c r="D24">
        <f>('2020社会'!D24-'2020社会'!D$46)/('2020社会'!D$45-'2020社会'!D$46)*100</f>
        <v>35.0172074400418</v>
      </c>
      <c r="E24">
        <f>('2020社会'!E24-'2020社会'!E$46)/('2020社会'!E$45-'2020社会'!E$46)*100</f>
        <v>5.23631717888345</v>
      </c>
      <c r="F24">
        <f>('2020社会'!F24-'2020社会'!F$46)/('2020社会'!F$45-'2020社会'!F$46)*100</f>
        <v>38.3821757656768</v>
      </c>
      <c r="G24">
        <f>('2020社会'!G24-'2020社会'!G$46)/('2020社会'!G$45-'2020社会'!G$46)*100</f>
        <v>59.832224730098</v>
      </c>
      <c r="H24">
        <f>('2020社会'!H$45-'2020社会'!H24)/('2020社会'!H$45-'2020社会'!H$46)*100</f>
        <v>98.7484435310069</v>
      </c>
      <c r="J24">
        <f t="shared" si="0"/>
        <v>31.7907933304125</v>
      </c>
    </row>
    <row r="25" spans="1:10">
      <c r="A25">
        <v>247</v>
      </c>
      <c r="B25" t="s">
        <v>30</v>
      </c>
      <c r="C25">
        <f>('2020社会'!C25-'2020社会'!C$46)/('2020社会'!C$45-'2020社会'!C$46)*100</f>
        <v>37.0511685753376</v>
      </c>
      <c r="D25">
        <f>('2020社会'!D25-'2020社会'!D$46)/('2020社会'!D$45-'2020社会'!D$46)*100</f>
        <v>57.4725819194665</v>
      </c>
      <c r="E25">
        <f>('2020社会'!E25-'2020社会'!E$46)/('2020社会'!E$45-'2020社会'!E$46)*100</f>
        <v>21.1340825653764</v>
      </c>
      <c r="F25">
        <f>('2020社会'!F25-'2020社会'!F$46)/('2020社会'!F$45-'2020社会'!F$46)*100</f>
        <v>38.3821757656768</v>
      </c>
      <c r="G25">
        <f>('2020社会'!G25-'2020社会'!G$46)/('2020社会'!G$45-'2020社会'!G$46)*100</f>
        <v>49.977923597458</v>
      </c>
      <c r="H25">
        <f>('2020社会'!H$45-'2020社会'!H25)/('2020社会'!H$45-'2020社会'!H$46)*100</f>
        <v>99.5119141790206</v>
      </c>
      <c r="J25">
        <f t="shared" si="0"/>
        <v>37.7325246743091</v>
      </c>
    </row>
    <row r="26" spans="1:10">
      <c r="A26">
        <v>203</v>
      </c>
      <c r="B26" t="s">
        <v>31</v>
      </c>
      <c r="C26">
        <f>('2020社会'!C26-'2020社会'!C$46)/('2020社会'!C$45-'2020社会'!C$46)*100</f>
        <v>37.7091758380569</v>
      </c>
      <c r="D26">
        <f>('2020社会'!D26-'2020社会'!D$46)/('2020社会'!D$45-'2020社会'!D$46)*100</f>
        <v>23.9212876789373</v>
      </c>
      <c r="E26">
        <f>('2020社会'!E26-'2020社会'!E$46)/('2020社会'!E$45-'2020社会'!E$46)*100</f>
        <v>2.66093447939082</v>
      </c>
      <c r="F26">
        <f>('2020社会'!F26-'2020社会'!F$46)/('2020社会'!F$45-'2020社会'!F$46)*100</f>
        <v>46.840863674132</v>
      </c>
      <c r="G26">
        <f>('2020社会'!G26-'2020社会'!G$46)/('2020社会'!G$45-'2020社会'!G$46)*100</f>
        <v>18.9580584730271</v>
      </c>
      <c r="H26">
        <f>('2020社会'!H$45-'2020社会'!H26)/('2020社会'!H$45-'2020社会'!H$46)*100</f>
        <v>95.9841137079591</v>
      </c>
      <c r="J26">
        <f t="shared" si="0"/>
        <v>22.1821035616483</v>
      </c>
    </row>
    <row r="27" spans="1:10">
      <c r="A27">
        <v>204</v>
      </c>
      <c r="B27" t="s">
        <v>32</v>
      </c>
      <c r="C27">
        <f>('2020社会'!C27-'2020社会'!C$46)/('2020社会'!C$45-'2020社会'!C$46)*100</f>
        <v>38.0261055270212</v>
      </c>
      <c r="D27">
        <f>('2020社会'!D27-'2020社会'!D$46)/('2020社会'!D$45-'2020社会'!D$46)*100</f>
        <v>40.2879065843566</v>
      </c>
      <c r="E27">
        <f>('2020社会'!E27-'2020社会'!E$46)/('2020社会'!E$45-'2020社会'!E$46)*100</f>
        <v>21.1340825653764</v>
      </c>
      <c r="F27">
        <f>('2020社会'!F27-'2020社会'!F$46)/('2020社会'!F$45-'2020社会'!F$46)*100</f>
        <v>0</v>
      </c>
      <c r="G27">
        <f>('2020社会'!G27-'2020社会'!G$46)/('2020社会'!G$45-'2020社会'!G$46)*100</f>
        <v>40.7011053156906</v>
      </c>
      <c r="H27">
        <f>('2020社会'!H$45-'2020社会'!H27)/('2020社会'!H$45-'2020社会'!H$46)*100</f>
        <v>90.7427548996302</v>
      </c>
      <c r="J27">
        <f t="shared" si="0"/>
        <v>28.9545534157451</v>
      </c>
    </row>
    <row r="28" spans="1:10">
      <c r="A28">
        <v>205</v>
      </c>
      <c r="B28" t="s">
        <v>33</v>
      </c>
      <c r="C28">
        <f>('2020社会'!C28-'2020社会'!C$46)/('2020社会'!C$45-'2020社会'!C$46)*100</f>
        <v>30.178029416474</v>
      </c>
      <c r="D28">
        <f>('2020社会'!D28-'2020社会'!D$46)/('2020社会'!D$45-'2020社会'!D$46)*100</f>
        <v>10.0637411786762</v>
      </c>
      <c r="E28">
        <f>('2020社会'!E28-'2020社会'!E$46)/('2020社会'!E$45-'2020社会'!E$46)*100</f>
        <v>0.0212698269632695</v>
      </c>
      <c r="F28">
        <f>('2020社会'!F28-'2020社会'!F$46)/('2020社会'!F$45-'2020社会'!F$46)*100</f>
        <v>5.80926255375231</v>
      </c>
      <c r="G28">
        <f>('2020社会'!G28-'2020社会'!G$46)/('2020社会'!G$45-'2020社会'!G$46)*100</f>
        <v>45.1072844448468</v>
      </c>
      <c r="H28">
        <f>('2020社会'!H$45-'2020社会'!H28)/('2020社会'!H$45-'2020社会'!H$46)*100</f>
        <v>99.1445699081818</v>
      </c>
      <c r="J28">
        <f t="shared" si="0"/>
        <v>18.2652700151558</v>
      </c>
    </row>
    <row r="29" spans="1:10">
      <c r="A29">
        <v>24</v>
      </c>
      <c r="B29" t="s">
        <v>34</v>
      </c>
      <c r="C29">
        <f>('2020社会'!C29-'2020社会'!C$46)/('2020社会'!C$45-'2020社会'!C$46)*100</f>
        <v>47.4481116061297</v>
      </c>
      <c r="D29">
        <f>('2020社会'!D29-'2020社会'!D$46)/('2020社会'!D$45-'2020社会'!D$46)*100</f>
        <v>24.8381697175837</v>
      </c>
      <c r="E29">
        <f>('2020社会'!E29-'2020社会'!E$46)/('2020社会'!E$45-'2020社会'!E$46)*100</f>
        <v>0</v>
      </c>
      <c r="F29">
        <f>('2020社会'!F29-'2020社会'!F$46)/('2020社会'!F$45-'2020社会'!F$46)*100</f>
        <v>20.1546949261773</v>
      </c>
      <c r="G29">
        <f>('2020社会'!G29-'2020社会'!G$46)/('2020社会'!G$45-'2020社会'!G$46)*100</f>
        <v>85.9655653930395</v>
      </c>
      <c r="H29">
        <f>('2020社会'!H$45-'2020社会'!H29)/('2020社会'!H$45-'2020社会'!H$46)*100</f>
        <v>99.4627745016026</v>
      </c>
      <c r="J29">
        <f t="shared" si="0"/>
        <v>32.9917572072689</v>
      </c>
    </row>
    <row r="30" spans="1:10">
      <c r="A30">
        <v>25</v>
      </c>
      <c r="B30" t="s">
        <v>35</v>
      </c>
      <c r="C30">
        <f>('2020社会'!C30-'2020社会'!C$46)/('2020社会'!C$45-'2020社会'!C$46)*100</f>
        <v>20.1730116228955</v>
      </c>
      <c r="D30">
        <f>('2020社会'!D30-'2020社会'!D$46)/('2020社会'!D$45-'2020社会'!D$46)*100</f>
        <v>64.8625413447246</v>
      </c>
      <c r="E30">
        <f>('2020社会'!E30-'2020社会'!E$46)/('2020社会'!E$45-'2020社会'!E$46)*100</f>
        <v>11.9592976266612</v>
      </c>
      <c r="F30">
        <f>('2020社会'!F30-'2020社会'!F$46)/('2020社会'!F$45-'2020社会'!F$46)*100</f>
        <v>33.5042378112325</v>
      </c>
      <c r="G30">
        <f>('2020社会'!G30-'2020社会'!G$46)/('2020社会'!G$45-'2020社会'!G$46)*100</f>
        <v>63.0216282724546</v>
      </c>
      <c r="H30">
        <f>('2020社会'!H$45-'2020社会'!H30)/('2020社会'!H$45-'2020社会'!H$46)*100</f>
        <v>98.2605819484006</v>
      </c>
      <c r="J30">
        <f t="shared" si="0"/>
        <v>34.2398532420473</v>
      </c>
    </row>
    <row r="31" spans="1:10">
      <c r="A31">
        <v>207</v>
      </c>
      <c r="B31" t="s">
        <v>36</v>
      </c>
      <c r="C31">
        <f>('2020社会'!C31-'2020社会'!C$46)/('2020社会'!C$45-'2020社会'!C$46)*100</f>
        <v>35.6953089480805</v>
      </c>
      <c r="D31">
        <f>('2020社会'!D31-'2020社会'!D$46)/('2020社会'!D$45-'2020社会'!D$46)*100</f>
        <v>54.6999745570925</v>
      </c>
      <c r="E31">
        <f>('2020社会'!E31-'2020社会'!E$46)/('2020社会'!E$45-'2020社会'!E$46)*100</f>
        <v>9.29141375360349</v>
      </c>
      <c r="F31">
        <f>('2020社会'!F31-'2020社会'!F$46)/('2020社会'!F$45-'2020社会'!F$46)*100</f>
        <v>44.7779935745131</v>
      </c>
      <c r="G31">
        <f>('2020社会'!G31-'2020社会'!G$46)/('2020社会'!G$45-'2020社会'!G$46)*100</f>
        <v>74.8220683723096</v>
      </c>
      <c r="H31">
        <f>('2020社会'!H$45-'2020社会'!H31)/('2020社会'!H$45-'2020社会'!H$46)*100</f>
        <v>97.049676388371</v>
      </c>
      <c r="J31">
        <f t="shared" si="0"/>
        <v>38.6181257693266</v>
      </c>
    </row>
    <row r="32" spans="1:10">
      <c r="A32">
        <v>182</v>
      </c>
      <c r="B32" t="s">
        <v>37</v>
      </c>
      <c r="C32">
        <f>('2020社会'!C32-'2020社会'!C$46)/('2020社会'!C$45-'2020社会'!C$46)*100</f>
        <v>25.7147613106151</v>
      </c>
      <c r="D32">
        <f>('2020社会'!D32-'2020社会'!D$46)/('2020社会'!D$45-'2020社会'!D$46)*100</f>
        <v>92.2599997321798</v>
      </c>
      <c r="E32">
        <f>('2020社会'!E32-'2020社会'!E$46)/('2020社会'!E$45-'2020社会'!E$46)*100</f>
        <v>44.1336096612468</v>
      </c>
      <c r="F32">
        <f>('2020社会'!F32-'2020社会'!F$46)/('2020社会'!F$45-'2020社会'!F$46)*100</f>
        <v>42.9103799027705</v>
      </c>
      <c r="G32">
        <f>('2020社会'!G32-'2020社会'!G$46)/('2020社会'!G$45-'2020社会'!G$46)*100</f>
        <v>30.5624719750276</v>
      </c>
      <c r="H32">
        <f>('2020社会'!H$45-'2020社会'!H32)/('2020社会'!H$45-'2020社会'!H$46)*100</f>
        <v>99.2694063634976</v>
      </c>
      <c r="J32">
        <f t="shared" si="0"/>
        <v>44.746247553053</v>
      </c>
    </row>
    <row r="33" spans="1:10">
      <c r="A33">
        <v>183</v>
      </c>
      <c r="B33" t="s">
        <v>38</v>
      </c>
      <c r="C33">
        <f>('2020社会'!C33-'2020社会'!C$46)/('2020社会'!C$45-'2020社会'!C$46)*100</f>
        <v>16.7321680901486</v>
      </c>
      <c r="D33">
        <f>('2020社会'!D33-'2020社会'!D$46)/('2020社会'!D$45-'2020社会'!D$46)*100</f>
        <v>84.8012105467549</v>
      </c>
      <c r="E33">
        <f>('2020社会'!E33-'2020社会'!E$46)/('2020社会'!E$45-'2020社会'!E$46)*100</f>
        <v>74.3160020822049</v>
      </c>
      <c r="F33">
        <f>('2020社会'!F33-'2020社会'!F$46)/('2020社会'!F$45-'2020社会'!F$46)*100</f>
        <v>38.3821757656768</v>
      </c>
      <c r="G33">
        <f>('2020社会'!G33-'2020社会'!G$46)/('2020社会'!G$45-'2020社会'!G$46)*100</f>
        <v>41.4710846957782</v>
      </c>
      <c r="H33">
        <f>('2020社会'!H$45-'2020社会'!H33)/('2020社会'!H$45-'2020社会'!H$46)*100</f>
        <v>99.2805489233124</v>
      </c>
      <c r="J33">
        <f t="shared" si="0"/>
        <v>54.6962539417576</v>
      </c>
    </row>
    <row r="34" spans="1:10">
      <c r="A34">
        <v>67</v>
      </c>
      <c r="B34" t="s">
        <v>39</v>
      </c>
      <c r="C34">
        <f>('2020社会'!C34-'2020社会'!C$46)/('2020社会'!C$45-'2020社会'!C$46)*100</f>
        <v>46.8560353031313</v>
      </c>
      <c r="D34">
        <f>('2020社会'!D34-'2020社会'!D$46)/('2020社会'!D$45-'2020社会'!D$46)*100</f>
        <v>41.4628332686101</v>
      </c>
      <c r="E34">
        <f>('2020社会'!E34-'2020社会'!E$46)/('2020社会'!E$45-'2020社会'!E$46)*100</f>
        <v>21.1340825653764</v>
      </c>
      <c r="F34">
        <f>('2020社会'!F34-'2020社会'!F$46)/('2020社会'!F$45-'2020社会'!F$46)*100</f>
        <v>38.3821757656768</v>
      </c>
      <c r="G34">
        <f>('2020社会'!G34-'2020社会'!G$46)/('2020社会'!G$45-'2020社会'!G$46)*100</f>
        <v>12.4520948127933</v>
      </c>
      <c r="H34">
        <f>('2020社会'!H$45-'2020社会'!H34)/('2020社会'!H$45-'2020社会'!H$46)*100</f>
        <v>100</v>
      </c>
      <c r="J34">
        <f t="shared" si="0"/>
        <v>30.1786569836383</v>
      </c>
    </row>
    <row r="35" spans="1:10">
      <c r="A35">
        <v>84</v>
      </c>
      <c r="B35" t="s">
        <v>40</v>
      </c>
      <c r="C35">
        <f>('2020社会'!C35-'2020社会'!C$46)/('2020社会'!C$45-'2020社会'!C$46)*100</f>
        <v>57.8042149999044</v>
      </c>
      <c r="D35">
        <f>('2020社会'!D35-'2020社会'!D$46)/('2020社会'!D$45-'2020社会'!D$46)*100</f>
        <v>63.3197637826908</v>
      </c>
      <c r="E35">
        <f>('2020社会'!E35-'2020社会'!E$46)/('2020社会'!E$45-'2020社会'!E$46)*100</f>
        <v>21.1340825653764</v>
      </c>
      <c r="F35">
        <f>('2020社会'!F35-'2020社会'!F$46)/('2020社会'!F$45-'2020社会'!F$46)*100</f>
        <v>92.5889278926714</v>
      </c>
      <c r="G35">
        <f>('2020社会'!G35-'2020社会'!G$46)/('2020社会'!G$45-'2020社会'!G$46)*100</f>
        <v>7.54613476346932</v>
      </c>
      <c r="H35">
        <f>('2020社会'!H$45-'2020社会'!H35)/('2020社会'!H$45-'2020社会'!H$46)*100</f>
        <v>98.6776865711479</v>
      </c>
      <c r="J35">
        <f t="shared" si="0"/>
        <v>40.6283011945369</v>
      </c>
    </row>
    <row r="36" spans="1:10">
      <c r="A36">
        <v>191</v>
      </c>
      <c r="B36" t="s">
        <v>41</v>
      </c>
      <c r="C36">
        <f>('2020社会'!C36-'2020社会'!C$46)/('2020社会'!C$45-'2020社会'!C$46)*100</f>
        <v>44.9113609659526</v>
      </c>
      <c r="D36">
        <f>('2020社会'!D36-'2020社会'!D$46)/('2020社会'!D$45-'2020社会'!D$46)*100</f>
        <v>62.2601336422192</v>
      </c>
      <c r="E36">
        <f>('2020社会'!E36-'2020社会'!E$46)/('2020社会'!E$45-'2020社会'!E$46)*100</f>
        <v>11.394528477838</v>
      </c>
      <c r="F36">
        <f>('2020社会'!F36-'2020社会'!F$46)/('2020社会'!F$45-'2020社会'!F$46)*100</f>
        <v>32.7855322663432</v>
      </c>
      <c r="G36">
        <f>('2020社会'!G36-'2020社会'!G$46)/('2020社会'!G$45-'2020社会'!G$46)*100</f>
        <v>9.48344182231311</v>
      </c>
      <c r="H36">
        <f>('2020社会'!H$45-'2020社会'!H36)/('2020社会'!H$45-'2020社会'!H$46)*100</f>
        <v>99.833276497783</v>
      </c>
      <c r="J36">
        <f t="shared" si="0"/>
        <v>27.4465587012425</v>
      </c>
    </row>
    <row r="37" spans="1:10">
      <c r="A37">
        <v>80</v>
      </c>
      <c r="B37" t="s">
        <v>42</v>
      </c>
      <c r="C37">
        <f>('2020社会'!C37-'2020社会'!C$46)/('2020社会'!C$45-'2020社会'!C$46)*100</f>
        <v>9.5821017271558</v>
      </c>
      <c r="D37">
        <f>('2020社会'!D37-'2020社会'!D$46)/('2020社会'!D$45-'2020社会'!D$46)*100</f>
        <v>85.4171967272387</v>
      </c>
      <c r="E37">
        <f>('2020社会'!E37-'2020社会'!E$46)/('2020社会'!E$45-'2020社会'!E$46)*100</f>
        <v>57.0502268867438</v>
      </c>
      <c r="F37">
        <f>('2020社会'!F37-'2020社会'!F$46)/('2020社会'!F$45-'2020社会'!F$46)*100</f>
        <v>33.884710427934</v>
      </c>
      <c r="G37">
        <f>('2020社会'!G37-'2020社会'!G$46)/('2020社会'!G$45-'2020社会'!G$46)*100</f>
        <v>21.3509936469544</v>
      </c>
      <c r="H37">
        <f>('2020社会'!H$45-'2020社会'!H37)/('2020社会'!H$45-'2020社会'!H$46)*100</f>
        <v>99.631171337572</v>
      </c>
      <c r="J37">
        <f t="shared" si="0"/>
        <v>42.7439956924735</v>
      </c>
    </row>
    <row r="38" spans="1:10">
      <c r="A38">
        <v>179</v>
      </c>
      <c r="B38" t="s">
        <v>43</v>
      </c>
      <c r="C38">
        <f>('2020社会'!C38-'2020社会'!C$46)/('2020社会'!C$45-'2020社会'!C$46)*100</f>
        <v>18.8545003491536</v>
      </c>
      <c r="D38">
        <f>('2020社会'!D38-'2020社会'!D$46)/('2020社会'!D$45-'2020社会'!D$46)*100</f>
        <v>91.3895844771484</v>
      </c>
      <c r="E38">
        <f>('2020社会'!E38-'2020社会'!E$46)/('2020社会'!E$45-'2020社会'!E$46)*100</f>
        <v>70.1782893644654</v>
      </c>
      <c r="F38">
        <f>('2020社会'!F38-'2020社会'!F$46)/('2020社会'!F$45-'2020社会'!F$46)*100</f>
        <v>62.4195296406421</v>
      </c>
      <c r="G38">
        <f>('2020社会'!G38-'2020社会'!G$46)/('2020社会'!G$45-'2020社会'!G$46)*100</f>
        <v>34.551873954453</v>
      </c>
      <c r="H38">
        <f>('2020社会'!H$45-'2020社会'!H38)/('2020社会'!H$45-'2020社会'!H$46)*100</f>
        <v>99.4706842638467</v>
      </c>
      <c r="J38">
        <f t="shared" si="0"/>
        <v>56.0750095204282</v>
      </c>
    </row>
    <row r="39" spans="1:10">
      <c r="A39">
        <v>186</v>
      </c>
      <c r="B39" t="s">
        <v>44</v>
      </c>
      <c r="C39">
        <f>('2020社会'!C39-'2020社会'!C$46)/('2020社会'!C$45-'2020社会'!C$46)*100</f>
        <v>11.4836802459041</v>
      </c>
      <c r="D39">
        <f>('2020社会'!D39-'2020社会'!D$46)/('2020社会'!D$45-'2020社会'!D$46)*100</f>
        <v>57.1086144328242</v>
      </c>
      <c r="E39">
        <f>('2020社会'!E39-'2020社会'!E$46)/('2020社会'!E$45-'2020社会'!E$46)*100</f>
        <v>11.5284210569094</v>
      </c>
      <c r="F39">
        <f>('2020社会'!F39-'2020社会'!F$46)/('2020社会'!F$45-'2020社会'!F$46)*100</f>
        <v>38.3821757656768</v>
      </c>
      <c r="G39">
        <f>('2020社会'!G39-'2020社会'!G$46)/('2020社会'!G$45-'2020社会'!G$46)*100</f>
        <v>23.3165547284595</v>
      </c>
      <c r="H39">
        <f>('2020社会'!H$45-'2020社会'!H39)/('2020社会'!H$45-'2020社会'!H$46)*100</f>
        <v>99.8683967197315</v>
      </c>
      <c r="J39">
        <f t="shared" si="0"/>
        <v>24.4284055703494</v>
      </c>
    </row>
    <row r="40" spans="1:10">
      <c r="A40">
        <v>187</v>
      </c>
      <c r="B40" t="s">
        <v>45</v>
      </c>
      <c r="C40">
        <f>('2020社会'!C40-'2020社会'!C$46)/('2020社会'!C$45-'2020社会'!C$46)*100</f>
        <v>3.96225049467696</v>
      </c>
      <c r="D40">
        <f>('2020社会'!D40-'2020社会'!D$46)/('2020社会'!D$45-'2020社会'!D$46)*100</f>
        <v>66.9510023166435</v>
      </c>
      <c r="E40">
        <f>('2020社会'!E40-'2020社会'!E$46)/('2020社会'!E$45-'2020社会'!E$46)*100</f>
        <v>31.3844863320877</v>
      </c>
      <c r="F40">
        <f>('2020社会'!F40-'2020社会'!F$46)/('2020社会'!F$45-'2020社会'!F$46)*100</f>
        <v>38.3821757656768</v>
      </c>
      <c r="G40">
        <f>('2020社会'!G40-'2020社会'!G$46)/('2020社会'!G$45-'2020社会'!G$46)*100</f>
        <v>29.3174423655664</v>
      </c>
      <c r="H40">
        <f>('2020社会'!H$45-'2020社会'!H40)/('2020社会'!H$45-'2020社会'!H$46)*100</f>
        <v>99.8429697571762</v>
      </c>
      <c r="J40">
        <f t="shared" si="0"/>
        <v>32.5525820871135</v>
      </c>
    </row>
    <row r="41" spans="1:10">
      <c r="A41">
        <v>53</v>
      </c>
      <c r="B41" t="s">
        <v>46</v>
      </c>
      <c r="C41">
        <f>('2020社会'!C41-'2020社会'!C$46)/('2020社会'!C$45-'2020社会'!C$46)*100</f>
        <v>61.1676079847716</v>
      </c>
      <c r="D41">
        <f>('2020社会'!D41-'2020社会'!D$46)/('2020社会'!D$45-'2020社会'!D$46)*100</f>
        <v>10.4206114332391</v>
      </c>
      <c r="E41">
        <f>('2020社会'!E41-'2020社会'!E$46)/('2020社会'!E$45-'2020社会'!E$46)*100</f>
        <v>3.56189178039809</v>
      </c>
      <c r="F41">
        <f>('2020社会'!F41-'2020社会'!F$46)/('2020社会'!F$45-'2020社会'!F$46)*100</f>
        <v>23.3891111935384</v>
      </c>
      <c r="G41">
        <f>('2020社会'!G41-'2020社会'!G$46)/('2020社会'!G$45-'2020社会'!G$46)*100</f>
        <v>30.2551875840749</v>
      </c>
      <c r="H41">
        <f>('2020社会'!H$45-'2020社会'!H41)/('2020社会'!H$45-'2020社会'!H$46)*100</f>
        <v>97.6896024258901</v>
      </c>
      <c r="J41">
        <f t="shared" si="0"/>
        <v>24.3585678332561</v>
      </c>
    </row>
    <row r="42" spans="1:10">
      <c r="A42">
        <v>15</v>
      </c>
      <c r="B42" t="s">
        <v>47</v>
      </c>
      <c r="C42">
        <f>('2020社会'!C42-'2020社会'!C$46)/('2020社会'!C$45-'2020社会'!C$46)*100</f>
        <v>46.15445072769</v>
      </c>
      <c r="D42">
        <f>('2020社会'!D42-'2020社会'!D$46)/('2020社会'!D$45-'2020社会'!D$46)*100</f>
        <v>32.0085166784954</v>
      </c>
      <c r="E42">
        <f>('2020社会'!E42-'2020社会'!E$46)/('2020社会'!E$45-'2020社会'!E$46)*100</f>
        <v>1.07957139191943</v>
      </c>
      <c r="F42">
        <f>('2020社会'!F42-'2020社会'!F$46)/('2020社会'!F$45-'2020社会'!F$46)*100</f>
        <v>37.369216813281</v>
      </c>
      <c r="G42">
        <f>('2020社会'!G42-'2020社会'!G$46)/('2020社会'!G$45-'2020社会'!G$46)*100</f>
        <v>40.2172164411735</v>
      </c>
      <c r="H42">
        <f>('2020社会'!H$45-'2020社会'!H42)/('2020社会'!H$45-'2020社会'!H$46)*100</f>
        <v>97.4625593727549</v>
      </c>
      <c r="J42">
        <f t="shared" si="0"/>
        <v>27.082487368092</v>
      </c>
    </row>
    <row r="43" spans="1:10">
      <c r="A43">
        <v>184</v>
      </c>
      <c r="B43" t="s">
        <v>48</v>
      </c>
      <c r="C43">
        <f>('2020社会'!C43-'2020社会'!C$46)/('2020社会'!C$45-'2020社会'!C$46)*100</f>
        <v>3.11004785559646</v>
      </c>
      <c r="D43">
        <f>('2020社会'!D43-'2020社会'!D$46)/('2020社会'!D$45-'2020社会'!D$46)*100</f>
        <v>92.3135637478742</v>
      </c>
      <c r="E43">
        <f>('2020社会'!E43-'2020社会'!E$46)/('2020社会'!E$45-'2020社会'!E$46)*100</f>
        <v>37.8636490040551</v>
      </c>
      <c r="F43">
        <f>('2020社会'!F43-'2020社会'!F$46)/('2020社会'!F$45-'2020社会'!F$46)*100</f>
        <v>36.3457470704553</v>
      </c>
      <c r="G43">
        <f>('2020社会'!G43-'2020社会'!G$46)/('2020社会'!G$45-'2020社会'!G$46)*100</f>
        <v>23.7863165916459</v>
      </c>
      <c r="H43">
        <f>('2020社会'!H$45-'2020社会'!H43)/('2020社会'!H$45-'2020社会'!H$46)*100</f>
        <v>98.9680910787463</v>
      </c>
      <c r="J43">
        <f t="shared" si="0"/>
        <v>36.2992649710146</v>
      </c>
    </row>
    <row r="44" spans="1:10">
      <c r="A44">
        <v>40</v>
      </c>
      <c r="B44" t="s">
        <v>49</v>
      </c>
      <c r="C44">
        <f>('2020社会'!C44-'2020社会'!C$46)/('2020社会'!C$45-'2020社会'!C$46)*100</f>
        <v>26.8260060545145</v>
      </c>
      <c r="D44">
        <f>('2020社会'!D44-'2020社会'!D$46)/('2020社会'!D$45-'2020社会'!D$46)*100</f>
        <v>63.7644790229924</v>
      </c>
      <c r="E44">
        <f>('2020社会'!E44-'2020社会'!E$46)/('2020社会'!E$45-'2020社会'!E$46)*100</f>
        <v>1.08397518899437</v>
      </c>
      <c r="F44">
        <f>('2020社会'!F44-'2020社会'!F$46)/('2020社会'!F$45-'2020社会'!F$46)*100</f>
        <v>11.0493305788421</v>
      </c>
      <c r="G44">
        <f>('2020社会'!G44-'2020社会'!G$46)/('2020社会'!G$45-'2020社会'!G$46)*100</f>
        <v>26.5112601105478</v>
      </c>
      <c r="H44">
        <f>('2020社会'!H$45-'2020社会'!H44)/('2020社会'!H$45-'2020社会'!H$46)*100</f>
        <v>97.833679800402</v>
      </c>
      <c r="J44">
        <f t="shared" si="0"/>
        <v>21.2560683454472</v>
      </c>
    </row>
    <row r="45" spans="3:8">
      <c r="C45">
        <v>0.1774</v>
      </c>
      <c r="D45">
        <v>0.1163</v>
      </c>
      <c r="E45">
        <v>0.3588</v>
      </c>
      <c r="F45">
        <v>0.1285</v>
      </c>
      <c r="G45">
        <v>0.1983</v>
      </c>
      <c r="H45">
        <v>0.0206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19" workbookViewId="0">
      <selection activeCell="E26" sqref="E26"/>
    </sheetView>
  </sheetViews>
  <sheetFormatPr defaultColWidth="8.89166666666667" defaultRowHeight="13.5"/>
  <cols>
    <col min="5" max="8" width="12.8916666666667"/>
    <col min="11" max="11" width="18.6666666666667" customWidth="1"/>
  </cols>
  <sheetData>
    <row r="1" spans="1:11">
      <c r="A1" t="s">
        <v>0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>
      <c r="A2">
        <v>47</v>
      </c>
      <c r="B2" t="s">
        <v>7</v>
      </c>
      <c r="C2">
        <v>423393</v>
      </c>
      <c r="D2">
        <v>0</v>
      </c>
      <c r="E2">
        <v>7.7538472178</v>
      </c>
      <c r="F2">
        <v>304.239</v>
      </c>
      <c r="G2">
        <v>0</v>
      </c>
      <c r="H2">
        <v>631.681490044125</v>
      </c>
      <c r="I2">
        <v>-10.537158004771</v>
      </c>
      <c r="J2">
        <v>4.02</v>
      </c>
      <c r="K2">
        <v>8.38135492530782</v>
      </c>
    </row>
    <row r="3" spans="1:11">
      <c r="A3">
        <v>208</v>
      </c>
      <c r="B3" t="s">
        <v>8</v>
      </c>
      <c r="C3">
        <v>36870900</v>
      </c>
      <c r="D3">
        <v>1.82088664088069</v>
      </c>
      <c r="E3">
        <v>113.7749796022</v>
      </c>
      <c r="F3">
        <v>135432</v>
      </c>
      <c r="G3">
        <v>26710.029</v>
      </c>
      <c r="H3">
        <v>60729.4503486794</v>
      </c>
      <c r="I3">
        <v>-3.8436564563571</v>
      </c>
      <c r="J3">
        <v>51.02</v>
      </c>
      <c r="K3">
        <v>65.8580082387476</v>
      </c>
    </row>
    <row r="4" spans="1:11">
      <c r="A4">
        <v>61</v>
      </c>
      <c r="B4" t="s">
        <v>9</v>
      </c>
      <c r="C4">
        <v>420098</v>
      </c>
      <c r="D4">
        <v>2.48526123195771</v>
      </c>
      <c r="E4">
        <v>6.1457124177</v>
      </c>
      <c r="F4">
        <v>86</v>
      </c>
      <c r="G4">
        <v>119374.405</v>
      </c>
      <c r="H4">
        <v>3597.21852540455</v>
      </c>
      <c r="I4">
        <v>-9.69172572474393</v>
      </c>
      <c r="J4">
        <v>62.32</v>
      </c>
      <c r="K4">
        <v>24.4027019600755</v>
      </c>
    </row>
    <row r="5" spans="1:11">
      <c r="A5">
        <v>62</v>
      </c>
      <c r="B5" t="s">
        <v>10</v>
      </c>
      <c r="C5">
        <v>6980958</v>
      </c>
      <c r="D5">
        <v>8.19273199221285</v>
      </c>
      <c r="E5">
        <v>68.0522500059</v>
      </c>
      <c r="F5">
        <v>1475913.647</v>
      </c>
      <c r="G5">
        <v>9005.41</v>
      </c>
      <c r="H5">
        <v>3058.69165039063</v>
      </c>
      <c r="I5">
        <v>-7.42665148894926</v>
      </c>
      <c r="J5">
        <v>60.34</v>
      </c>
      <c r="K5">
        <v>7.15453308348368</v>
      </c>
    </row>
    <row r="6" spans="1:11">
      <c r="A6">
        <v>190</v>
      </c>
      <c r="B6" t="s">
        <v>11</v>
      </c>
      <c r="C6">
        <v>1410000</v>
      </c>
      <c r="D6">
        <v>0</v>
      </c>
      <c r="E6">
        <v>36.8528126453</v>
      </c>
      <c r="F6">
        <v>6711</v>
      </c>
      <c r="G6">
        <v>91</v>
      </c>
      <c r="H6">
        <v>50124.3859361728</v>
      </c>
      <c r="I6">
        <v>-5.2789293942526</v>
      </c>
      <c r="J6">
        <v>53.22</v>
      </c>
      <c r="K6">
        <v>57.3445817962418</v>
      </c>
    </row>
    <row r="7" spans="1:11">
      <c r="A7">
        <v>192</v>
      </c>
      <c r="B7" t="s">
        <v>12</v>
      </c>
      <c r="C7">
        <v>932728.6</v>
      </c>
      <c r="D7">
        <v>0</v>
      </c>
      <c r="E7">
        <v>34.3932911278</v>
      </c>
      <c r="F7">
        <v>40069</v>
      </c>
      <c r="G7">
        <v>74214</v>
      </c>
      <c r="H7">
        <v>4583.7474936713</v>
      </c>
      <c r="I7">
        <v>-13.3363973785566</v>
      </c>
      <c r="J7">
        <v>13</v>
      </c>
      <c r="K7">
        <v>0.328328485643297</v>
      </c>
    </row>
    <row r="8" spans="1:11">
      <c r="A8">
        <v>215</v>
      </c>
      <c r="B8" t="s">
        <v>13</v>
      </c>
      <c r="C8">
        <v>857283</v>
      </c>
      <c r="D8">
        <v>0.688966025034185</v>
      </c>
      <c r="E8">
        <v>33.9681172217</v>
      </c>
      <c r="F8">
        <v>873</v>
      </c>
      <c r="G8">
        <v>9538.31</v>
      </c>
      <c r="H8">
        <v>4282.76582461621</v>
      </c>
      <c r="I8">
        <v>-2.53019323476023</v>
      </c>
      <c r="J8">
        <v>52.7</v>
      </c>
      <c r="K8">
        <v>10.5144238766206</v>
      </c>
    </row>
    <row r="9" spans="1:11">
      <c r="A9">
        <v>51</v>
      </c>
      <c r="B9" t="s">
        <v>14</v>
      </c>
      <c r="C9">
        <v>863618</v>
      </c>
      <c r="D9">
        <v>0</v>
      </c>
      <c r="E9">
        <v>11.2828322066</v>
      </c>
      <c r="F9">
        <v>3016</v>
      </c>
      <c r="G9">
        <v>2718.517</v>
      </c>
      <c r="H9">
        <v>24811.7697100231</v>
      </c>
      <c r="I9">
        <v>-10.2102323013624</v>
      </c>
      <c r="J9">
        <v>16.27</v>
      </c>
      <c r="K9">
        <v>34.2629926444207</v>
      </c>
    </row>
    <row r="10" spans="1:11">
      <c r="A10">
        <v>52</v>
      </c>
      <c r="B10" t="s">
        <v>15</v>
      </c>
      <c r="C10">
        <v>454000</v>
      </c>
      <c r="D10">
        <v>0</v>
      </c>
      <c r="E10">
        <v>25.1249649889</v>
      </c>
      <c r="F10">
        <v>15000</v>
      </c>
      <c r="G10">
        <v>58.51</v>
      </c>
      <c r="H10">
        <v>20406.5023256629</v>
      </c>
      <c r="I10">
        <v>-8.31134743438116</v>
      </c>
      <c r="J10">
        <v>40.29</v>
      </c>
      <c r="K10">
        <v>46.2013468804964</v>
      </c>
    </row>
    <row r="11" spans="1:11">
      <c r="A11">
        <v>54</v>
      </c>
      <c r="B11" t="s">
        <v>16</v>
      </c>
      <c r="C11">
        <v>19297684</v>
      </c>
      <c r="D11">
        <v>0.23240111175667</v>
      </c>
      <c r="E11">
        <v>76.4964988805</v>
      </c>
      <c r="F11">
        <v>25526</v>
      </c>
      <c r="G11">
        <v>29797.414</v>
      </c>
      <c r="H11">
        <v>36284.5552429552</v>
      </c>
      <c r="I11">
        <v>-7.2721729746159</v>
      </c>
      <c r="J11">
        <v>54.84</v>
      </c>
      <c r="K11">
        <v>29.1792569312526</v>
      </c>
    </row>
    <row r="12" spans="1:11">
      <c r="A12">
        <v>77</v>
      </c>
      <c r="B12" t="s">
        <v>17</v>
      </c>
      <c r="C12">
        <v>122059.8</v>
      </c>
      <c r="D12">
        <v>0</v>
      </c>
      <c r="E12">
        <v>8.6872746828</v>
      </c>
      <c r="F12">
        <v>65</v>
      </c>
      <c r="G12">
        <v>7528.9</v>
      </c>
      <c r="H12">
        <v>0</v>
      </c>
      <c r="I12">
        <v>2.37767882977195</v>
      </c>
      <c r="J12">
        <v>10.94</v>
      </c>
      <c r="K12">
        <v>32.8669034966363</v>
      </c>
    </row>
    <row r="13" spans="1:11">
      <c r="A13">
        <v>78</v>
      </c>
      <c r="B13" t="s">
        <v>18</v>
      </c>
      <c r="C13">
        <v>772871</v>
      </c>
      <c r="D13">
        <v>0</v>
      </c>
      <c r="E13">
        <v>33.1775818259</v>
      </c>
      <c r="F13">
        <v>2619.8</v>
      </c>
      <c r="G13">
        <v>2619.25</v>
      </c>
      <c r="H13">
        <v>3801.79274268223</v>
      </c>
      <c r="I13">
        <v>-25.5791740934981</v>
      </c>
      <c r="J13">
        <v>46.49</v>
      </c>
      <c r="K13">
        <v>3.34642995512169</v>
      </c>
    </row>
    <row r="14" spans="1:11">
      <c r="A14">
        <v>79</v>
      </c>
      <c r="B14" t="s">
        <v>19</v>
      </c>
      <c r="C14">
        <v>2994000</v>
      </c>
      <c r="D14">
        <v>1.85283218634198</v>
      </c>
      <c r="E14">
        <v>41.5863010694</v>
      </c>
      <c r="F14">
        <v>2046</v>
      </c>
      <c r="G14">
        <v>77519.546</v>
      </c>
      <c r="H14">
        <v>44177.5712248445</v>
      </c>
      <c r="I14">
        <v>-3.86399947293295</v>
      </c>
      <c r="J14">
        <v>16.47</v>
      </c>
      <c r="K14">
        <v>20.8293881176528</v>
      </c>
    </row>
    <row r="15" spans="1:11">
      <c r="A15">
        <v>81</v>
      </c>
      <c r="B15" t="s">
        <v>20</v>
      </c>
      <c r="C15">
        <v>364364</v>
      </c>
      <c r="D15">
        <v>8.78005735715861</v>
      </c>
      <c r="E15">
        <v>17.9382740189</v>
      </c>
      <c r="F15">
        <v>18534</v>
      </c>
      <c r="G15">
        <v>42300.136</v>
      </c>
      <c r="H15">
        <v>27681.56640625</v>
      </c>
      <c r="I15">
        <v>-6.51662734902814</v>
      </c>
      <c r="J15">
        <v>56.64</v>
      </c>
      <c r="K15">
        <v>0</v>
      </c>
    </row>
    <row r="16" spans="1:11">
      <c r="A16">
        <v>188</v>
      </c>
      <c r="B16" t="s">
        <v>21</v>
      </c>
      <c r="C16">
        <v>945000</v>
      </c>
      <c r="D16">
        <v>3.69170547344267</v>
      </c>
      <c r="E16">
        <v>34.3820085567</v>
      </c>
      <c r="F16">
        <v>3417.707</v>
      </c>
      <c r="G16">
        <v>6532.242</v>
      </c>
      <c r="H16">
        <v>25489.5002284083</v>
      </c>
      <c r="I16">
        <v>-4.86854715736274</v>
      </c>
      <c r="J16">
        <v>38.86</v>
      </c>
      <c r="K16">
        <v>50.6630336879005</v>
      </c>
    </row>
    <row r="17" spans="1:11">
      <c r="A17">
        <v>71</v>
      </c>
      <c r="B17" t="s">
        <v>22</v>
      </c>
      <c r="C17">
        <v>252310</v>
      </c>
      <c r="D17">
        <v>6.37437938533503</v>
      </c>
      <c r="E17">
        <v>7.8370165932</v>
      </c>
      <c r="F17">
        <v>0</v>
      </c>
      <c r="G17">
        <v>47256.814</v>
      </c>
      <c r="H17">
        <v>10079.2033812203</v>
      </c>
      <c r="I17">
        <v>-3.81151594165073</v>
      </c>
      <c r="J17">
        <v>27.03</v>
      </c>
      <c r="K17">
        <v>38.1264744995556</v>
      </c>
    </row>
    <row r="18" spans="1:11">
      <c r="A18">
        <v>43</v>
      </c>
      <c r="B18" t="s">
        <v>23</v>
      </c>
      <c r="C18">
        <v>1311000</v>
      </c>
      <c r="D18">
        <v>48.2747901771837</v>
      </c>
      <c r="E18">
        <v>16.7250428433</v>
      </c>
      <c r="F18">
        <v>131928</v>
      </c>
      <c r="G18">
        <v>59307.391</v>
      </c>
      <c r="H18">
        <v>1872.12402649219</v>
      </c>
      <c r="I18">
        <v>-2.47129933213199</v>
      </c>
      <c r="J18">
        <v>23</v>
      </c>
      <c r="K18">
        <v>100</v>
      </c>
    </row>
    <row r="19" spans="1:11">
      <c r="A19">
        <v>214</v>
      </c>
      <c r="B19" t="s">
        <v>24</v>
      </c>
      <c r="C19">
        <v>5928454</v>
      </c>
      <c r="D19">
        <v>0.878132950867417</v>
      </c>
      <c r="E19">
        <v>68.5087319001</v>
      </c>
      <c r="F19">
        <v>603224</v>
      </c>
      <c r="G19">
        <v>3264647.85</v>
      </c>
      <c r="H19">
        <v>3569.20684121108</v>
      </c>
      <c r="I19">
        <v>1.59984859203273</v>
      </c>
      <c r="J19">
        <v>42.96</v>
      </c>
      <c r="K19">
        <v>18.8843455783023</v>
      </c>
    </row>
    <row r="20" spans="1:11">
      <c r="A20">
        <v>48</v>
      </c>
      <c r="B20" t="s">
        <v>25</v>
      </c>
      <c r="C20">
        <v>5141830</v>
      </c>
      <c r="D20">
        <v>0</v>
      </c>
      <c r="E20">
        <v>60.7216445811</v>
      </c>
      <c r="F20">
        <v>579186</v>
      </c>
      <c r="G20">
        <v>6477.243</v>
      </c>
      <c r="H20">
        <v>14485.3861157973</v>
      </c>
      <c r="I20">
        <v>-5.69606110307078</v>
      </c>
      <c r="J20">
        <v>41.6</v>
      </c>
      <c r="K20">
        <v>27.6893813690551</v>
      </c>
    </row>
    <row r="21" spans="1:11">
      <c r="A21">
        <v>49</v>
      </c>
      <c r="B21" t="s">
        <v>26</v>
      </c>
      <c r="C21">
        <v>493002.3</v>
      </c>
      <c r="D21">
        <v>0</v>
      </c>
      <c r="E21">
        <v>9.5230670592</v>
      </c>
      <c r="F21">
        <v>115530.1</v>
      </c>
      <c r="G21">
        <v>10389.656</v>
      </c>
      <c r="H21">
        <v>615.462097167969</v>
      </c>
      <c r="I21">
        <v>-5.90675590365227</v>
      </c>
      <c r="J21">
        <v>10.29</v>
      </c>
      <c r="K21">
        <v>86.1129020185073</v>
      </c>
    </row>
    <row r="22" spans="1:11">
      <c r="A22">
        <v>50</v>
      </c>
      <c r="B22" t="s">
        <v>27</v>
      </c>
      <c r="C22">
        <v>9394100</v>
      </c>
      <c r="D22">
        <v>0.000295564172893219</v>
      </c>
      <c r="E22">
        <v>70.0021333367</v>
      </c>
      <c r="F22">
        <v>0</v>
      </c>
      <c r="G22">
        <v>757946.93</v>
      </c>
      <c r="H22">
        <v>20203.6688777651</v>
      </c>
      <c r="I22">
        <v>-5.63929532034349</v>
      </c>
      <c r="J22">
        <v>36.99</v>
      </c>
      <c r="K22">
        <v>32.5670934627733</v>
      </c>
    </row>
    <row r="23" spans="1:11">
      <c r="A23">
        <v>206</v>
      </c>
      <c r="B23" t="s">
        <v>28</v>
      </c>
      <c r="C23">
        <v>26663532.5</v>
      </c>
      <c r="D23">
        <v>0.682107338648975</v>
      </c>
      <c r="E23">
        <v>99.5042950989</v>
      </c>
      <c r="F23">
        <v>1469995.1</v>
      </c>
      <c r="G23">
        <v>2187098.775</v>
      </c>
      <c r="H23">
        <v>10412.3476677499</v>
      </c>
      <c r="I23">
        <v>-6.86026858568984</v>
      </c>
      <c r="J23">
        <v>55.63</v>
      </c>
      <c r="K23">
        <v>30.1085757361472</v>
      </c>
    </row>
    <row r="24" spans="1:11">
      <c r="A24">
        <v>216</v>
      </c>
      <c r="B24" t="s">
        <v>29</v>
      </c>
      <c r="C24">
        <v>14025449</v>
      </c>
      <c r="D24">
        <v>4.7785318654267</v>
      </c>
      <c r="E24">
        <v>34.9132492208</v>
      </c>
      <c r="F24">
        <v>7531440</v>
      </c>
      <c r="G24">
        <v>12086501.771</v>
      </c>
      <c r="H24">
        <v>3870.55761979249</v>
      </c>
      <c r="I24">
        <v>-3.10265171941667</v>
      </c>
      <c r="J24">
        <v>34.84</v>
      </c>
      <c r="K24">
        <v>44.8180531194262</v>
      </c>
    </row>
    <row r="25" spans="1:11">
      <c r="A25">
        <v>247</v>
      </c>
      <c r="B25" t="s">
        <v>30</v>
      </c>
      <c r="C25">
        <v>282432</v>
      </c>
      <c r="D25">
        <v>0.0476190476190476</v>
      </c>
      <c r="E25">
        <v>6.5424039905</v>
      </c>
      <c r="F25">
        <v>13690.42</v>
      </c>
      <c r="G25">
        <v>25619.94</v>
      </c>
      <c r="H25">
        <v>27442.95382794</v>
      </c>
      <c r="I25">
        <v>0.165658546859234</v>
      </c>
      <c r="J25">
        <v>19.67</v>
      </c>
      <c r="K25">
        <v>52.424117734585</v>
      </c>
    </row>
    <row r="26" spans="1:11">
      <c r="A26">
        <v>203</v>
      </c>
      <c r="B26" t="s">
        <v>31</v>
      </c>
      <c r="C26">
        <v>16285806</v>
      </c>
      <c r="D26">
        <v>5.36101124797904</v>
      </c>
      <c r="E26">
        <v>57.2185409309</v>
      </c>
      <c r="F26">
        <v>5477099.999</v>
      </c>
      <c r="G26">
        <v>15564002.444</v>
      </c>
      <c r="H26">
        <v>1933.1010689481</v>
      </c>
      <c r="I26">
        <v>-7.51567499237055</v>
      </c>
      <c r="J26">
        <v>50</v>
      </c>
      <c r="K26">
        <v>29.8140223077501</v>
      </c>
    </row>
    <row r="27" spans="1:11">
      <c r="A27">
        <v>204</v>
      </c>
      <c r="B27" t="s">
        <v>32</v>
      </c>
      <c r="C27">
        <v>2587251</v>
      </c>
      <c r="D27">
        <v>0.267746691294843</v>
      </c>
      <c r="E27">
        <v>13.8044915393</v>
      </c>
      <c r="F27">
        <v>1895619</v>
      </c>
      <c r="G27">
        <v>6303282.15</v>
      </c>
      <c r="H27">
        <v>2270.34753479166</v>
      </c>
      <c r="I27">
        <v>2.41585520198066</v>
      </c>
      <c r="J27">
        <v>11.8</v>
      </c>
      <c r="K27">
        <v>58.1725253029144</v>
      </c>
    </row>
    <row r="28" spans="1:11">
      <c r="A28">
        <v>205</v>
      </c>
      <c r="B28" t="s">
        <v>33</v>
      </c>
      <c r="C28">
        <v>1020793</v>
      </c>
      <c r="D28">
        <v>0</v>
      </c>
      <c r="E28">
        <v>8.6087891835</v>
      </c>
      <c r="F28">
        <v>10330</v>
      </c>
      <c r="G28">
        <v>1889303.59</v>
      </c>
      <c r="H28">
        <v>1450.66267347182</v>
      </c>
      <c r="I28">
        <v>2.48283933592906</v>
      </c>
      <c r="J28">
        <v>21.2</v>
      </c>
      <c r="K28">
        <v>91.1522839035266</v>
      </c>
    </row>
    <row r="29" spans="1:11">
      <c r="A29">
        <v>24</v>
      </c>
      <c r="B29" t="s">
        <v>34</v>
      </c>
      <c r="C29">
        <v>763621</v>
      </c>
      <c r="D29">
        <v>0.932453945872186</v>
      </c>
      <c r="E29">
        <v>9.3621973016</v>
      </c>
      <c r="F29">
        <v>663</v>
      </c>
      <c r="G29">
        <v>1207885</v>
      </c>
      <c r="H29">
        <v>1547.51138764424</v>
      </c>
      <c r="I29">
        <v>-4.4431768555921</v>
      </c>
      <c r="J29">
        <v>100</v>
      </c>
      <c r="K29">
        <v>85.4503549439949</v>
      </c>
    </row>
    <row r="30" spans="1:11">
      <c r="A30">
        <v>25</v>
      </c>
      <c r="B30" t="s">
        <v>35</v>
      </c>
      <c r="C30">
        <v>10213904.8152301</v>
      </c>
      <c r="D30">
        <v>5.87252475247525</v>
      </c>
      <c r="E30">
        <v>63.4028058295</v>
      </c>
      <c r="F30">
        <v>1382.313</v>
      </c>
      <c r="G30">
        <v>2978660.416</v>
      </c>
      <c r="H30">
        <v>7158.76668372256</v>
      </c>
      <c r="I30">
        <v>-6.42986208842373</v>
      </c>
      <c r="J30">
        <v>67.4</v>
      </c>
      <c r="K30">
        <v>53.922022953488</v>
      </c>
    </row>
    <row r="31" spans="1:11">
      <c r="A31">
        <v>207</v>
      </c>
      <c r="B31" t="s">
        <v>36</v>
      </c>
      <c r="C31">
        <v>13658930</v>
      </c>
      <c r="D31">
        <v>0.118082240039665</v>
      </c>
      <c r="E31">
        <v>79.7780778121</v>
      </c>
      <c r="F31">
        <v>305</v>
      </c>
      <c r="G31">
        <v>13999619.311</v>
      </c>
      <c r="H31">
        <v>3526.27457939624</v>
      </c>
      <c r="I31">
        <v>2.01308763165189</v>
      </c>
      <c r="J31">
        <v>39.48</v>
      </c>
      <c r="K31">
        <v>30.796313001158</v>
      </c>
    </row>
    <row r="32" spans="1:11">
      <c r="A32">
        <v>182</v>
      </c>
      <c r="B32" t="s">
        <v>37</v>
      </c>
      <c r="C32">
        <v>17372500</v>
      </c>
      <c r="D32">
        <v>24.8200092155282</v>
      </c>
      <c r="E32">
        <v>89.387516227</v>
      </c>
      <c r="F32">
        <v>502308.405</v>
      </c>
      <c r="G32">
        <v>657283.798</v>
      </c>
      <c r="H32">
        <v>27056.4217512166</v>
      </c>
      <c r="I32">
        <v>-11.253266804126</v>
      </c>
      <c r="J32">
        <v>63.86</v>
      </c>
      <c r="K32">
        <v>45.7911293654686</v>
      </c>
    </row>
    <row r="33" spans="1:11">
      <c r="A33">
        <v>183</v>
      </c>
      <c r="B33" t="s">
        <v>38</v>
      </c>
      <c r="C33">
        <v>2800800</v>
      </c>
      <c r="D33">
        <v>30.6390281000761</v>
      </c>
      <c r="E33">
        <v>56.3380383782</v>
      </c>
      <c r="F33">
        <v>2062468.66</v>
      </c>
      <c r="G33">
        <v>99239.977</v>
      </c>
      <c r="H33">
        <v>22194.566114935</v>
      </c>
      <c r="I33">
        <v>-8.53864531975661</v>
      </c>
      <c r="J33">
        <v>96.74</v>
      </c>
      <c r="K33">
        <v>41.7791439820106</v>
      </c>
    </row>
    <row r="34" spans="1:11">
      <c r="A34">
        <v>67</v>
      </c>
      <c r="B34" t="s">
        <v>39</v>
      </c>
      <c r="C34">
        <v>271230.6</v>
      </c>
      <c r="D34">
        <v>0</v>
      </c>
      <c r="E34">
        <v>12.4010752455</v>
      </c>
      <c r="F34">
        <v>32450</v>
      </c>
      <c r="G34">
        <v>20</v>
      </c>
      <c r="H34">
        <v>7614.32544908885</v>
      </c>
      <c r="I34">
        <v>-24.9685940695964</v>
      </c>
      <c r="J34">
        <v>7.08</v>
      </c>
      <c r="K34">
        <v>2.88417073991405</v>
      </c>
    </row>
    <row r="35" spans="1:11">
      <c r="A35">
        <v>84</v>
      </c>
      <c r="B35" t="s">
        <v>40</v>
      </c>
      <c r="C35">
        <v>724991</v>
      </c>
      <c r="D35">
        <v>0.111921858193552</v>
      </c>
      <c r="E35">
        <v>12.8425180087</v>
      </c>
      <c r="F35">
        <v>666190</v>
      </c>
      <c r="G35">
        <v>29139.579</v>
      </c>
      <c r="H35">
        <v>3306.85820838104</v>
      </c>
      <c r="I35">
        <v>-6.82696362311546</v>
      </c>
      <c r="J35">
        <v>17.47</v>
      </c>
      <c r="K35">
        <v>26.3894477222201</v>
      </c>
    </row>
    <row r="36" spans="1:11">
      <c r="A36">
        <v>191</v>
      </c>
      <c r="B36" t="s">
        <v>41</v>
      </c>
      <c r="C36">
        <v>1853000</v>
      </c>
      <c r="D36">
        <v>0.0840955981655757</v>
      </c>
      <c r="E36">
        <v>31.2403187535</v>
      </c>
      <c r="F36">
        <v>779843</v>
      </c>
      <c r="G36">
        <v>1719143</v>
      </c>
      <c r="H36">
        <v>2756.74997687567</v>
      </c>
      <c r="I36">
        <v>0.454460214788853</v>
      </c>
      <c r="J36">
        <v>14.07</v>
      </c>
      <c r="K36">
        <v>30.3562673668427</v>
      </c>
    </row>
    <row r="37" spans="1:11">
      <c r="A37">
        <v>80</v>
      </c>
      <c r="B37" t="s">
        <v>42</v>
      </c>
      <c r="C37">
        <v>5756000</v>
      </c>
      <c r="D37">
        <v>16.888580139709</v>
      </c>
      <c r="E37">
        <v>60.3079108584</v>
      </c>
      <c r="F37">
        <v>83172</v>
      </c>
      <c r="G37">
        <v>632895.897</v>
      </c>
      <c r="H37">
        <v>17647.2326882744</v>
      </c>
      <c r="I37">
        <v>-8.84035671168702</v>
      </c>
      <c r="J37">
        <v>100</v>
      </c>
      <c r="K37">
        <v>19.4248754613537</v>
      </c>
    </row>
    <row r="38" spans="1:11">
      <c r="A38">
        <v>179</v>
      </c>
      <c r="B38" t="s">
        <v>43</v>
      </c>
      <c r="C38">
        <v>5107857</v>
      </c>
      <c r="D38">
        <v>6.19651673309742</v>
      </c>
      <c r="E38">
        <v>77.4494014959</v>
      </c>
      <c r="F38">
        <v>532890.436</v>
      </c>
      <c r="G38">
        <v>828409.314</v>
      </c>
      <c r="H38">
        <v>39037.1226309074</v>
      </c>
      <c r="I38">
        <v>-8.03437920909296</v>
      </c>
      <c r="J38">
        <v>59.68</v>
      </c>
      <c r="K38">
        <v>77.4611634809547</v>
      </c>
    </row>
    <row r="39" spans="1:11">
      <c r="A39">
        <v>186</v>
      </c>
      <c r="B39" t="s">
        <v>44</v>
      </c>
      <c r="C39">
        <v>15744.41</v>
      </c>
      <c r="D39">
        <v>0</v>
      </c>
      <c r="E39">
        <v>5.4365316794</v>
      </c>
      <c r="F39">
        <v>1275</v>
      </c>
      <c r="G39">
        <v>3674.102</v>
      </c>
      <c r="H39">
        <v>7694.6337585059</v>
      </c>
      <c r="I39">
        <v>-15.2084745840286</v>
      </c>
      <c r="J39">
        <v>51.47</v>
      </c>
      <c r="K39">
        <v>39.5080978122748</v>
      </c>
    </row>
    <row r="40" spans="1:11">
      <c r="A40">
        <v>187</v>
      </c>
      <c r="B40" t="s">
        <v>45</v>
      </c>
      <c r="C40">
        <v>347400</v>
      </c>
      <c r="D40">
        <v>9.9572877736252</v>
      </c>
      <c r="E40">
        <v>33.5724631086</v>
      </c>
      <c r="F40">
        <v>13615</v>
      </c>
      <c r="G40">
        <v>151337.607</v>
      </c>
      <c r="H40">
        <v>14132.4865609499</v>
      </c>
      <c r="I40">
        <v>-7.70077642700599</v>
      </c>
      <c r="J40">
        <v>100</v>
      </c>
      <c r="K40">
        <v>49.90409309167</v>
      </c>
    </row>
    <row r="41" spans="1:11">
      <c r="A41">
        <v>53</v>
      </c>
      <c r="B41" t="s">
        <v>46</v>
      </c>
      <c r="C41">
        <v>3339186</v>
      </c>
      <c r="D41">
        <v>0.757705595295009</v>
      </c>
      <c r="E41">
        <v>40.782383784</v>
      </c>
      <c r="F41">
        <v>184334</v>
      </c>
      <c r="G41">
        <v>168028.475</v>
      </c>
      <c r="H41">
        <v>1359.51452156874</v>
      </c>
      <c r="I41">
        <v>-3.2623552798092</v>
      </c>
      <c r="J41">
        <v>14.97</v>
      </c>
      <c r="K41">
        <v>61.4572138436719</v>
      </c>
    </row>
    <row r="42" spans="1:11">
      <c r="A42">
        <v>15</v>
      </c>
      <c r="B42" t="s">
        <v>47</v>
      </c>
      <c r="C42">
        <v>7505487</v>
      </c>
      <c r="D42">
        <v>14.8993484037713</v>
      </c>
      <c r="E42">
        <v>29.2474289842</v>
      </c>
      <c r="F42">
        <v>384</v>
      </c>
      <c r="G42">
        <v>2304344.597</v>
      </c>
      <c r="H42">
        <v>3301.21860257673</v>
      </c>
      <c r="I42">
        <v>-10.7275099033107</v>
      </c>
      <c r="J42">
        <v>100</v>
      </c>
      <c r="K42">
        <v>44.2049341161428</v>
      </c>
    </row>
    <row r="43" spans="1:11">
      <c r="A43">
        <v>184</v>
      </c>
      <c r="B43" t="s">
        <v>48</v>
      </c>
      <c r="C43">
        <v>9800000</v>
      </c>
      <c r="D43">
        <v>22.5058779238676</v>
      </c>
      <c r="E43">
        <v>75.9605517621</v>
      </c>
      <c r="F43">
        <v>185745</v>
      </c>
      <c r="G43">
        <v>449689.841</v>
      </c>
      <c r="H43">
        <v>31834.9726184046</v>
      </c>
      <c r="I43">
        <v>-8.5978734610482</v>
      </c>
      <c r="J43">
        <v>78.19</v>
      </c>
      <c r="K43">
        <v>42.3544056328356</v>
      </c>
    </row>
    <row r="44" spans="1:11">
      <c r="A44">
        <v>40</v>
      </c>
      <c r="B44" t="s">
        <v>49</v>
      </c>
      <c r="C44">
        <v>6850000</v>
      </c>
      <c r="D44">
        <v>3.19374905173722</v>
      </c>
      <c r="E44">
        <v>71.9926071706</v>
      </c>
      <c r="F44">
        <v>29000</v>
      </c>
      <c r="G44">
        <v>87853.507</v>
      </c>
      <c r="H44">
        <v>3694.0409479198</v>
      </c>
      <c r="I44">
        <v>-4.12528025275462</v>
      </c>
      <c r="J44">
        <v>50.56</v>
      </c>
      <c r="K44">
        <v>63.8434667283804</v>
      </c>
    </row>
    <row r="45" spans="2:11">
      <c r="B45" t="s">
        <v>50</v>
      </c>
      <c r="C45">
        <v>36870900</v>
      </c>
      <c r="D45">
        <v>48.2747901771837</v>
      </c>
      <c r="E45">
        <v>113.7749796022</v>
      </c>
      <c r="F45">
        <f>MAX(F2:F44)</f>
        <v>7531440</v>
      </c>
      <c r="G45">
        <v>15564002.444</v>
      </c>
      <c r="H45">
        <v>60729.4503486794</v>
      </c>
      <c r="I45">
        <v>2.48283933592906</v>
      </c>
      <c r="J45">
        <v>100</v>
      </c>
      <c r="K45">
        <v>100</v>
      </c>
    </row>
    <row r="46" spans="2:11">
      <c r="B46" t="s">
        <v>51</v>
      </c>
      <c r="C46">
        <v>15744.41</v>
      </c>
      <c r="D46">
        <v>0</v>
      </c>
      <c r="E46">
        <v>5.4365316794</v>
      </c>
      <c r="F46">
        <f>MIN(F2:F45)</f>
        <v>0</v>
      </c>
      <c r="G46">
        <v>0</v>
      </c>
      <c r="H46">
        <v>0</v>
      </c>
      <c r="I46">
        <v>-25.5791740934981</v>
      </c>
      <c r="J46">
        <v>4.02</v>
      </c>
      <c r="K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opLeftCell="C1" workbookViewId="0">
      <selection activeCell="M3" sqref="M3"/>
    </sheetView>
  </sheetViews>
  <sheetFormatPr defaultColWidth="8.89166666666667" defaultRowHeight="13.5"/>
  <cols>
    <col min="2" max="2" width="23.1083333333333" customWidth="1"/>
    <col min="3" max="3" width="16.4416666666667" customWidth="1"/>
    <col min="4" max="4" width="23.1083333333333" customWidth="1"/>
    <col min="5" max="5" width="18.6666666666667" customWidth="1"/>
    <col min="6" max="6" width="9.66666666666667" customWidth="1"/>
    <col min="7" max="8" width="12.8916666666667"/>
    <col min="9" max="9" width="15.225" customWidth="1"/>
    <col min="10" max="11" width="12.8916666666667"/>
    <col min="13" max="13" width="12.8916666666667"/>
  </cols>
  <sheetData>
    <row r="1" spans="1:11">
      <c r="A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t="s">
        <v>60</v>
      </c>
    </row>
    <row r="2" spans="1:13">
      <c r="A2">
        <v>47</v>
      </c>
      <c r="B2" t="s">
        <v>7</v>
      </c>
      <c r="C2">
        <f>('2020经济'!C2-'2020经济'!C$46)/('2020经济'!C$45-'2020经济'!C$46)*100</f>
        <v>1.1060829440932</v>
      </c>
      <c r="D2">
        <f>('2020经济'!D2-'2020经济'!D$46)/('2020经济'!D$45-'2020经济'!D$46)*100</f>
        <v>0</v>
      </c>
      <c r="E2">
        <f>('2020经济'!E2-'2020经济'!E$46)/('2020经济'!E$45-'2020经济'!E$46)*100</f>
        <v>2.13895951329419</v>
      </c>
      <c r="F2">
        <f>('2020经济'!F2-'2020经济'!F$46)/('2020经济'!F$45-'2020经济'!F$46)*100</f>
        <v>0.00403958605525636</v>
      </c>
      <c r="G2">
        <f>('2020经济'!G2-'2020经济'!G$46)/('2020经济'!G$45-'2020经济'!G$46)*100</f>
        <v>0</v>
      </c>
      <c r="H2">
        <f>('2020经济'!H2-'2020经济'!H$46)/('2020经济'!H$45-'2020经济'!H$46)*100</f>
        <v>1.04015677141373</v>
      </c>
      <c r="I2">
        <f>('2020经济'!I2-'2020经济'!I$46)/('2020经济'!I$45-'2020经济'!I$46)*100</f>
        <v>53.6027684775937</v>
      </c>
      <c r="J2">
        <f>('2020经济'!J2-'2020经济'!J$46)/('2020经济'!J$45-'2020经济'!J$46)*100</f>
        <v>0</v>
      </c>
      <c r="K2">
        <f>('2020经济'!K2-'2020经济'!K$46)/('2020经济'!K$45-'2020经济'!K$46)*100</f>
        <v>8.38135492530782</v>
      </c>
      <c r="M2">
        <f>C2*C$45+D2*D$45+E2*E$45+F2*F$45+G2*G$45+H2*G$45+I2*I$45+J2*J$45+K2*K$45</f>
        <v>2.28839654779576</v>
      </c>
    </row>
    <row r="3" spans="1:13">
      <c r="A3">
        <v>208</v>
      </c>
      <c r="B3" t="s">
        <v>8</v>
      </c>
      <c r="C3">
        <f>('2020经济'!C3-'2020经济'!C$46)/('2020经济'!C$45-'2020经济'!C$46)*100</f>
        <v>100</v>
      </c>
      <c r="D3">
        <f>('2020经济'!D3-'2020经济'!D$46)/('2020经济'!D$45-'2020经济'!D$46)*100</f>
        <v>3.77192036298338</v>
      </c>
      <c r="E3">
        <f>('2020经济'!E3-'2020经济'!E$46)/('2020经济'!E$45-'2020经济'!E$46)*100</f>
        <v>100</v>
      </c>
      <c r="F3">
        <f>('2020经济'!F3-'2020经济'!F$46)/('2020经济'!F$45-'2020经济'!F$46)*100</f>
        <v>1.79822185398808</v>
      </c>
      <c r="G3">
        <f>('2020经济'!G3-'2020经济'!G$46)/('2020经济'!G$45-'2020经济'!G$46)*100</f>
        <v>0.171614140360771</v>
      </c>
      <c r="H3">
        <f>('2020经济'!H3-'2020经济'!H$46)/('2020经济'!H$45-'2020经济'!H$46)*100</f>
        <v>100</v>
      </c>
      <c r="I3">
        <f>('2020经济'!I3-'2020经济'!I$46)/('2020经济'!I$45-'2020经济'!I$46)*100</f>
        <v>77.455303383</v>
      </c>
      <c r="J3">
        <f>('2020经济'!J3-'2020经济'!J$46)/('2020经济'!J$45-'2020经济'!J$46)*100</f>
        <v>48.9685351114816</v>
      </c>
      <c r="K3">
        <f>('2020经济'!K3-'2020经济'!K$46)/('2020经济'!K$45-'2020经济'!K$46)*100</f>
        <v>65.8580082387476</v>
      </c>
      <c r="M3">
        <f t="shared" ref="M3:M44" si="0">C3*C$45+D3*D$45+E3*E$45+F3*F$45+G3*G$45+H3*G$45+I3*I$45+J3*J$45+K3*K$45</f>
        <v>48.0998360364133</v>
      </c>
    </row>
    <row r="4" spans="1:13">
      <c r="A4">
        <v>61</v>
      </c>
      <c r="B4" t="s">
        <v>9</v>
      </c>
      <c r="C4">
        <f>('2020经济'!C4-'2020经济'!C$46)/('2020经济'!C$45-'2020经济'!C$46)*100</f>
        <v>1.09714253956294</v>
      </c>
      <c r="D4">
        <f>('2020经济'!D4-'2020经济'!D$46)/('2020经济'!D$45-'2020经济'!D$46)*100</f>
        <v>5.14815543026913</v>
      </c>
      <c r="E4">
        <f>('2020经济'!E4-'2020经济'!E$46)/('2020经济'!E$45-'2020经济'!E$46)*100</f>
        <v>0.65459746922473</v>
      </c>
      <c r="F4">
        <f>('2020经济'!F4-'2020经济'!F$46)/('2020经济'!F$45-'2020经济'!F$46)*100</f>
        <v>0.00114187990610029</v>
      </c>
      <c r="G4">
        <f>('2020经济'!G4-'2020经济'!G$46)/('2020经济'!G$45-'2020经济'!G$46)*100</f>
        <v>0.766990402562031</v>
      </c>
      <c r="H4">
        <f>('2020经济'!H4-'2020经济'!H$46)/('2020经济'!H$45-'2020经济'!H$46)*100</f>
        <v>5.92335103438455</v>
      </c>
      <c r="I4">
        <f>('2020经济'!I4-'2020经济'!I$46)/('2020经济'!I$45-'2020经济'!I$46)*100</f>
        <v>56.61549699101</v>
      </c>
      <c r="J4">
        <f>('2020经济'!J4-'2020经济'!J$46)/('2020经济'!J$45-'2020经济'!J$46)*100</f>
        <v>60.7418212127527</v>
      </c>
      <c r="K4">
        <f>('2020经济'!K4-'2020经济'!K$46)/('2020经济'!K$45-'2020经济'!K$46)*100</f>
        <v>24.4027019600755</v>
      </c>
      <c r="M4">
        <f t="shared" si="0"/>
        <v>13.6192057859622</v>
      </c>
    </row>
    <row r="5" spans="1:13">
      <c r="A5">
        <v>62</v>
      </c>
      <c r="B5" t="s">
        <v>10</v>
      </c>
      <c r="C5">
        <f>('2020经济'!C5-'2020经济'!C$46)/('2020经济'!C$45-'2020经济'!C$46)*100</f>
        <v>18.8988853214607</v>
      </c>
      <c r="D5">
        <f>('2020经济'!D5-'2020经济'!D$46)/('2020经济'!D$45-'2020经济'!D$46)*100</f>
        <v>16.9710359426586</v>
      </c>
      <c r="E5">
        <f>('2020经济'!E5-'2020经济'!E$46)/('2020经济'!E$45-'2020经济'!E$46)*100</f>
        <v>57.7963959490345</v>
      </c>
      <c r="F5">
        <f>('2020经济'!F5-'2020经济'!F$46)/('2020经济'!F$45-'2020经济'!F$46)*100</f>
        <v>19.5966992633547</v>
      </c>
      <c r="G5">
        <f>('2020经济'!G5-'2020经济'!G$46)/('2020经济'!G$45-'2020经济'!G$46)*100</f>
        <v>0.0578605023508695</v>
      </c>
      <c r="H5">
        <f>('2020经济'!H5-'2020经济'!H$46)/('2020经济'!H$45-'2020经济'!H$46)*100</f>
        <v>5.03658708061589</v>
      </c>
      <c r="I5">
        <f>('2020经济'!I5-'2020经济'!I$46)/('2020经济'!I$45-'2020经济'!I$46)*100</f>
        <v>64.6871709693975</v>
      </c>
      <c r="J5">
        <f>('2020经济'!J5-'2020经济'!J$46)/('2020经济'!J$45-'2020经济'!J$46)*100</f>
        <v>58.6788914357158</v>
      </c>
      <c r="K5">
        <f>('2020经济'!K5-'2020经济'!K$46)/('2020经济'!K$45-'2020经济'!K$46)*100</f>
        <v>7.15453308348368</v>
      </c>
      <c r="M5">
        <f t="shared" si="0"/>
        <v>24.1882359393842</v>
      </c>
    </row>
    <row r="6" spans="1:13">
      <c r="A6">
        <v>190</v>
      </c>
      <c r="B6" t="s">
        <v>11</v>
      </c>
      <c r="C6">
        <f>('2020经济'!C6-'2020经济'!C$46)/('2020经济'!C$45-'2020经济'!C$46)*100</f>
        <v>3.78306797971654</v>
      </c>
      <c r="D6">
        <f>('2020经济'!D6-'2020经济'!D$46)/('2020经济'!D$45-'2020经济'!D$46)*100</f>
        <v>0</v>
      </c>
      <c r="E6">
        <f>('2020经济'!E6-'2020经济'!E$46)/('2020经济'!E$45-'2020经济'!E$46)*100</f>
        <v>28.9982749137099</v>
      </c>
      <c r="F6">
        <f>('2020经济'!F6-'2020经济'!F$46)/('2020经济'!F$45-'2020经济'!F$46)*100</f>
        <v>0.0891064656958032</v>
      </c>
      <c r="G6">
        <f>('2020经济'!G6-'2020经济'!G$46)/('2020经济'!G$45-'2020经济'!G$46)*100</f>
        <v>0.000584682509061678</v>
      </c>
      <c r="H6">
        <f>('2020经济'!H6-'2020经济'!H$46)/('2020经济'!H$45-'2020经济'!H$46)*100</f>
        <v>82.5371967774821</v>
      </c>
      <c r="I6">
        <f>('2020经济'!I6-'2020经济'!I$46)/('2020经济'!I$45-'2020经济'!I$46)*100</f>
        <v>72.3406563477648</v>
      </c>
      <c r="J6">
        <f>('2020经济'!J6-'2020经济'!J$46)/('2020经济'!J$45-'2020经济'!J$46)*100</f>
        <v>51.2606793081892</v>
      </c>
      <c r="K6">
        <f>('2020经济'!K6-'2020经济'!K$46)/('2020经济'!K$45-'2020经济'!K$46)*100</f>
        <v>57.3445817962418</v>
      </c>
      <c r="M6">
        <f t="shared" si="0"/>
        <v>23.1854937175655</v>
      </c>
    </row>
    <row r="7" spans="1:13">
      <c r="A7">
        <v>192</v>
      </c>
      <c r="B7" t="s">
        <v>12</v>
      </c>
      <c r="C7">
        <f>('2020经济'!C7-'2020经济'!C$46)/('2020经济'!C$45-'2020经济'!C$46)*100</f>
        <v>2.48807575309439</v>
      </c>
      <c r="D7">
        <f>('2020经济'!D7-'2020经济'!D$46)/('2020经济'!D$45-'2020经济'!D$46)*100</f>
        <v>0</v>
      </c>
      <c r="E7">
        <f>('2020经济'!E7-'2020经济'!E$46)/('2020经济'!E$45-'2020经济'!E$46)*100</f>
        <v>26.7280545398196</v>
      </c>
      <c r="F7">
        <f>('2020经济'!F7-'2020经济'!F$46)/('2020经济'!F$45-'2020经济'!F$46)*100</f>
        <v>0.53202309252945</v>
      </c>
      <c r="G7">
        <f>('2020经济'!G7-'2020经济'!G$46)/('2020经济'!G$45-'2020经济'!G$46)*100</f>
        <v>0.476831073928608</v>
      </c>
      <c r="H7">
        <f>('2020经济'!H7-'2020经济'!H$46)/('2020经济'!H$45-'2020经济'!H$46)*100</f>
        <v>7.54781653275901</v>
      </c>
      <c r="I7">
        <f>('2020经济'!I7-'2020经济'!I$46)/('2020经济'!I$45-'2020经济'!I$46)*100</f>
        <v>43.6275777065346</v>
      </c>
      <c r="J7">
        <f>('2020经济'!J7-'2020经济'!J$46)/('2020经济'!J$45-'2020经济'!J$46)*100</f>
        <v>9.35611585747031</v>
      </c>
      <c r="K7">
        <f>('2020经济'!K7-'2020经济'!K$46)/('2020经济'!K$45-'2020经济'!K$46)*100</f>
        <v>0.328328485643297</v>
      </c>
      <c r="M7">
        <f t="shared" si="0"/>
        <v>6.63364937111273</v>
      </c>
    </row>
    <row r="8" spans="1:13">
      <c r="A8">
        <v>215</v>
      </c>
      <c r="B8" t="s">
        <v>13</v>
      </c>
      <c r="C8">
        <f>('2020经济'!C8-'2020经济'!C$46)/('2020经济'!C$45-'2020经济'!C$46)*100</f>
        <v>2.28336735126506</v>
      </c>
      <c r="D8">
        <f>('2020经济'!D8-'2020经济'!D$46)/('2020经济'!D$45-'2020经济'!D$46)*100</f>
        <v>1.42717559725369</v>
      </c>
      <c r="E8">
        <f>('2020经济'!E8-'2020经济'!E$46)/('2020经济'!E$45-'2020经济'!E$46)*100</f>
        <v>26.3356048469802</v>
      </c>
      <c r="F8">
        <f>('2020经济'!F8-'2020经济'!F$46)/('2020经济'!F$45-'2020经济'!F$46)*100</f>
        <v>0.0115914088142507</v>
      </c>
      <c r="G8">
        <f>('2020经济'!G8-'2020经济'!G$46)/('2020经济'!G$45-'2020经济'!G$46)*100</f>
        <v>0.0612844288242647</v>
      </c>
      <c r="H8">
        <f>('2020经济'!H8-'2020经济'!H$46)/('2020经济'!H$45-'2020经济'!H$46)*100</f>
        <v>7.05220580793441</v>
      </c>
      <c r="I8">
        <f>('2020经济'!I8-'2020经济'!I$46)/('2020经济'!I$45-'2020经济'!I$46)*100</f>
        <v>82.1358770877346</v>
      </c>
      <c r="J8">
        <f>('2020经济'!J8-'2020经济'!J$46)/('2020经济'!J$45-'2020经济'!J$46)*100</f>
        <v>50.7188997707856</v>
      </c>
      <c r="K8">
        <f>('2020经济'!K8-'2020经济'!K$46)/('2020经济'!K$45-'2020经济'!K$46)*100</f>
        <v>10.5144238766206</v>
      </c>
      <c r="M8">
        <f t="shared" si="0"/>
        <v>14.3517438855095</v>
      </c>
    </row>
    <row r="9" spans="1:13">
      <c r="A9">
        <v>51</v>
      </c>
      <c r="B9" t="s">
        <v>14</v>
      </c>
      <c r="C9">
        <f>('2020经济'!C9-'2020经济'!C$46)/('2020经济'!C$45-'2020经济'!C$46)*100</f>
        <v>2.30055626255464</v>
      </c>
      <c r="D9">
        <f>('2020经济'!D9-'2020经济'!D$46)/('2020经济'!D$45-'2020经济'!D$46)*100</f>
        <v>0</v>
      </c>
      <c r="E9">
        <f>('2020经济'!E9-'2020经济'!E$46)/('2020经济'!E$45-'2020经济'!E$46)*100</f>
        <v>5.3963303326682</v>
      </c>
      <c r="F9">
        <f>('2020经济'!F9-'2020经济'!F$46)/('2020经济'!F$45-'2020经济'!F$46)*100</f>
        <v>0.0400454627534708</v>
      </c>
      <c r="G9">
        <f>('2020经济'!G9-'2020经济'!G$46)/('2020经济'!G$45-'2020经济'!G$46)*100</f>
        <v>0.0174666960493058</v>
      </c>
      <c r="H9">
        <f>('2020经济'!H9-'2020经济'!H$46)/('2020经济'!H$45-'2020经济'!H$46)*100</f>
        <v>40.8562395469839</v>
      </c>
      <c r="I9">
        <f>('2020经济'!I9-'2020经济'!I$46)/('2020经济'!I$45-'2020经济'!I$46)*100</f>
        <v>54.7677800482381</v>
      </c>
      <c r="J9">
        <f>('2020经济'!J9-'2020经济'!J$46)/('2020经济'!J$45-'2020经济'!J$46)*100</f>
        <v>12.7630756407585</v>
      </c>
      <c r="K9">
        <f>('2020经济'!K9-'2020经济'!K$46)/('2020经济'!K$45-'2020经济'!K$46)*100</f>
        <v>34.2629926444207</v>
      </c>
      <c r="M9">
        <f t="shared" si="0"/>
        <v>9.37683115242534</v>
      </c>
    </row>
    <row r="10" spans="1:13">
      <c r="A10">
        <v>52</v>
      </c>
      <c r="B10" t="s">
        <v>15</v>
      </c>
      <c r="C10">
        <f>('2020经济'!C10-'2020经济'!C$46)/('2020经济'!C$45-'2020经济'!C$46)*100</f>
        <v>1.18912966987694</v>
      </c>
      <c r="D10">
        <f>('2020经济'!D10-'2020经济'!D$46)/('2020经济'!D$45-'2020经济'!D$46)*100</f>
        <v>0</v>
      </c>
      <c r="E10">
        <f>('2020经济'!E10-'2020经济'!E$46)/('2020经济'!E$45-'2020经济'!E$46)*100</f>
        <v>18.1730804594225</v>
      </c>
      <c r="F10">
        <f>('2020经济'!F10-'2020经济'!F$46)/('2020经济'!F$45-'2020经济'!F$46)*100</f>
        <v>0.199165099901214</v>
      </c>
      <c r="G10">
        <f>('2020经济'!G10-'2020经济'!G$46)/('2020经济'!G$45-'2020经济'!G$46)*100</f>
        <v>0.000375931578079107</v>
      </c>
      <c r="H10">
        <f>('2020经济'!H10-'2020经济'!H$46)/('2020经济'!H$45-'2020经济'!H$46)*100</f>
        <v>33.6023168470957</v>
      </c>
      <c r="I10">
        <f>('2020经济'!I10-'2020经济'!I$46)/('2020经济'!I$45-'2020经济'!I$46)*100</f>
        <v>61.5345249639467</v>
      </c>
      <c r="J10">
        <f>('2020经济'!J10-'2020经济'!J$46)/('2020经济'!J$45-'2020经济'!J$46)*100</f>
        <v>37.7891227339029</v>
      </c>
      <c r="K10">
        <f>('2020经济'!K10-'2020经济'!K$46)/('2020经济'!K$45-'2020经济'!K$46)*100</f>
        <v>46.2013468804964</v>
      </c>
      <c r="M10">
        <f t="shared" si="0"/>
        <v>16.2694268824611</v>
      </c>
    </row>
    <row r="11" spans="1:13">
      <c r="A11">
        <v>54</v>
      </c>
      <c r="B11" t="s">
        <v>16</v>
      </c>
      <c r="C11">
        <f>('2020经济'!C11-'2020经济'!C$46)/('2020经济'!C$45-'2020经济'!C$46)*100</f>
        <v>52.3181608687383</v>
      </c>
      <c r="D11">
        <f>('2020经济'!D11-'2020经济'!D$46)/('2020经济'!D$45-'2020经济'!D$46)*100</f>
        <v>0.481412991964718</v>
      </c>
      <c r="E11">
        <f>('2020经济'!E11-'2020经济'!E$46)/('2020经济'!E$45-'2020经济'!E$46)*100</f>
        <v>65.5907192354611</v>
      </c>
      <c r="F11">
        <f>('2020经济'!F11-'2020经济'!F$46)/('2020经济'!F$45-'2020经济'!F$46)*100</f>
        <v>0.338925889338559</v>
      </c>
      <c r="G11">
        <f>('2020经济'!G11-'2020经济'!G$46)/('2020经济'!G$45-'2020经济'!G$46)*100</f>
        <v>0.191450843748017</v>
      </c>
      <c r="H11">
        <f>('2020经济'!H11-'2020经济'!H$46)/('2020经济'!H$45-'2020经济'!H$46)*100</f>
        <v>59.7478736175392</v>
      </c>
      <c r="I11">
        <f>('2020经济'!I11-'2020经济'!I$46)/('2020经济'!I$45-'2020经济'!I$46)*100</f>
        <v>65.2376607434897</v>
      </c>
      <c r="J11">
        <f>('2020经济'!J11-'2020经济'!J$46)/('2020经济'!J$45-'2020经济'!J$46)*100</f>
        <v>52.9485309439467</v>
      </c>
      <c r="K11">
        <f>('2020经济'!K11-'2020经济'!K$46)/('2020经济'!K$45-'2020经济'!K$46)*100</f>
        <v>29.1792569312526</v>
      </c>
      <c r="M11">
        <f t="shared" si="0"/>
        <v>30.6760307051662</v>
      </c>
    </row>
    <row r="12" spans="1:13">
      <c r="A12">
        <v>77</v>
      </c>
      <c r="B12" t="s">
        <v>17</v>
      </c>
      <c r="C12">
        <f>('2020经济'!C12-'2020经济'!C$46)/('2020经济'!C$45-'2020经济'!C$46)*100</f>
        <v>0.288468162182571</v>
      </c>
      <c r="D12">
        <f>('2020经济'!D12-'2020经济'!D$46)/('2020经济'!D$45-'2020经济'!D$46)*100</f>
        <v>0</v>
      </c>
      <c r="E12">
        <f>('2020经济'!E12-'2020经济'!E$46)/('2020经济'!E$45-'2020经济'!E$46)*100</f>
        <v>3.00054418881506</v>
      </c>
      <c r="F12">
        <f>('2020经济'!F12-'2020经济'!F$46)/('2020经济'!F$45-'2020经济'!F$46)*100</f>
        <v>0.000863048766238595</v>
      </c>
      <c r="G12">
        <f>('2020经济'!G12-'2020经济'!G$46)/('2020经济'!G$45-'2020经济'!G$46)*100</f>
        <v>0.0483738037634556</v>
      </c>
      <c r="H12">
        <f>('2020经济'!H12-'2020经济'!H$46)/('2020经济'!H$45-'2020经济'!H$46)*100</f>
        <v>0</v>
      </c>
      <c r="I12">
        <f>('2020经济'!I12-'2020经济'!I$46)/('2020经济'!I$45-'2020经济'!I$46)*100</f>
        <v>99.6252567321244</v>
      </c>
      <c r="J12">
        <f>('2020经济'!J12-'2020经济'!J$46)/('2020经济'!J$45-'2020经济'!J$46)*100</f>
        <v>7.20983538237133</v>
      </c>
      <c r="K12">
        <f>('2020经济'!K12-'2020经济'!K$46)/('2020经济'!K$45-'2020经济'!K$46)*100</f>
        <v>32.8669034966363</v>
      </c>
      <c r="M12">
        <f t="shared" si="0"/>
        <v>7.19015416025606</v>
      </c>
    </row>
    <row r="13" spans="1:13">
      <c r="A13">
        <v>78</v>
      </c>
      <c r="B13" t="s">
        <v>18</v>
      </c>
      <c r="C13">
        <f>('2020经济'!C13-'2020经济'!C$46)/('2020经济'!C$45-'2020经济'!C$46)*100</f>
        <v>2.05433019581508</v>
      </c>
      <c r="D13">
        <f>('2020经济'!D13-'2020经济'!D$46)/('2020经济'!D$45-'2020经济'!D$46)*100</f>
        <v>0</v>
      </c>
      <c r="E13">
        <f>('2020经济'!E13-'2020经济'!E$46)/('2020经济'!E$45-'2020经济'!E$46)*100</f>
        <v>25.6059143160956</v>
      </c>
      <c r="F13">
        <f>('2020经济'!F13-'2020经济'!F$46)/('2020经济'!F$45-'2020经济'!F$46)*100</f>
        <v>0.0347848485814134</v>
      </c>
      <c r="G13">
        <f>('2020经济'!G13-'2020经济'!G$46)/('2020经济'!G$45-'2020经济'!G$46)*100</f>
        <v>0.0168288973830747</v>
      </c>
      <c r="H13">
        <f>('2020经济'!H13-'2020经济'!H$46)/('2020经济'!H$45-'2020经济'!H$46)*100</f>
        <v>6.26021266593746</v>
      </c>
      <c r="I13">
        <f>('2020经济'!I13-'2020经济'!I$46)/('2020经济'!I$45-'2020经济'!I$46)*100</f>
        <v>0</v>
      </c>
      <c r="J13">
        <f>('2020经济'!J13-'2020经济'!J$46)/('2020经济'!J$45-'2020经济'!J$46)*100</f>
        <v>44.2488018337154</v>
      </c>
      <c r="K13">
        <f>('2020经济'!K13-'2020经济'!K$46)/('2020经济'!K$45-'2020经济'!K$46)*100</f>
        <v>3.34642995512169</v>
      </c>
      <c r="M13">
        <f t="shared" si="0"/>
        <v>11.1250920819074</v>
      </c>
    </row>
    <row r="14" spans="1:13">
      <c r="A14">
        <v>79</v>
      </c>
      <c r="B14" t="s">
        <v>19</v>
      </c>
      <c r="C14">
        <f>('2020经济'!C14-'2020经济'!C$46)/('2020经济'!C$45-'2020经济'!C$46)*100</f>
        <v>8.0809741332583</v>
      </c>
      <c r="D14">
        <f>('2020经济'!D14-'2020经济'!D$46)/('2020经济'!D$45-'2020经济'!D$46)*100</f>
        <v>3.83809474788291</v>
      </c>
      <c r="E14">
        <f>('2020经济'!E14-'2020经济'!E$46)/('2020经济'!E$45-'2020经济'!E$46)*100</f>
        <v>33.3674425682742</v>
      </c>
      <c r="F14">
        <f>('2020经济'!F14-'2020经济'!F$46)/('2020经济'!F$45-'2020经济'!F$46)*100</f>
        <v>0.0271661196265256</v>
      </c>
      <c r="G14">
        <f>('2020经济'!G14-'2020经济'!G$46)/('2020经济'!G$45-'2020经济'!G$46)*100</f>
        <v>0.498069479742881</v>
      </c>
      <c r="H14">
        <f>('2020经济'!H14-'2020经济'!H$46)/('2020经济'!H$45-'2020经济'!H$46)*100</f>
        <v>72.7448889644119</v>
      </c>
      <c r="I14">
        <f>('2020经济'!I14-'2020经济'!I$46)/('2020经济'!I$45-'2020经济'!I$46)*100</f>
        <v>77.3828103075226</v>
      </c>
      <c r="J14">
        <f>('2020经济'!J14-'2020经济'!J$46)/('2020经济'!J$45-'2020经济'!J$46)*100</f>
        <v>12.9714523859137</v>
      </c>
      <c r="K14">
        <f>('2020经济'!K14-'2020经济'!K$46)/('2020经济'!K$45-'2020经济'!K$46)*100</f>
        <v>20.8293881176528</v>
      </c>
      <c r="M14">
        <f t="shared" si="0"/>
        <v>14.3662786049589</v>
      </c>
    </row>
    <row r="15" spans="1:13">
      <c r="A15">
        <v>81</v>
      </c>
      <c r="B15" t="s">
        <v>20</v>
      </c>
      <c r="C15">
        <f>('2020经济'!C15-'2020经济'!C$46)/('2020经济'!C$45-'2020经济'!C$46)*100</f>
        <v>0.945918106758968</v>
      </c>
      <c r="D15">
        <f>('2020经济'!D15-'2020经济'!D$46)/('2020经济'!D$45-'2020经济'!D$46)*100</f>
        <v>18.1876654977329</v>
      </c>
      <c r="E15">
        <f>('2020经济'!E15-'2020经济'!E$46)/('2020经济'!E$45-'2020经济'!E$46)*100</f>
        <v>11.539525052462</v>
      </c>
      <c r="F15">
        <f>('2020经济'!F15-'2020经济'!F$46)/('2020经济'!F$45-'2020经济'!F$46)*100</f>
        <v>0.24608839743794</v>
      </c>
      <c r="G15">
        <f>('2020经济'!G15-'2020经济'!G$46)/('2020经济'!G$45-'2020经济'!G$46)*100</f>
        <v>0.271781864287145</v>
      </c>
      <c r="H15">
        <f>('2020经济'!H15-'2020经济'!H$46)/('2020经济'!H$45-'2020经济'!H$46)*100</f>
        <v>45.5817832160767</v>
      </c>
      <c r="I15">
        <f>('2020经济'!I15-'2020经济'!I$46)/('2020经济'!I$45-'2020经济'!I$46)*100</f>
        <v>67.9300749121589</v>
      </c>
      <c r="J15">
        <f>('2020经济'!J15-'2020经济'!J$46)/('2020经济'!J$45-'2020经济'!J$46)*100</f>
        <v>54.8239216503438</v>
      </c>
      <c r="K15">
        <f>('2020经济'!K15-'2020经济'!K$46)/('2020经济'!K$45-'2020经济'!K$46)*100</f>
        <v>0</v>
      </c>
      <c r="M15">
        <f t="shared" si="0"/>
        <v>14.0927091203071</v>
      </c>
    </row>
    <row r="16" spans="1:13">
      <c r="A16">
        <v>188</v>
      </c>
      <c r="B16" t="s">
        <v>21</v>
      </c>
      <c r="C16">
        <f>('2020经济'!C16-'2020经济'!C$46)/('2020经济'!C$45-'2020经济'!C$46)*100</f>
        <v>2.52137204449121</v>
      </c>
      <c r="D16">
        <f>('2020经济'!D16-'2020经济'!D$46)/('2020经济'!D$45-'2020经济'!D$46)*100</f>
        <v>7.64727399102709</v>
      </c>
      <c r="E16">
        <f>('2020经济'!E16-'2020经济'!E$46)/('2020经济'!E$45-'2020经济'!E$46)*100</f>
        <v>26.7176403504747</v>
      </c>
      <c r="F16">
        <f>('2020经济'!F16-'2020经济'!F$46)/('2020经济'!F$45-'2020经济'!F$46)*100</f>
        <v>0.0453791970725386</v>
      </c>
      <c r="G16">
        <f>('2020经济'!G16-'2020经济'!G$46)/('2020经济'!G$45-'2020经济'!G$46)*100</f>
        <v>0.0419701938720667</v>
      </c>
      <c r="H16">
        <f>('2020经济'!H16-'2020经济'!H$46)/('2020经济'!H$45-'2020经济'!H$46)*100</f>
        <v>41.972222837618</v>
      </c>
      <c r="I16">
        <f>('2020经济'!I16-'2020经济'!I$46)/('2020经济'!I$45-'2020经济'!I$46)*100</f>
        <v>73.8030682945124</v>
      </c>
      <c r="J16">
        <f>('2020经济'!J16-'2020经济'!J$46)/('2020经济'!J$45-'2020经济'!J$46)*100</f>
        <v>36.2992290060429</v>
      </c>
      <c r="K16">
        <f>('2020经济'!K16-'2020经济'!K$46)/('2020经济'!K$45-'2020经济'!K$46)*100</f>
        <v>50.6630336879005</v>
      </c>
      <c r="M16">
        <f t="shared" si="0"/>
        <v>19.5463111417079</v>
      </c>
    </row>
    <row r="17" spans="1:13">
      <c r="A17">
        <v>71</v>
      </c>
      <c r="B17" t="s">
        <v>22</v>
      </c>
      <c r="C17">
        <f>('2020经济'!C17-'2020经济'!C$46)/('2020经济'!C$45-'2020经济'!C$46)*100</f>
        <v>0.641879232940175</v>
      </c>
      <c r="D17">
        <f>('2020经济'!D17-'2020经济'!D$46)/('2020经济'!D$45-'2020经济'!D$46)*100</f>
        <v>13.2043647666599</v>
      </c>
      <c r="E17">
        <f>('2020经济'!E17-'2020经济'!E$46)/('2020经济'!E$45-'2020经济'!E$46)*100</f>
        <v>2.21572762008788</v>
      </c>
      <c r="F17">
        <f>('2020经济'!F17-'2020经济'!F$46)/('2020经济'!F$45-'2020经济'!F$46)*100</f>
        <v>0</v>
      </c>
      <c r="G17">
        <f>('2020经济'!G17-'2020经济'!G$46)/('2020经济'!G$45-'2020经济'!G$46)*100</f>
        <v>0.303628929448143</v>
      </c>
      <c r="H17">
        <f>('2020经济'!H17-'2020经济'!H$46)/('2020经济'!H$45-'2020经济'!H$46)*100</f>
        <v>16.5968954491607</v>
      </c>
      <c r="I17">
        <f>('2020经济'!I17-'2020经济'!I$46)/('2020经济'!I$45-'2020经济'!I$46)*100</f>
        <v>77.5698372698403</v>
      </c>
      <c r="J17">
        <f>('2020经济'!J17-'2020经济'!J$46)/('2020经济'!J$45-'2020经济'!J$46)*100</f>
        <v>23.9737445301104</v>
      </c>
      <c r="K17">
        <f>('2020经济'!K17-'2020经济'!K$46)/('2020经济'!K$45-'2020经济'!K$46)*100</f>
        <v>38.1264744995556</v>
      </c>
      <c r="M17">
        <f t="shared" si="0"/>
        <v>12.0934876096002</v>
      </c>
    </row>
    <row r="18" spans="1:13">
      <c r="A18">
        <v>43</v>
      </c>
      <c r="B18" t="s">
        <v>23</v>
      </c>
      <c r="C18">
        <f>('2020经济'!C18-'2020经济'!C$46)/('2020经济'!C$45-'2020经济'!C$46)*100</f>
        <v>3.51444884512018</v>
      </c>
      <c r="D18">
        <f>('2020经济'!D18-'2020经济'!D$46)/('2020经济'!D$45-'2020经济'!D$46)*100</f>
        <v>100</v>
      </c>
      <c r="E18">
        <f>('2020经济'!E18-'2020经济'!E$46)/('2020经济'!E$45-'2020经济'!E$46)*100</f>
        <v>10.4196722219465</v>
      </c>
      <c r="F18">
        <f>('2020经济'!F18-'2020经济'!F$46)/('2020经济'!F$45-'2020经济'!F$46)*100</f>
        <v>1.75169688665116</v>
      </c>
      <c r="G18">
        <f>('2020经济'!G18-'2020经济'!G$46)/('2020经济'!G$45-'2020经济'!G$46)*100</f>
        <v>0.381054881052549</v>
      </c>
      <c r="H18">
        <f>('2020经济'!H18-'2020经济'!H$46)/('2020经济'!H$45-'2020经济'!H$46)*100</f>
        <v>3.08272842211374</v>
      </c>
      <c r="I18">
        <f>('2020经济'!I18-'2020经济'!I$46)/('2020经济'!I$45-'2020经济'!I$46)*100</f>
        <v>82.3457476402391</v>
      </c>
      <c r="J18">
        <f>('2020经济'!J18-'2020经济'!J$46)/('2020经济'!J$45-'2020经济'!J$46)*100</f>
        <v>19.7749531152323</v>
      </c>
      <c r="K18">
        <f>('2020经济'!K18-'2020经济'!K$46)/('2020经济'!K$45-'2020经济'!K$46)*100</f>
        <v>100</v>
      </c>
      <c r="M18">
        <f t="shared" si="0"/>
        <v>32.5395996419595</v>
      </c>
    </row>
    <row r="19" spans="1:13">
      <c r="A19">
        <v>214</v>
      </c>
      <c r="B19" t="s">
        <v>24</v>
      </c>
      <c r="C19">
        <f>('2020经济'!C19-'2020经济'!C$46)/('2020经济'!C$45-'2020经济'!C$46)*100</f>
        <v>16.043100335206</v>
      </c>
      <c r="D19">
        <f>('2020经济'!D19-'2020经济'!D$46)/('2020经济'!D$45-'2020经济'!D$46)*100</f>
        <v>1.81903007272407</v>
      </c>
      <c r="E19">
        <f>('2020经济'!E19-'2020经济'!E$46)/('2020经济'!E$45-'2020经济'!E$46)*100</f>
        <v>58.2177439588613</v>
      </c>
      <c r="F19">
        <f>('2020经济'!F19-'2020经济'!F$46)/('2020经济'!F$45-'2020经济'!F$46)*100</f>
        <v>8.009411214854</v>
      </c>
      <c r="G19">
        <f>('2020经济'!G19-'2020经济'!G$46)/('2020经济'!G$45-'2020经济'!G$46)*100</f>
        <v>20.9756318257232</v>
      </c>
      <c r="H19">
        <f>('2020经济'!H19-'2020经济'!H$46)/('2020经济'!H$45-'2020经济'!H$46)*100</f>
        <v>5.87722566352635</v>
      </c>
      <c r="I19">
        <f>('2020经济'!I19-'2020经济'!I$46)/('2020经济'!I$45-'2020经济'!I$46)*100</f>
        <v>96.8534305419069</v>
      </c>
      <c r="J19">
        <f>('2020经济'!J19-'2020经济'!J$46)/('2020经济'!J$45-'2020经济'!J$46)*100</f>
        <v>40.5709522817254</v>
      </c>
      <c r="K19">
        <f>('2020经济'!K19-'2020经济'!K$46)/('2020经济'!K$45-'2020经济'!K$46)*100</f>
        <v>18.8843455783023</v>
      </c>
      <c r="M19">
        <f t="shared" si="0"/>
        <v>21.7265788581339</v>
      </c>
    </row>
    <row r="20" spans="1:13">
      <c r="A20">
        <v>48</v>
      </c>
      <c r="B20" t="s">
        <v>25</v>
      </c>
      <c r="C20">
        <f>('2020经济'!C20-'2020经济'!C$46)/('2020经济'!C$45-'2020经济'!C$46)*100</f>
        <v>13.9087340914411</v>
      </c>
      <c r="D20">
        <f>('2020经济'!D20-'2020经济'!D$46)/('2020经济'!D$45-'2020经济'!D$46)*100</f>
        <v>0</v>
      </c>
      <c r="E20">
        <f>('2020经济'!E20-'2020经济'!E$46)/('2020经济'!E$45-'2020经济'!E$46)*100</f>
        <v>51.0300027014372</v>
      </c>
      <c r="F20">
        <f>('2020经济'!F20-'2020经济'!F$46)/('2020经济'!F$45-'2020经济'!F$46)*100</f>
        <v>7.69024250342564</v>
      </c>
      <c r="G20">
        <f>('2020经济'!G20-'2020经济'!G$46)/('2020经济'!G$45-'2020经济'!G$46)*100</f>
        <v>0.0416168207587054</v>
      </c>
      <c r="H20">
        <f>('2020经济'!H20-'2020经济'!H$46)/('2020经济'!H$45-'2020经济'!H$46)*100</f>
        <v>23.8523254082314</v>
      </c>
      <c r="I20">
        <f>('2020经济'!I20-'2020经济'!I$46)/('2020经济'!I$45-'2020经济'!I$46)*100</f>
        <v>70.8541924136382</v>
      </c>
      <c r="J20">
        <f>('2020经济'!J20-'2020经济'!J$46)/('2020经济'!J$45-'2020经济'!J$46)*100</f>
        <v>39.1539904146697</v>
      </c>
      <c r="K20">
        <f>('2020经济'!K20-'2020经济'!K$46)/('2020经济'!K$45-'2020经济'!K$46)*100</f>
        <v>27.6893813690551</v>
      </c>
      <c r="M20">
        <f t="shared" si="0"/>
        <v>20.6897167464279</v>
      </c>
    </row>
    <row r="21" spans="1:13">
      <c r="A21">
        <v>49</v>
      </c>
      <c r="B21" t="s">
        <v>26</v>
      </c>
      <c r="C21">
        <f>('2020经济'!C21-'2020经济'!C$46)/('2020经济'!C$45-'2020经济'!C$46)*100</f>
        <v>1.29495556960692</v>
      </c>
      <c r="D21">
        <f>('2020经济'!D21-'2020经济'!D$46)/('2020经济'!D$45-'2020经济'!D$46)*100</f>
        <v>0</v>
      </c>
      <c r="E21">
        <f>('2020经济'!E21-'2020经济'!E$46)/('2020经济'!E$45-'2020经济'!E$46)*100</f>
        <v>3.77200842189653</v>
      </c>
      <c r="F21">
        <f>('2020经济'!F21-'2020经济'!F$46)/('2020经济'!F$45-'2020经济'!F$46)*100</f>
        <v>1.53397092720648</v>
      </c>
      <c r="G21">
        <f>('2020经济'!G21-'2020经济'!G$46)/('2020经济'!G$45-'2020经济'!G$46)*100</f>
        <v>0.0667543971249199</v>
      </c>
      <c r="H21">
        <f>('2020经济'!H21-'2020经济'!H$46)/('2020经济'!H$45-'2020经济'!H$46)*100</f>
        <v>1.01344914803984</v>
      </c>
      <c r="I21">
        <f>('2020经济'!I21-'2020经济'!I$46)/('2020经济'!I$45-'2020经济'!I$46)*100</f>
        <v>70.1033738698749</v>
      </c>
      <c r="J21">
        <f>('2020经济'!J21-'2020经济'!J$46)/('2020经济'!J$45-'2020经济'!J$46)*100</f>
        <v>6.53261096061679</v>
      </c>
      <c r="K21">
        <f>('2020经济'!K21-'2020经济'!K$46)/('2020经济'!K$45-'2020经济'!K$46)*100</f>
        <v>86.1129020185073</v>
      </c>
      <c r="M21">
        <f t="shared" si="0"/>
        <v>14.2762026808747</v>
      </c>
    </row>
    <row r="22" spans="1:13">
      <c r="A22">
        <v>50</v>
      </c>
      <c r="B22" t="s">
        <v>27</v>
      </c>
      <c r="C22">
        <f>('2020经济'!C22-'2020经济'!C$46)/('2020经济'!C$45-'2020经济'!C$46)*100</f>
        <v>25.446522853765</v>
      </c>
      <c r="D22">
        <f>('2020经济'!D22-'2020经济'!D$46)/('2020经济'!D$45-'2020经济'!D$46)*100</f>
        <v>0.000612253666579192</v>
      </c>
      <c r="E22">
        <f>('2020经济'!E22-'2020经济'!E$46)/('2020经济'!E$45-'2020经济'!E$46)*100</f>
        <v>59.5962032826133</v>
      </c>
      <c r="F22">
        <f>('2020经济'!F22-'2020经济'!F$46)/('2020经济'!F$45-'2020经济'!F$46)*100</f>
        <v>0</v>
      </c>
      <c r="G22">
        <f>('2020经济'!G22-'2020经济'!G$46)/('2020经济'!G$45-'2020经济'!G$46)*100</f>
        <v>4.86987156887907</v>
      </c>
      <c r="H22">
        <f>('2020经济'!H22-'2020经济'!H$46)/('2020经济'!H$45-'2020经济'!H$46)*100</f>
        <v>33.2683216491592</v>
      </c>
      <c r="I22">
        <f>('2020经济'!I22-'2020经济'!I$46)/('2020经济'!I$45-'2020经济'!I$46)*100</f>
        <v>71.0564793338909</v>
      </c>
      <c r="J22">
        <f>('2020经济'!J22-'2020经济'!J$46)/('2020经济'!J$45-'2020经济'!J$46)*100</f>
        <v>34.3509064388414</v>
      </c>
      <c r="K22">
        <f>('2020经济'!K22-'2020经济'!K$46)/('2020经济'!K$45-'2020经济'!K$46)*100</f>
        <v>32.5670934627733</v>
      </c>
      <c r="M22">
        <f t="shared" si="0"/>
        <v>23.6734032535965</v>
      </c>
    </row>
    <row r="23" spans="1:13">
      <c r="A23">
        <v>206</v>
      </c>
      <c r="B23" t="s">
        <v>28</v>
      </c>
      <c r="C23">
        <f>('2020经济'!C23-'2020经济'!C$46)/('2020经济'!C$45-'2020经济'!C$46)*100</f>
        <v>72.3040987438686</v>
      </c>
      <c r="D23">
        <f>('2020经济'!D23-'2020经济'!D$46)/('2020经济'!D$45-'2020经济'!D$46)*100</f>
        <v>1.41296800285496</v>
      </c>
      <c r="E23">
        <f>('2020经济'!E23-'2020经济'!E$46)/('2020经济'!E$45-'2020经济'!E$46)*100</f>
        <v>86.8276823446197</v>
      </c>
      <c r="F23">
        <f>('2020经济'!F23-'2020经济'!F$46)/('2020经济'!F$45-'2020经济'!F$46)*100</f>
        <v>19.5181147297197</v>
      </c>
      <c r="G23">
        <f>('2020经济'!G23-'2020经济'!G$46)/('2020经济'!G$45-'2020经济'!G$46)*100</f>
        <v>14.0522901025574</v>
      </c>
      <c r="H23">
        <f>('2020经济'!H23-'2020经济'!H$46)/('2020经济'!H$45-'2020经济'!H$46)*100</f>
        <v>17.1454666689179</v>
      </c>
      <c r="I23">
        <f>('2020经济'!I23-'2020经济'!I$46)/('2020经济'!I$45-'2020经济'!I$46)*100</f>
        <v>66.7054969340822</v>
      </c>
      <c r="J23">
        <f>('2020经济'!J23-'2020经济'!J$46)/('2020经济'!J$45-'2020经济'!J$46)*100</f>
        <v>53.7716190873099</v>
      </c>
      <c r="K23">
        <f>('2020经济'!K23-'2020经济'!K$46)/('2020经济'!K$45-'2020经济'!K$46)*100</f>
        <v>30.1085757361472</v>
      </c>
      <c r="M23">
        <f t="shared" si="0"/>
        <v>36.4783667634655</v>
      </c>
    </row>
    <row r="24" spans="1:13">
      <c r="A24">
        <v>216</v>
      </c>
      <c r="B24" t="s">
        <v>29</v>
      </c>
      <c r="C24">
        <f>('2020经济'!C24-'2020经济'!C$46)/('2020经济'!C$45-'2020经济'!C$46)*100</f>
        <v>38.0128759890551</v>
      </c>
      <c r="D24">
        <f>('2020经济'!D24-'2020经济'!D$46)/('2020经济'!D$45-'2020经济'!D$46)*100</f>
        <v>9.89860721898113</v>
      </c>
      <c r="E24">
        <f>('2020经济'!E24-'2020经济'!E$46)/('2020经济'!E$45-'2020经济'!E$46)*100</f>
        <v>27.2079931977654</v>
      </c>
      <c r="F24">
        <f>('2020经济'!F24-'2020经济'!F$46)/('2020经济'!F$45-'2020经济'!F$46)*100</f>
        <v>100</v>
      </c>
      <c r="G24">
        <f>('2020经济'!G24-'2020经济'!G$46)/('2020经济'!G$45-'2020经济'!G$46)*100</f>
        <v>77.6567712224911</v>
      </c>
      <c r="H24">
        <f>('2020经济'!H24-'2020经济'!H$46)/('2020经济'!H$45-'2020经济'!H$46)*100</f>
        <v>6.37344418164433</v>
      </c>
      <c r="I24">
        <f>('2020经济'!I24-'2020经济'!I$46)/('2020经济'!I$45-'2020经济'!I$46)*100</f>
        <v>80.0959005689573</v>
      </c>
      <c r="J24">
        <f>('2020经济'!J24-'2020经济'!J$46)/('2020经济'!J$45-'2020经济'!J$46)*100</f>
        <v>32.1108564284226</v>
      </c>
      <c r="K24">
        <f>('2020经济'!K24-'2020经济'!K$46)/('2020经济'!K$45-'2020经济'!K$46)*100</f>
        <v>44.8180531194262</v>
      </c>
      <c r="M24">
        <f t="shared" si="0"/>
        <v>26.3390160466949</v>
      </c>
    </row>
    <row r="25" spans="1:13">
      <c r="A25">
        <v>247</v>
      </c>
      <c r="B25" t="s">
        <v>30</v>
      </c>
      <c r="C25">
        <f>('2020经济'!C25-'2020经济'!C$46)/('2020经济'!C$45-'2020经济'!C$46)*100</f>
        <v>0.723609996296857</v>
      </c>
      <c r="D25">
        <f>('2020经济'!D25-'2020经济'!D$46)/('2020经济'!D$45-'2020经济'!D$46)*100</f>
        <v>0.0986416459693987</v>
      </c>
      <c r="E25">
        <f>('2020经济'!E25-'2020经济'!E$46)/('2020经济'!E$45-'2020经济'!E$46)*100</f>
        <v>1.02075701867912</v>
      </c>
      <c r="F25">
        <f>('2020经济'!F25-'2020经济'!F$46)/('2020经济'!F$45-'2020经济'!F$46)*100</f>
        <v>0.181776924465972</v>
      </c>
      <c r="G25">
        <f>('2020经济'!G25-'2020经济'!G$46)/('2020经济'!G$45-'2020经济'!G$46)*100</f>
        <v>0.164610228584721</v>
      </c>
      <c r="H25">
        <f>('2020经济'!H25-'2020经济'!H$46)/('2020经济'!H$45-'2020经济'!H$46)*100</f>
        <v>45.1888724010768</v>
      </c>
      <c r="I25">
        <f>('2020经济'!I25-'2020经济'!I$46)/('2020经济'!I$45-'2020经济'!I$46)*100</f>
        <v>91.7426424340603</v>
      </c>
      <c r="J25">
        <f>('2020经济'!J25-'2020经济'!J$46)/('2020经济'!J$45-'2020经济'!J$46)*100</f>
        <v>16.3054803083976</v>
      </c>
      <c r="K25">
        <f>('2020经济'!K25-'2020经济'!K$46)/('2020经济'!K$45-'2020经济'!K$46)*100</f>
        <v>52.424117734585</v>
      </c>
      <c r="M25">
        <f t="shared" si="0"/>
        <v>12.0457990154824</v>
      </c>
    </row>
    <row r="26" spans="1:13">
      <c r="A26">
        <v>203</v>
      </c>
      <c r="B26" t="s">
        <v>31</v>
      </c>
      <c r="C26">
        <f>('2020经济'!C26-'2020经济'!C$46)/('2020经济'!C$45-'2020经济'!C$46)*100</f>
        <v>44.1459582235887</v>
      </c>
      <c r="D26">
        <f>('2020经济'!D26-'2020经济'!D$46)/('2020经济'!D$45-'2020经济'!D$46)*100</f>
        <v>11.1051984447834</v>
      </c>
      <c r="E26">
        <f>('2020经济'!E26-'2020经济'!E$46)/('2020经济'!E$45-'2020经济'!E$46)*100</f>
        <v>47.7965212206094</v>
      </c>
      <c r="F26">
        <f>('2020经济'!F26-'2020经济'!F$46)/('2020经济'!F$45-'2020经济'!F$46)*100</f>
        <v>72.7231445646516</v>
      </c>
      <c r="G26">
        <f>('2020经济'!G26-'2020经济'!G$46)/('2020经济'!G$45-'2020经济'!G$46)*100</f>
        <v>100</v>
      </c>
      <c r="H26">
        <f>('2020经济'!H26-'2020经济'!H$46)/('2020经济'!H$45-'2020经济'!H$46)*100</f>
        <v>3.18313611904794</v>
      </c>
      <c r="I26">
        <f>('2020经济'!I26-'2020经济'!I$46)/('2020经济'!I$45-'2020经济'!I$46)*100</f>
        <v>64.3699324945277</v>
      </c>
      <c r="J26">
        <f>('2020经济'!J26-'2020经济'!J$46)/('2020经济'!J$45-'2020经济'!J$46)*100</f>
        <v>47.9058137111898</v>
      </c>
      <c r="K26">
        <f>('2020经济'!K26-'2020经济'!K$46)/('2020经济'!K$45-'2020经济'!K$46)*100</f>
        <v>29.8140223077501</v>
      </c>
      <c r="M26">
        <f t="shared" si="0"/>
        <v>30.412162486095</v>
      </c>
    </row>
    <row r="27" spans="1:13">
      <c r="A27">
        <v>204</v>
      </c>
      <c r="B27" t="s">
        <v>32</v>
      </c>
      <c r="C27">
        <f>('2020经济'!C27-'2020经济'!C$46)/('2020经济'!C$45-'2020经济'!C$46)*100</f>
        <v>6.97733206883471</v>
      </c>
      <c r="D27">
        <f>('2020经济'!D27-'2020经济'!D$46)/('2020经济'!D$45-'2020经济'!D$46)*100</f>
        <v>0.55463046097586</v>
      </c>
      <c r="E27">
        <f>('2020经济'!E27-'2020经济'!E$46)/('2020经济'!E$45-'2020经济'!E$46)*100</f>
        <v>7.72390598198606</v>
      </c>
      <c r="F27">
        <f>('2020经济'!F27-'2020经济'!F$46)/('2020经济'!F$45-'2020经济'!F$46)*100</f>
        <v>25.169409833976</v>
      </c>
      <c r="G27">
        <f>('2020经济'!G27-'2020经济'!G$46)/('2020经济'!G$45-'2020经济'!G$46)*100</f>
        <v>40.4991079426998</v>
      </c>
      <c r="H27">
        <f>('2020经济'!H27-'2020经济'!H$46)/('2020经济'!H$45-'2020经济'!H$46)*100</f>
        <v>3.73846218227962</v>
      </c>
      <c r="I27">
        <f>('2020经济'!I27-'2020经济'!I$46)/('2020经济'!I$45-'2020经济'!I$46)*100</f>
        <v>99.7612996155217</v>
      </c>
      <c r="J27">
        <f>('2020经济'!J27-'2020经济'!J$46)/('2020经济'!J$45-'2020经济'!J$46)*100</f>
        <v>8.10585538653886</v>
      </c>
      <c r="K27">
        <f>('2020经济'!K27-'2020经济'!K$46)/('2020经济'!K$45-'2020经济'!K$46)*100</f>
        <v>58.1725253029144</v>
      </c>
      <c r="M27">
        <f t="shared" si="0"/>
        <v>14.1737821702346</v>
      </c>
    </row>
    <row r="28" spans="1:13">
      <c r="A28">
        <v>205</v>
      </c>
      <c r="B28" t="s">
        <v>33</v>
      </c>
      <c r="C28">
        <f>('2020经济'!C28-'2020经济'!C$46)/('2020经济'!C$45-'2020经济'!C$46)*100</f>
        <v>2.72702305528376</v>
      </c>
      <c r="D28">
        <f>('2020经济'!D28-'2020经济'!D$46)/('2020经济'!D$45-'2020经济'!D$46)*100</f>
        <v>0</v>
      </c>
      <c r="E28">
        <f>('2020经济'!E28-'2020经济'!E$46)/('2020经济'!E$45-'2020经济'!E$46)*100</f>
        <v>2.92809945584645</v>
      </c>
      <c r="F28">
        <f>('2020经济'!F28-'2020经济'!F$46)/('2020经济'!F$45-'2020经济'!F$46)*100</f>
        <v>0.137158365465303</v>
      </c>
      <c r="G28">
        <f>('2020经济'!G28-'2020经济'!G$46)/('2020经济'!G$45-'2020经济'!G$46)*100</f>
        <v>12.1389314657191</v>
      </c>
      <c r="H28">
        <f>('2020经济'!H28-'2020经济'!H$46)/('2020经济'!H$45-'2020经济'!H$46)*100</f>
        <v>2.38873012211178</v>
      </c>
      <c r="I28">
        <f>('2020经济'!I28-'2020经济'!I$46)/('2020经济'!I$45-'2020经济'!I$46)*100</f>
        <v>100</v>
      </c>
      <c r="J28">
        <f>('2020经济'!J28-'2020经济'!J$46)/('2020经济'!J$45-'2020经济'!J$46)*100</f>
        <v>17.8995624088352</v>
      </c>
      <c r="K28">
        <f>('2020经济'!K28-'2020经济'!K$46)/('2020经济'!K$45-'2020经济'!K$46)*100</f>
        <v>91.1522839035266</v>
      </c>
      <c r="M28">
        <f t="shared" si="0"/>
        <v>17.3044991803259</v>
      </c>
    </row>
    <row r="29" spans="1:13">
      <c r="A29">
        <v>24</v>
      </c>
      <c r="B29" t="s">
        <v>34</v>
      </c>
      <c r="C29">
        <f>('2020经济'!C29-'2020经济'!C$46)/('2020经济'!C$45-'2020经济'!C$46)*100</f>
        <v>2.02923194334017</v>
      </c>
      <c r="D29">
        <f>('2020经济'!D29-'2020经济'!D$46)/('2020经济'!D$45-'2020经济'!D$46)*100</f>
        <v>1.93155463224135</v>
      </c>
      <c r="E29">
        <f>('2020经济'!E29-'2020经济'!E$46)/('2020经济'!E$45-'2020经济'!E$46)*100</f>
        <v>3.62352027139742</v>
      </c>
      <c r="F29">
        <f>('2020经济'!F29-'2020经济'!F$46)/('2020经济'!F$45-'2020经济'!F$46)*100</f>
        <v>0.00880309741563366</v>
      </c>
      <c r="G29">
        <f>('2020经济'!G29-'2020经济'!G$46)/('2020经济'!G$45-'2020经济'!G$46)*100</f>
        <v>7.76076079624137</v>
      </c>
      <c r="H29">
        <f>('2020经济'!H29-'2020经济'!H$46)/('2020经济'!H$45-'2020经济'!H$46)*100</f>
        <v>2.54820581902054</v>
      </c>
      <c r="I29">
        <f>('2020经济'!I29-'2020经济'!I$46)/('2020经济'!I$45-'2020经济'!I$46)*100</f>
        <v>75.3188907526564</v>
      </c>
      <c r="J29">
        <f>('2020经济'!J29-'2020经济'!J$46)/('2020经济'!J$45-'2020经济'!J$46)*100</f>
        <v>100</v>
      </c>
      <c r="K29">
        <f>('2020经济'!K29-'2020经济'!K$46)/('2020经济'!K$45-'2020经济'!K$46)*100</f>
        <v>85.4503549439949</v>
      </c>
      <c r="M29">
        <f t="shared" si="0"/>
        <v>27.9127502073685</v>
      </c>
    </row>
    <row r="30" spans="1:13">
      <c r="A30">
        <v>25</v>
      </c>
      <c r="B30" t="s">
        <v>35</v>
      </c>
      <c r="C30">
        <f>('2020经济'!C30-'2020经济'!C$46)/('2020经济'!C$45-'2020经济'!C$46)*100</f>
        <v>27.6709194194725</v>
      </c>
      <c r="D30">
        <f>('2020经济'!D30-'2020经济'!D$46)/('2020经济'!D$45-'2020经济'!D$46)*100</f>
        <v>12.1647856591841</v>
      </c>
      <c r="E30">
        <f>('2020经济'!E30-'2020经济'!E$46)/('2020经济'!E$45-'2020经济'!E$46)*100</f>
        <v>53.5048039375695</v>
      </c>
      <c r="F30">
        <f>('2020经济'!F30-'2020经济'!F$46)/('2020经济'!F$45-'2020经济'!F$46)*100</f>
        <v>0.0183539004493165</v>
      </c>
      <c r="G30">
        <f>('2020经济'!G30-'2020经济'!G$46)/('2020经济'!G$45-'2020经济'!G$46)*100</f>
        <v>19.138138963402</v>
      </c>
      <c r="H30">
        <f>('2020经济'!H30-'2020经济'!H$46)/('2020经济'!H$45-'2020经济'!H$46)*100</f>
        <v>11.7879655465682</v>
      </c>
      <c r="I30">
        <f>('2020经济'!I30-'2020经济'!I$46)/('2020经济'!I$45-'2020经济'!I$46)*100</f>
        <v>68.2392660570588</v>
      </c>
      <c r="J30">
        <f>('2020经济'!J30-'2020经济'!J$46)/('2020经济'!J$45-'2020经济'!J$46)*100</f>
        <v>66.0345905396958</v>
      </c>
      <c r="K30">
        <f>('2020经济'!K30-'2020经济'!K$46)/('2020经济'!K$45-'2020经济'!K$46)*100</f>
        <v>53.922022953488</v>
      </c>
      <c r="M30">
        <f t="shared" si="0"/>
        <v>31.6811131543231</v>
      </c>
    </row>
    <row r="31" spans="1:13">
      <c r="A31">
        <v>207</v>
      </c>
      <c r="B31" t="s">
        <v>36</v>
      </c>
      <c r="C31">
        <f>('2020经济'!C31-'2020经济'!C$46)/('2020经济'!C$45-'2020经济'!C$46)*100</f>
        <v>37.0183909729629</v>
      </c>
      <c r="D31">
        <f>('2020经济'!D31-'2020经济'!D$46)/('2020经济'!D$45-'2020经济'!D$46)*100</f>
        <v>0.24460435686259</v>
      </c>
      <c r="E31">
        <f>('2020经济'!E31-'2020经济'!E$46)/('2020经济'!E$45-'2020经济'!E$46)*100</f>
        <v>68.619726014235</v>
      </c>
      <c r="F31">
        <f>('2020经济'!F31-'2020经济'!F$46)/('2020经济'!F$45-'2020经济'!F$46)*100</f>
        <v>0.00404969036465802</v>
      </c>
      <c r="G31">
        <f>('2020经济'!G31-'2020经济'!G$46)/('2020经济'!G$45-'2020经济'!G$46)*100</f>
        <v>89.9487092820197</v>
      </c>
      <c r="H31">
        <f>('2020经济'!H31-'2020经济'!H$46)/('2020经济'!H$45-'2020经济'!H$46)*100</f>
        <v>5.80653136023801</v>
      </c>
      <c r="I31">
        <f>('2020经济'!I31-'2020经济'!I$46)/('2020经济'!I$45-'2020经济'!I$46)*100</f>
        <v>98.3260228085253</v>
      </c>
      <c r="J31">
        <f>('2020经济'!J31-'2020经济'!J$46)/('2020经济'!J$45-'2020经济'!J$46)*100</f>
        <v>36.9451969160242</v>
      </c>
      <c r="K31">
        <f>('2020经济'!K31-'2020经济'!K$46)/('2020经济'!K$45-'2020经济'!K$46)*100</f>
        <v>30.796313001158</v>
      </c>
      <c r="M31">
        <f t="shared" si="0"/>
        <v>28.6031293823315</v>
      </c>
    </row>
    <row r="32" spans="1:13">
      <c r="A32">
        <v>182</v>
      </c>
      <c r="B32" t="s">
        <v>37</v>
      </c>
      <c r="C32">
        <f>('2020经济'!C32-'2020经济'!C$46)/('2020经济'!C$45-'2020经济'!C$46)*100</f>
        <v>47.0945117776397</v>
      </c>
      <c r="D32">
        <f>('2020经济'!D32-'2020经济'!D$46)/('2020经济'!D$45-'2020经济'!D$46)*100</f>
        <v>51.4140178019023</v>
      </c>
      <c r="E32">
        <f>('2020经济'!E32-'2020经济'!E$46)/('2020经济'!E$45-'2020经济'!E$46)*100</f>
        <v>77.4895580998372</v>
      </c>
      <c r="F32">
        <f>('2020经济'!F32-'2020经济'!F$46)/('2020经济'!F$45-'2020经济'!F$46)*100</f>
        <v>6.66948691086964</v>
      </c>
      <c r="G32">
        <f>('2020经济'!G32-'2020经济'!G$46)/('2020经济'!G$45-'2020经济'!G$46)*100</f>
        <v>4.22310263934317</v>
      </c>
      <c r="H32">
        <f>('2020经济'!H32-'2020经济'!H$46)/('2020经济'!H$45-'2020经济'!H$46)*100</f>
        <v>44.5523903079504</v>
      </c>
      <c r="I32">
        <f>('2020经济'!I32-'2020经济'!I$46)/('2020经济'!I$45-'2020经济'!I$46)*100</f>
        <v>51.0508888658334</v>
      </c>
      <c r="J32">
        <f>('2020经济'!J32-'2020经济'!J$46)/('2020经济'!J$45-'2020经济'!J$46)*100</f>
        <v>62.346322150448</v>
      </c>
      <c r="K32">
        <f>('2020经济'!K32-'2020经济'!K$46)/('2020经济'!K$45-'2020经济'!K$46)*100</f>
        <v>45.7911293654686</v>
      </c>
      <c r="M32">
        <f t="shared" si="0"/>
        <v>41.7505736220772</v>
      </c>
    </row>
    <row r="33" spans="1:13">
      <c r="A33">
        <v>183</v>
      </c>
      <c r="B33" t="s">
        <v>38</v>
      </c>
      <c r="C33">
        <f>('2020经济'!C33-'2020经济'!C$46)/('2020经济'!C$45-'2020经济'!C$46)*100</f>
        <v>7.55675982210661</v>
      </c>
      <c r="D33">
        <f>('2020经济'!D33-'2020经济'!D$46)/('2020经济'!D$45-'2020经济'!D$46)*100</f>
        <v>63.4679674165775</v>
      </c>
      <c r="E33">
        <f>('2020经济'!E33-'2020经济'!E$46)/('2020经济'!E$45-'2020经济'!E$46)*100</f>
        <v>46.9837880039333</v>
      </c>
      <c r="F33">
        <f>('2020经济'!F33-'2020经济'!F$46)/('2020经济'!F$45-'2020经济'!F$46)*100</f>
        <v>27.3847851141349</v>
      </c>
      <c r="G33">
        <f>('2020经济'!G33-'2020经济'!G$46)/('2020经济'!G$45-'2020经济'!G$46)*100</f>
        <v>0.637625041226189</v>
      </c>
      <c r="H33">
        <f>('2020经济'!H33-'2020经济'!H$46)/('2020经济'!H$45-'2020经济'!H$46)*100</f>
        <v>36.5466276864099</v>
      </c>
      <c r="I33">
        <f>('2020经济'!I33-'2020经济'!I$46)/('2020经济'!I$45-'2020经济'!I$46)*100</f>
        <v>60.724540726903</v>
      </c>
      <c r="J33">
        <f>('2020经济'!J33-'2020经济'!J$46)/('2020经济'!J$45-'2020经济'!J$46)*100</f>
        <v>96.6034590539696</v>
      </c>
      <c r="K33">
        <f>('2020经济'!K33-'2020经济'!K$46)/('2020经济'!K$45-'2020经济'!K$46)*100</f>
        <v>41.7791439820106</v>
      </c>
      <c r="M33">
        <f t="shared" si="0"/>
        <v>38.1698040296969</v>
      </c>
    </row>
    <row r="34" spans="1:13">
      <c r="A34">
        <v>67</v>
      </c>
      <c r="B34" t="s">
        <v>39</v>
      </c>
      <c r="C34">
        <f>('2020经济'!C34-'2020经济'!C$46)/('2020经济'!C$45-'2020经济'!C$46)*100</f>
        <v>0.693216962213345</v>
      </c>
      <c r="D34">
        <f>('2020经济'!D34-'2020经济'!D$46)/('2020经济'!D$45-'2020经济'!D$46)*100</f>
        <v>0</v>
      </c>
      <c r="E34">
        <f>('2020经济'!E34-'2020经济'!E$46)/('2020经济'!E$45-'2020经济'!E$46)*100</f>
        <v>6.42850594561112</v>
      </c>
      <c r="F34">
        <f>('2020经济'!F34-'2020经济'!F$46)/('2020经济'!F$45-'2020经济'!F$46)*100</f>
        <v>0.43086049945296</v>
      </c>
      <c r="G34">
        <f>('2020经济'!G34-'2020经济'!G$46)/('2020经济'!G$45-'2020经济'!G$46)*100</f>
        <v>0.000128501650343226</v>
      </c>
      <c r="H34">
        <f>('2020经济'!H34-'2020经济'!H$46)/('2020经济'!H$45-'2020经济'!H$46)*100</f>
        <v>12.5381102667175</v>
      </c>
      <c r="I34">
        <f>('2020经济'!I34-'2020经济'!I$46)/('2020经济'!I$45-'2020经济'!I$46)*100</f>
        <v>2.17582400292567</v>
      </c>
      <c r="J34">
        <f>('2020经济'!J34-'2020经济'!J$46)/('2020经济'!J$45-'2020经济'!J$46)*100</f>
        <v>3.18816420087518</v>
      </c>
      <c r="K34">
        <f>('2020经济'!K34-'2020经济'!K$46)/('2020经济'!K$45-'2020经济'!K$46)*100</f>
        <v>2.88417073991405</v>
      </c>
      <c r="M34">
        <f t="shared" si="0"/>
        <v>2.32070127996241</v>
      </c>
    </row>
    <row r="35" spans="1:13">
      <c r="A35">
        <v>84</v>
      </c>
      <c r="B35" t="s">
        <v>40</v>
      </c>
      <c r="C35">
        <f>('2020经济'!C35-'2020经济'!C$46)/('2020经济'!C$45-'2020经济'!C$46)*100</f>
        <v>1.92441621435575</v>
      </c>
      <c r="D35">
        <f>('2020经济'!D35-'2020经济'!D$46)/('2020经济'!D$45-'2020经济'!D$46)*100</f>
        <v>0.231843282555478</v>
      </c>
      <c r="E35">
        <f>('2020经济'!E35-'2020经济'!E$46)/('2020经济'!E$45-'2020经济'!E$46)*100</f>
        <v>6.83597233604211</v>
      </c>
      <c r="F35">
        <f>('2020经济'!F35-'2020经济'!F$46)/('2020经济'!F$45-'2020经济'!F$46)*100</f>
        <v>8.84545319354599</v>
      </c>
      <c r="G35">
        <f>('2020经济'!G35-'2020经济'!G$46)/('2020经济'!G$45-'2020经济'!G$46)*100</f>
        <v>0.18722419959034</v>
      </c>
      <c r="H35">
        <f>('2020经济'!H35-'2020经济'!H$46)/('2020经济'!H$45-'2020经济'!H$46)*100</f>
        <v>5.44522993275033</v>
      </c>
      <c r="I35">
        <f>('2020经济'!I35-'2020经济'!I$46)/('2020经济'!I$45-'2020经济'!I$46)*100</f>
        <v>66.824180373024</v>
      </c>
      <c r="J35">
        <f>('2020经济'!J35-'2020经济'!J$46)/('2020经济'!J$45-'2020经济'!J$46)*100</f>
        <v>14.0133361116899</v>
      </c>
      <c r="K35">
        <f>('2020经济'!K35-'2020经济'!K$46)/('2020经济'!K$45-'2020经济'!K$46)*100</f>
        <v>26.3894477222201</v>
      </c>
      <c r="M35">
        <f t="shared" si="0"/>
        <v>8.05350022492247</v>
      </c>
    </row>
    <row r="36" spans="1:13">
      <c r="A36">
        <v>191</v>
      </c>
      <c r="B36" t="s">
        <v>41</v>
      </c>
      <c r="C36">
        <f>('2020经济'!C36-'2020经济'!C$46)/('2020经济'!C$45-'2020经济'!C$46)*100</f>
        <v>4.98507077392045</v>
      </c>
      <c r="D36">
        <f>('2020经济'!D36-'2020经济'!D$46)/('2020经济'!D$45-'2020经济'!D$46)*100</f>
        <v>0.174201892658504</v>
      </c>
      <c r="E36">
        <f>('2020经济'!E36-'2020经济'!E$46)/('2020经济'!E$45-'2020经济'!E$46)*100</f>
        <v>23.817755901845</v>
      </c>
      <c r="F36">
        <f>('2020经济'!F36-'2020经济'!F$46)/('2020经济'!F$45-'2020经济'!F$46)*100</f>
        <v>10.3545006001508</v>
      </c>
      <c r="G36">
        <f>('2020经济'!G36-'2020经济'!G$46)/('2020经济'!G$45-'2020经济'!G$46)*100</f>
        <v>11.0456356338002</v>
      </c>
      <c r="H36">
        <f>('2020经济'!H36-'2020经济'!H$46)/('2020经济'!H$45-'2020经济'!H$46)*100</f>
        <v>4.5393955668094</v>
      </c>
      <c r="I36">
        <f>('2020经济'!I36-'2020经济'!I$46)/('2020经济'!I$45-'2020经济'!I$46)*100</f>
        <v>92.7717976251371</v>
      </c>
      <c r="J36">
        <f>('2020经济'!J36-'2020经济'!J$46)/('2020经济'!J$45-'2020经济'!J$46)*100</f>
        <v>10.4709314440508</v>
      </c>
      <c r="K36">
        <f>('2020经济'!K36-'2020经济'!K$46)/('2020经济'!K$45-'2020经济'!K$46)*100</f>
        <v>30.3562673668427</v>
      </c>
      <c r="M36">
        <f t="shared" si="0"/>
        <v>11.7602928977387</v>
      </c>
    </row>
    <row r="37" spans="1:13">
      <c r="A37">
        <v>80</v>
      </c>
      <c r="B37" t="s">
        <v>42</v>
      </c>
      <c r="C37">
        <f>('2020经济'!C37-'2020经济'!C$46)/('2020经济'!C$45-'2020经济'!C$46)*100</f>
        <v>15.5751766560376</v>
      </c>
      <c r="D37">
        <f>('2020经济'!D37-'2020经济'!D$46)/('2020经济'!D$45-'2020经济'!D$46)*100</f>
        <v>34.9842642044069</v>
      </c>
      <c r="E37">
        <f>('2020经济'!E37-'2020经济'!E$46)/('2020经济'!E$45-'2020经济'!E$46)*100</f>
        <v>50.6481126793512</v>
      </c>
      <c r="F37">
        <f>('2020经济'!F37-'2020经济'!F$46)/('2020经济'!F$45-'2020经济'!F$46)*100</f>
        <v>1.10433064593225</v>
      </c>
      <c r="G37">
        <f>('2020经济'!G37-'2020经济'!G$46)/('2020经济'!G$45-'2020经济'!G$46)*100</f>
        <v>4.06640836299781</v>
      </c>
      <c r="H37">
        <f>('2020经济'!H37-'2020经济'!H$46)/('2020经济'!H$45-'2020经济'!H$46)*100</f>
        <v>29.0587722875021</v>
      </c>
      <c r="I37">
        <f>('2020经济'!I37-'2020经济'!I$46)/('2020经济'!I$45-'2020经济'!I$46)*100</f>
        <v>59.6493812673397</v>
      </c>
      <c r="J37">
        <f>('2020经济'!J37-'2020经济'!J$46)/('2020经济'!J$45-'2020经济'!J$46)*100</f>
        <v>100</v>
      </c>
      <c r="K37">
        <f>('2020经济'!K37-'2020经济'!K$46)/('2020经济'!K$45-'2020经济'!K$46)*100</f>
        <v>19.4248754613537</v>
      </c>
      <c r="M37">
        <f t="shared" si="0"/>
        <v>32.77199053777</v>
      </c>
    </row>
    <row r="38" spans="1:13">
      <c r="A38">
        <v>179</v>
      </c>
      <c r="B38" t="s">
        <v>43</v>
      </c>
      <c r="C38">
        <f>('2020经济'!C38-'2020经济'!C$46)/('2020经济'!C$45-'2020经济'!C$46)*100</f>
        <v>13.8165543150811</v>
      </c>
      <c r="D38">
        <f>('2020经济'!D38-'2020经济'!D$46)/('2020经济'!D$45-'2020经济'!D$46)*100</f>
        <v>12.8359268064227</v>
      </c>
      <c r="E38">
        <f>('2020经济'!E38-'2020经济'!E$46)/('2020经济'!E$45-'2020经济'!E$46)*100</f>
        <v>66.470280124204</v>
      </c>
      <c r="F38">
        <f>('2020经济'!F38-'2020经济'!F$46)/('2020经济'!F$45-'2020经济'!F$46)*100</f>
        <v>7.0755451281561</v>
      </c>
      <c r="G38">
        <f>('2020经济'!G38-'2020经济'!G$46)/('2020经济'!G$45-'2020经济'!G$46)*100</f>
        <v>5.32259820043498</v>
      </c>
      <c r="H38">
        <f>('2020经济'!H38-'2020经济'!H$46)/('2020经济'!H$45-'2020经济'!H$46)*100</f>
        <v>64.2803819345885</v>
      </c>
      <c r="I38">
        <f>('2020经济'!I38-'2020经济'!I$46)/('2020经济'!I$45-'2020经济'!I$46)*100</f>
        <v>62.5215112540957</v>
      </c>
      <c r="J38">
        <f>('2020经济'!J38-'2020经济'!J$46)/('2020经济'!J$45-'2020经济'!J$46)*100</f>
        <v>57.9912481767035</v>
      </c>
      <c r="K38">
        <f>('2020经济'!K38-'2020经济'!K$46)/('2020经济'!K$45-'2020经济'!K$46)*100</f>
        <v>77.4611634809547</v>
      </c>
      <c r="M38">
        <f t="shared" si="0"/>
        <v>35.3349122878173</v>
      </c>
    </row>
    <row r="39" spans="1:13">
      <c r="A39">
        <v>186</v>
      </c>
      <c r="B39" t="s">
        <v>44</v>
      </c>
      <c r="C39">
        <f>('2020经济'!C39-'2020经济'!C$46)/('2020经济'!C$45-'2020经济'!C$46)*100</f>
        <v>0</v>
      </c>
      <c r="D39">
        <f>('2020经济'!D39-'2020经济'!D$46)/('2020经济'!D$45-'2020经济'!D$46)*100</f>
        <v>0</v>
      </c>
      <c r="E39">
        <f>('2020经济'!E39-'2020经济'!E$46)/('2020经济'!E$45-'2020经济'!E$46)*100</f>
        <v>0</v>
      </c>
      <c r="F39">
        <f>('2020经济'!F39-'2020经济'!F$46)/('2020经济'!F$45-'2020经济'!F$46)*100</f>
        <v>0.0169290334916032</v>
      </c>
      <c r="G39">
        <f>('2020经济'!G39-'2020经济'!G$46)/('2020经济'!G$45-'2020经济'!G$46)*100</f>
        <v>0.0236064085264673</v>
      </c>
      <c r="H39">
        <f>('2020经济'!H39-'2020经济'!H$46)/('2020经济'!H$45-'2020经济'!H$46)*100</f>
        <v>12.6703497468312</v>
      </c>
      <c r="I39">
        <f>('2020经济'!I39-'2020经济'!I$46)/('2020经济'!I$45-'2020经济'!I$46)*100</f>
        <v>36.9563628623821</v>
      </c>
      <c r="J39">
        <f>('2020经济'!J39-'2020经济'!J$46)/('2020经济'!J$45-'2020经济'!J$46)*100</f>
        <v>49.4373827880809</v>
      </c>
      <c r="K39">
        <f>('2020经济'!K39-'2020经济'!K$46)/('2020经济'!K$45-'2020经济'!K$46)*100</f>
        <v>39.5080978122748</v>
      </c>
      <c r="M39">
        <f t="shared" si="0"/>
        <v>13.1066446368441</v>
      </c>
    </row>
    <row r="40" spans="1:13">
      <c r="A40">
        <v>187</v>
      </c>
      <c r="B40" t="s">
        <v>45</v>
      </c>
      <c r="C40">
        <f>('2020经济'!C40-'2020经济'!C$46)/('2020经济'!C$45-'2020经济'!C$46)*100</f>
        <v>0.899889268382275</v>
      </c>
      <c r="D40">
        <f>('2020经济'!D40-'2020经济'!D$46)/('2020经济'!D$45-'2020经济'!D$46)*100</f>
        <v>20.6262683630086</v>
      </c>
      <c r="E40">
        <f>('2020经济'!E40-'2020经济'!E$46)/('2020经济'!E$45-'2020经济'!E$46)*100</f>
        <v>25.9704029074232</v>
      </c>
      <c r="F40">
        <f>('2020经济'!F40-'2020经济'!F$46)/('2020经济'!F$45-'2020经济'!F$46)*100</f>
        <v>0.180775522343669</v>
      </c>
      <c r="G40">
        <f>('2020经济'!G40-'2020经济'!G$46)/('2020经济'!G$45-'2020经济'!G$46)*100</f>
        <v>0.972356612924726</v>
      </c>
      <c r="H40">
        <f>('2020经济'!H40-'2020经济'!H$46)/('2020经济'!H$45-'2020经济'!H$46)*100</f>
        <v>23.2712242245038</v>
      </c>
      <c r="I40">
        <f>('2020经济'!I40-'2020经济'!I$46)/('2020经济'!I$45-'2020经济'!I$46)*100</f>
        <v>63.7103168361539</v>
      </c>
      <c r="J40">
        <f>('2020经济'!J40-'2020经济'!J$46)/('2020经济'!J$45-'2020经济'!J$46)*100</f>
        <v>100</v>
      </c>
      <c r="K40">
        <f>('2020经济'!K40-'2020经济'!K$46)/('2020经济'!K$45-'2020经济'!K$46)*100</f>
        <v>49.90409309167</v>
      </c>
      <c r="M40">
        <f t="shared" si="0"/>
        <v>29.1414467265694</v>
      </c>
    </row>
    <row r="41" spans="1:13">
      <c r="A41">
        <v>53</v>
      </c>
      <c r="B41" t="s">
        <v>46</v>
      </c>
      <c r="C41">
        <f>('2020经济'!C41-'2020经济'!C$46)/('2020经济'!C$45-'2020经济'!C$46)*100</f>
        <v>9.01757579583182</v>
      </c>
      <c r="D41">
        <f>('2020经济'!D41-'2020经济'!D$46)/('2020经济'!D$45-'2020经济'!D$46)*100</f>
        <v>1.56956786868258</v>
      </c>
      <c r="E41">
        <f>('2020经济'!E41-'2020经济'!E$46)/('2020经济'!E$45-'2020经济'!E$46)*100</f>
        <v>32.6254001070671</v>
      </c>
      <c r="F41">
        <f>('2020经济'!F41-'2020经济'!F$46)/('2020经济'!F$45-'2020经济'!F$46)*100</f>
        <v>2.44752663501269</v>
      </c>
      <c r="G41">
        <f>('2020经济'!G41-'2020经济'!G$46)/('2020经济'!G$45-'2020经济'!G$46)*100</f>
        <v>1.07959681710777</v>
      </c>
      <c r="H41">
        <f>('2020经济'!H41-'2020经济'!H$46)/('2020经济'!H$45-'2020经济'!H$46)*100</f>
        <v>2.23864124203835</v>
      </c>
      <c r="I41">
        <f>('2020经济'!I41-'2020经济'!I$46)/('2020经济'!I$45-'2020经济'!I$46)*100</f>
        <v>79.5267911542171</v>
      </c>
      <c r="J41">
        <f>('2020经济'!J41-'2020经济'!J$46)/('2020经济'!J$45-'2020经济'!J$46)*100</f>
        <v>11.4086267972494</v>
      </c>
      <c r="K41">
        <f>('2020经济'!K41-'2020经济'!K$46)/('2020经济'!K$45-'2020经济'!K$46)*100</f>
        <v>61.4572138436719</v>
      </c>
      <c r="M41">
        <f t="shared" si="0"/>
        <v>17.5032555708001</v>
      </c>
    </row>
    <row r="42" spans="1:13">
      <c r="A42">
        <v>15</v>
      </c>
      <c r="B42" t="s">
        <v>47</v>
      </c>
      <c r="C42">
        <f>('2020经济'!C42-'2020经济'!C$46)/('2020经济'!C$45-'2020经济'!C$46)*100</f>
        <v>20.3221027563162</v>
      </c>
      <c r="D42">
        <f>('2020经济'!D42-'2020经济'!D$46)/('2020经济'!D$45-'2020经济'!D$46)*100</f>
        <v>30.8636212588102</v>
      </c>
      <c r="E42">
        <f>('2020经济'!E42-'2020经济'!E$46)/('2020经济'!E$45-'2020经济'!E$46)*100</f>
        <v>21.9782521914724</v>
      </c>
      <c r="F42">
        <f>('2020经济'!F42-'2020经济'!F$46)/('2020经济'!F$45-'2020经济'!F$46)*100</f>
        <v>0.00509862655747108</v>
      </c>
      <c r="G42">
        <f>('2020经济'!G42-'2020经济'!G$46)/('2020经济'!G$45-'2020经济'!G$46)*100</f>
        <v>14.8056041836998</v>
      </c>
      <c r="H42">
        <f>('2020经济'!H42-'2020经济'!H$46)/('2020经济'!H$45-'2020经济'!H$46)*100</f>
        <v>5.43594348972815</v>
      </c>
      <c r="I42">
        <f>('2020经济'!I42-'2020经济'!I$46)/('2020经济'!I$45-'2020经济'!I$46)*100</f>
        <v>52.9244426011615</v>
      </c>
      <c r="J42">
        <f>('2020经济'!J42-'2020经济'!J$46)/('2020经济'!J$45-'2020经济'!J$46)*100</f>
        <v>100</v>
      </c>
      <c r="K42">
        <f>('2020经济'!K42-'2020经济'!K$46)/('2020经济'!K$45-'2020经济'!K$46)*100</f>
        <v>44.2049341161428</v>
      </c>
      <c r="M42">
        <f t="shared" si="0"/>
        <v>31.2093043666344</v>
      </c>
    </row>
    <row r="43" spans="1:13">
      <c r="A43">
        <v>184</v>
      </c>
      <c r="B43" t="s">
        <v>48</v>
      </c>
      <c r="C43">
        <f>('2020经济'!C43-'2020经济'!C$46)/('2020经济'!C$45-'2020经济'!C$46)*100</f>
        <v>26.5478613056101</v>
      </c>
      <c r="D43">
        <f>('2020经济'!D43-'2020经济'!D$46)/('2020经济'!D$45-'2020经济'!D$46)*100</f>
        <v>46.6203536903297</v>
      </c>
      <c r="E43">
        <f>('2020经济'!E43-'2020经济'!E$46)/('2020经济'!E$45-'2020经济'!E$46)*100</f>
        <v>65.0960221739139</v>
      </c>
      <c r="F43">
        <f>('2020经济'!F43-'2020经济'!F$46)/('2020经济'!F$45-'2020经济'!F$46)*100</f>
        <v>2.46626143207673</v>
      </c>
      <c r="G43">
        <f>('2020经济'!G43-'2020经济'!G$46)/('2020经济'!G$45-'2020经济'!G$46)*100</f>
        <v>2.88929433555414</v>
      </c>
      <c r="H43">
        <f>('2020经济'!H43-'2020经济'!H$46)/('2020经济'!H$45-'2020经济'!H$46)*100</f>
        <v>52.4209793364232</v>
      </c>
      <c r="I43">
        <f>('2020经济'!I43-'2020经济'!I$46)/('2020经济'!I$45-'2020经济'!I$46)*100</f>
        <v>60.5134791028305</v>
      </c>
      <c r="J43">
        <f>('2020经济'!J43-'2020经济'!J$46)/('2020经济'!J$45-'2020经济'!J$46)*100</f>
        <v>77.276515940821</v>
      </c>
      <c r="K43">
        <f>('2020经济'!K43-'2020经济'!K$46)/('2020经济'!K$45-'2020经济'!K$46)*100</f>
        <v>42.3544056328356</v>
      </c>
      <c r="M43">
        <f t="shared" si="0"/>
        <v>38.4856155333996</v>
      </c>
    </row>
    <row r="44" spans="1:13">
      <c r="A44">
        <v>40</v>
      </c>
      <c r="B44" t="s">
        <v>49</v>
      </c>
      <c r="C44">
        <f>('2020经济'!C44-'2020经济'!C$46)/('2020经济'!C$45-'2020经济'!C$46)*100</f>
        <v>18.5435537595569</v>
      </c>
      <c r="D44">
        <f>('2020经济'!D44-'2020经济'!D$46)/('2020经济'!D$45-'2020经济'!D$46)*100</f>
        <v>6.61576992880788</v>
      </c>
      <c r="E44">
        <f>('2020经济'!E44-'2020经济'!E$46)/('2020经济'!E$45-'2020经济'!E$46)*100</f>
        <v>61.4334770040518</v>
      </c>
      <c r="F44">
        <f>('2020经济'!F44-'2020经济'!F$46)/('2020经济'!F$45-'2020经济'!F$46)*100</f>
        <v>0.385052526475681</v>
      </c>
      <c r="G44">
        <f>('2020经济'!G44-'2020经济'!G$46)/('2020经济'!G$45-'2020经济'!G$46)*100</f>
        <v>0.564466031897007</v>
      </c>
      <c r="H44">
        <f>('2020经济'!H44-'2020经济'!H$46)/('2020经济'!H$45-'2020经济'!H$46)*100</f>
        <v>6.08278343820072</v>
      </c>
      <c r="I44">
        <f>('2020经济'!I44-'2020经济'!I$46)/('2020经济'!I$45-'2020经济'!I$46)*100</f>
        <v>76.4517267967875</v>
      </c>
      <c r="J44">
        <f>('2020经济'!J44-'2020经济'!J$46)/('2020经济'!J$45-'2020经济'!J$46)*100</f>
        <v>48.4892685976245</v>
      </c>
      <c r="K44">
        <f>('2020经济'!K44-'2020经济'!K$46)/('2020经济'!K$45-'2020经济'!K$46)*100</f>
        <v>63.8434667283804</v>
      </c>
      <c r="M44">
        <f t="shared" si="0"/>
        <v>29.4035256521594</v>
      </c>
    </row>
    <row r="45" spans="3:11">
      <c r="C45">
        <v>0.1229</v>
      </c>
      <c r="D45">
        <v>0.1298</v>
      </c>
      <c r="E45">
        <v>0.1574</v>
      </c>
      <c r="F45">
        <v>0.022</v>
      </c>
      <c r="G45">
        <v>0.0278</v>
      </c>
      <c r="H45">
        <v>0.2518</v>
      </c>
      <c r="I45">
        <v>0.0121</v>
      </c>
      <c r="J45">
        <v>0.1404</v>
      </c>
      <c r="K45">
        <v>0.1358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workbookViewId="0">
      <selection activeCell="A1" sqref="A$1:B$1048576"/>
    </sheetView>
  </sheetViews>
  <sheetFormatPr defaultColWidth="8.89166666666667" defaultRowHeight="13.5"/>
  <cols>
    <col min="3" max="4" width="12.8916666666667"/>
    <col min="6" max="7" width="12.8916666666667"/>
    <col min="9" max="9" width="12.8916666666667"/>
    <col min="12" max="12" width="9.66666666666667"/>
    <col min="13" max="13" width="12.8916666666667"/>
    <col min="14" max="14" width="18.6666666666667" customWidth="1"/>
    <col min="15" max="16" width="14.1083333333333" customWidth="1"/>
  </cols>
  <sheetData>
    <row r="1" spans="1:16">
      <c r="A1" t="s">
        <v>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s="2" t="s">
        <v>72</v>
      </c>
      <c r="O1" s="2" t="s">
        <v>73</v>
      </c>
      <c r="P1" s="2" t="s">
        <v>74</v>
      </c>
    </row>
    <row r="2" spans="1:16">
      <c r="A2">
        <v>47</v>
      </c>
      <c r="B2" t="s">
        <v>7</v>
      </c>
      <c r="C2">
        <v>43.0193384</v>
      </c>
      <c r="D2">
        <v>0.380633360910495</v>
      </c>
      <c r="E2">
        <v>3080</v>
      </c>
      <c r="F2">
        <v>4.71330617000491</v>
      </c>
      <c r="G2">
        <v>3.85430307208676</v>
      </c>
      <c r="H2">
        <v>71.42</v>
      </c>
      <c r="I2">
        <v>73.6876123234386</v>
      </c>
      <c r="J2">
        <v>52.1</v>
      </c>
      <c r="K2">
        <v>84.13</v>
      </c>
      <c r="L2">
        <v>0.467573</v>
      </c>
      <c r="M2">
        <v>3.83263186663023</v>
      </c>
      <c r="N2">
        <v>0.141239729126086</v>
      </c>
      <c r="O2">
        <v>2.83044157536822</v>
      </c>
      <c r="P2">
        <v>9.87581159295181</v>
      </c>
    </row>
    <row r="3" spans="1:16">
      <c r="A3">
        <v>208</v>
      </c>
      <c r="B3" t="s">
        <v>8</v>
      </c>
      <c r="C3">
        <v>51.83670885</v>
      </c>
      <c r="D3">
        <v>8.30707949147546</v>
      </c>
      <c r="E3">
        <v>9940</v>
      </c>
      <c r="F3">
        <v>64.3551548966754</v>
      </c>
      <c r="G3">
        <v>1.71164858706657</v>
      </c>
      <c r="H3">
        <v>66.28</v>
      </c>
      <c r="I3">
        <v>106.407962408526</v>
      </c>
      <c r="J3">
        <v>52.36</v>
      </c>
      <c r="K3">
        <v>76.31</v>
      </c>
      <c r="L3">
        <v>0.013184</v>
      </c>
      <c r="M3">
        <v>0</v>
      </c>
      <c r="N3">
        <v>59.0557939914163</v>
      </c>
      <c r="O3">
        <v>6.09442060085836</v>
      </c>
      <c r="P3">
        <v>23.0042918454935</v>
      </c>
    </row>
    <row r="4" spans="1:16">
      <c r="A4">
        <v>61</v>
      </c>
      <c r="B4" t="s">
        <v>9</v>
      </c>
      <c r="C4">
        <v>16.68831515</v>
      </c>
      <c r="D4">
        <v>2.55756420759521</v>
      </c>
      <c r="E4">
        <v>3310</v>
      </c>
      <c r="F4">
        <v>15.1755486315465</v>
      </c>
      <c r="G4">
        <v>14.9611186865689</v>
      </c>
      <c r="H4">
        <v>65.71</v>
      </c>
      <c r="I4">
        <v>362.726030114766</v>
      </c>
      <c r="J4">
        <v>54</v>
      </c>
      <c r="K4">
        <v>74.92</v>
      </c>
      <c r="L4">
        <v>1.035521</v>
      </c>
      <c r="M4">
        <v>44.150364403529</v>
      </c>
      <c r="N4">
        <v>1.14156388976022</v>
      </c>
      <c r="O4">
        <v>3.09019644631806</v>
      </c>
      <c r="P4">
        <v>45.4977998364169</v>
      </c>
    </row>
    <row r="5" spans="1:16">
      <c r="A5">
        <v>62</v>
      </c>
      <c r="B5" t="s">
        <v>10</v>
      </c>
      <c r="C5">
        <v>12.53959221</v>
      </c>
      <c r="D5">
        <v>1.95987228468546</v>
      </c>
      <c r="E5">
        <v>8890</v>
      </c>
      <c r="F5">
        <v>13.0939286287587</v>
      </c>
      <c r="G5">
        <v>0</v>
      </c>
      <c r="H5">
        <v>100</v>
      </c>
      <c r="I5">
        <v>804.905169819864</v>
      </c>
      <c r="J5">
        <v>56.2</v>
      </c>
      <c r="K5">
        <v>78.85</v>
      </c>
      <c r="L5">
        <v>0.689612</v>
      </c>
      <c r="M5">
        <v>74.9345231090189</v>
      </c>
      <c r="N5">
        <v>0.524306370624596</v>
      </c>
      <c r="O5">
        <v>8.21600386376453</v>
      </c>
      <c r="P5">
        <v>38.5429938239127</v>
      </c>
    </row>
    <row r="6" spans="1:16">
      <c r="A6">
        <v>190</v>
      </c>
      <c r="B6" t="s">
        <v>11</v>
      </c>
      <c r="C6">
        <v>47.06707277</v>
      </c>
      <c r="D6">
        <v>32.4744687618012</v>
      </c>
      <c r="E6">
        <v>650</v>
      </c>
      <c r="F6">
        <v>45.437515793083</v>
      </c>
      <c r="G6">
        <v>0</v>
      </c>
      <c r="H6">
        <v>98.63</v>
      </c>
      <c r="I6">
        <v>20.1317051081089</v>
      </c>
      <c r="J6">
        <v>73.67</v>
      </c>
      <c r="K6">
        <v>88.93</v>
      </c>
      <c r="L6">
        <v>2.292062</v>
      </c>
      <c r="M6">
        <v>242.857142857143</v>
      </c>
      <c r="N6">
        <v>4.75308264368922</v>
      </c>
      <c r="O6">
        <v>0.0288383392612142</v>
      </c>
      <c r="P6">
        <v>2.50107051410894</v>
      </c>
    </row>
    <row r="7" spans="1:16">
      <c r="A7">
        <v>192</v>
      </c>
      <c r="B7" t="s">
        <v>12</v>
      </c>
      <c r="C7">
        <v>37.92282095</v>
      </c>
      <c r="D7">
        <v>4.44062412949085</v>
      </c>
      <c r="E7">
        <v>5670</v>
      </c>
      <c r="F7">
        <v>29.3408088216074</v>
      </c>
      <c r="G7">
        <v>0</v>
      </c>
      <c r="H7">
        <v>100</v>
      </c>
      <c r="I7">
        <v>915.865209074317</v>
      </c>
      <c r="J7">
        <v>85.77</v>
      </c>
      <c r="K7">
        <v>90.85</v>
      </c>
      <c r="L7">
        <v>0</v>
      </c>
      <c r="M7">
        <v>50.322722</v>
      </c>
      <c r="N7">
        <v>1.38570376238725</v>
      </c>
      <c r="O7">
        <v>0.0368316446371736</v>
      </c>
      <c r="P7">
        <v>2.36000500354418</v>
      </c>
    </row>
    <row r="8" spans="1:16">
      <c r="A8">
        <v>215</v>
      </c>
      <c r="B8" t="s">
        <v>13</v>
      </c>
      <c r="C8">
        <v>22.02561649</v>
      </c>
      <c r="D8">
        <v>2.43820411172168</v>
      </c>
      <c r="E8">
        <v>1310</v>
      </c>
      <c r="F8">
        <v>59.2086900044895</v>
      </c>
      <c r="G8">
        <v>0</v>
      </c>
      <c r="H8">
        <v>87.43</v>
      </c>
      <c r="I8">
        <v>68.4373250963041</v>
      </c>
      <c r="J8">
        <v>79.86</v>
      </c>
      <c r="K8">
        <v>83.88</v>
      </c>
      <c r="L8">
        <v>0.982071</v>
      </c>
      <c r="M8">
        <v>114.044776119403</v>
      </c>
      <c r="N8">
        <v>3.24697969123105</v>
      </c>
      <c r="O8">
        <v>1.60708797314231</v>
      </c>
      <c r="P8">
        <v>27.2749840414214</v>
      </c>
    </row>
    <row r="9" spans="1:16">
      <c r="A9">
        <v>51</v>
      </c>
      <c r="B9" t="s">
        <v>14</v>
      </c>
      <c r="C9">
        <v>42.72389421</v>
      </c>
      <c r="D9">
        <v>22.0224164011923</v>
      </c>
      <c r="E9">
        <v>990</v>
      </c>
      <c r="F9">
        <v>38.4676745544076</v>
      </c>
      <c r="G9">
        <v>0</v>
      </c>
      <c r="H9">
        <v>99.38</v>
      </c>
      <c r="I9">
        <v>0</v>
      </c>
      <c r="J9">
        <v>77.59</v>
      </c>
      <c r="K9">
        <v>87.55</v>
      </c>
      <c r="L9">
        <v>1.364254</v>
      </c>
      <c r="M9">
        <v>1059.48</v>
      </c>
      <c r="N9">
        <v>2.20045129554718</v>
      </c>
      <c r="O9">
        <v>0</v>
      </c>
      <c r="P9">
        <v>2.06064219664766</v>
      </c>
    </row>
    <row r="10" spans="1:16">
      <c r="A10">
        <v>52</v>
      </c>
      <c r="B10" t="s">
        <v>15</v>
      </c>
      <c r="C10">
        <v>43.12187491</v>
      </c>
      <c r="D10">
        <v>20.2661027913927</v>
      </c>
      <c r="E10">
        <v>180</v>
      </c>
      <c r="F10">
        <v>83.4094717159256</v>
      </c>
      <c r="G10">
        <v>0</v>
      </c>
      <c r="H10">
        <v>94.12</v>
      </c>
      <c r="I10">
        <v>2.54867990492775</v>
      </c>
      <c r="J10">
        <v>57.82</v>
      </c>
      <c r="K10">
        <v>83.78</v>
      </c>
      <c r="L10">
        <v>1.242278</v>
      </c>
      <c r="M10">
        <v>1990.53125</v>
      </c>
      <c r="N10">
        <v>17.8429817605076</v>
      </c>
      <c r="O10">
        <v>0.118953211736717</v>
      </c>
      <c r="P10">
        <v>0.991276764472639</v>
      </c>
    </row>
    <row r="11" spans="1:16">
      <c r="A11">
        <v>54</v>
      </c>
      <c r="B11" t="s">
        <v>16</v>
      </c>
      <c r="C11">
        <v>49.11231385</v>
      </c>
      <c r="D11">
        <v>19.3295632814806</v>
      </c>
      <c r="E11">
        <v>1940</v>
      </c>
      <c r="F11">
        <v>46.6468550071597</v>
      </c>
      <c r="G11">
        <v>1.90673586628907</v>
      </c>
      <c r="H11">
        <v>81.5</v>
      </c>
      <c r="I11">
        <v>15.5747622783077</v>
      </c>
      <c r="J11">
        <v>71.15</v>
      </c>
      <c r="K11">
        <v>86.29</v>
      </c>
      <c r="L11">
        <v>11.48045</v>
      </c>
      <c r="M11">
        <v>745.349645390071</v>
      </c>
      <c r="N11">
        <v>4.84487676960967</v>
      </c>
      <c r="O11">
        <v>0.0733535321320364</v>
      </c>
      <c r="P11">
        <v>3.03637555590991</v>
      </c>
    </row>
    <row r="12" spans="1:16">
      <c r="A12">
        <v>77</v>
      </c>
      <c r="B12" t="s">
        <v>17</v>
      </c>
      <c r="C12">
        <v>19.70814738</v>
      </c>
      <c r="D12">
        <v>1.50613944194882</v>
      </c>
      <c r="E12">
        <v>3190</v>
      </c>
      <c r="F12">
        <v>65.4977766700774</v>
      </c>
      <c r="G12">
        <v>0.748752297275598</v>
      </c>
      <c r="H12">
        <v>66.44</v>
      </c>
      <c r="I12">
        <v>420.889576531642</v>
      </c>
      <c r="J12">
        <v>49.29</v>
      </c>
      <c r="K12">
        <v>73.71</v>
      </c>
      <c r="L12">
        <v>0.246989</v>
      </c>
      <c r="M12">
        <v>2.35000858000858</v>
      </c>
      <c r="N12">
        <v>3.19324504954551</v>
      </c>
      <c r="O12">
        <v>5.87851108307213</v>
      </c>
      <c r="P12">
        <v>69.1434350149702</v>
      </c>
    </row>
    <row r="13" spans="1:16">
      <c r="A13">
        <v>78</v>
      </c>
      <c r="B13" t="s">
        <v>18</v>
      </c>
      <c r="C13">
        <v>18.83736704</v>
      </c>
      <c r="D13">
        <v>4.07689427350833</v>
      </c>
      <c r="E13">
        <v>940</v>
      </c>
      <c r="F13">
        <v>62.1354812262943</v>
      </c>
      <c r="G13">
        <v>7.63333975986447</v>
      </c>
      <c r="H13">
        <v>68.4</v>
      </c>
      <c r="I13">
        <v>699.768870831836</v>
      </c>
      <c r="J13">
        <v>57.54</v>
      </c>
      <c r="K13">
        <v>69.09</v>
      </c>
      <c r="L13">
        <v>0.21143</v>
      </c>
      <c r="M13">
        <v>286.364848484848</v>
      </c>
      <c r="N13">
        <v>3.56554341088788</v>
      </c>
      <c r="O13">
        <v>3.39471177831194</v>
      </c>
      <c r="P13">
        <v>58.9973846130588</v>
      </c>
    </row>
    <row r="14" spans="1:16">
      <c r="A14">
        <v>79</v>
      </c>
      <c r="B14" t="s">
        <v>19</v>
      </c>
      <c r="C14">
        <v>21.5398184</v>
      </c>
      <c r="D14">
        <v>6.91959371834315</v>
      </c>
      <c r="E14">
        <v>2720</v>
      </c>
      <c r="F14">
        <v>31.7285792066774</v>
      </c>
      <c r="G14">
        <v>8.58044955888942</v>
      </c>
      <c r="H14">
        <v>75.17</v>
      </c>
      <c r="I14">
        <v>84.4328364929977</v>
      </c>
      <c r="J14">
        <v>46.77</v>
      </c>
      <c r="K14">
        <v>76.26</v>
      </c>
      <c r="L14">
        <v>0.042507</v>
      </c>
      <c r="M14">
        <v>240.677966101695</v>
      </c>
      <c r="N14">
        <v>5.44579015340033</v>
      </c>
      <c r="O14">
        <v>3.04595709830851</v>
      </c>
      <c r="P14">
        <v>30.101663149274</v>
      </c>
    </row>
    <row r="15" spans="1:16">
      <c r="A15">
        <v>81</v>
      </c>
      <c r="B15" t="s">
        <v>20</v>
      </c>
      <c r="C15">
        <v>15.84826154</v>
      </c>
      <c r="D15">
        <v>5.99879528274471</v>
      </c>
      <c r="E15">
        <v>370</v>
      </c>
      <c r="F15">
        <v>17.9053502294754</v>
      </c>
      <c r="G15">
        <v>0.706266353635138</v>
      </c>
      <c r="H15">
        <v>71.65</v>
      </c>
      <c r="I15">
        <v>655.868909785876</v>
      </c>
      <c r="J15">
        <v>62.31</v>
      </c>
      <c r="K15">
        <v>70.86</v>
      </c>
      <c r="L15">
        <v>8.620539</v>
      </c>
      <c r="M15">
        <v>157.710686986203</v>
      </c>
      <c r="N15">
        <v>4.00157900608433</v>
      </c>
      <c r="O15">
        <v>26.7873233272404</v>
      </c>
      <c r="P15">
        <v>42.6177174780527</v>
      </c>
    </row>
    <row r="16" spans="1:16">
      <c r="A16">
        <v>188</v>
      </c>
      <c r="B16" t="s">
        <v>21</v>
      </c>
      <c r="C16">
        <v>12.33663265</v>
      </c>
      <c r="D16">
        <v>6.51220937780615</v>
      </c>
      <c r="E16">
        <v>810</v>
      </c>
      <c r="F16">
        <v>45.3454497581264</v>
      </c>
      <c r="G16">
        <v>0</v>
      </c>
      <c r="H16">
        <v>98.9</v>
      </c>
      <c r="I16">
        <v>9002.38877989613</v>
      </c>
      <c r="J16">
        <v>80.28</v>
      </c>
      <c r="K16">
        <v>82.43</v>
      </c>
      <c r="L16">
        <v>2.313674</v>
      </c>
      <c r="M16">
        <v>261.755968753438</v>
      </c>
      <c r="N16">
        <v>1.8806882518709</v>
      </c>
      <c r="O16">
        <v>74.3012336429502</v>
      </c>
      <c r="P16">
        <v>18.9912052921495</v>
      </c>
    </row>
    <row r="17" spans="1:16">
      <c r="A17">
        <v>71</v>
      </c>
      <c r="B17" t="s">
        <v>22</v>
      </c>
      <c r="C17">
        <v>14.18906327</v>
      </c>
      <c r="D17">
        <v>5.61085727989368</v>
      </c>
      <c r="E17">
        <v>4160</v>
      </c>
      <c r="F17">
        <v>21.835576425792</v>
      </c>
      <c r="G17">
        <v>0</v>
      </c>
      <c r="H17">
        <v>74.62</v>
      </c>
      <c r="I17">
        <v>2989.30809901784</v>
      </c>
      <c r="J17">
        <v>56.5</v>
      </c>
      <c r="K17">
        <v>87.45</v>
      </c>
      <c r="L17">
        <v>8.108338</v>
      </c>
      <c r="M17">
        <v>126.870040253019</v>
      </c>
      <c r="N17">
        <v>1.69399403231189</v>
      </c>
      <c r="O17">
        <v>36.4716044050961</v>
      </c>
      <c r="P17">
        <v>58.9334965940991</v>
      </c>
    </row>
    <row r="18" spans="1:16">
      <c r="A18">
        <v>43</v>
      </c>
      <c r="B18" t="s">
        <v>23</v>
      </c>
      <c r="C18">
        <v>6.103434217</v>
      </c>
      <c r="D18">
        <v>0.423783898343557</v>
      </c>
      <c r="E18">
        <v>19880</v>
      </c>
      <c r="F18">
        <v>0</v>
      </c>
      <c r="G18">
        <v>37.7829458885429</v>
      </c>
      <c r="H18">
        <v>76.24</v>
      </c>
      <c r="I18">
        <v>402.781973404706</v>
      </c>
      <c r="J18">
        <v>45.32</v>
      </c>
      <c r="K18">
        <v>79.86</v>
      </c>
      <c r="L18">
        <v>0.762877</v>
      </c>
      <c r="M18">
        <v>15.6886568965517</v>
      </c>
      <c r="N18">
        <v>0.246841501998344</v>
      </c>
      <c r="O18">
        <v>25.2945999665155</v>
      </c>
      <c r="P18">
        <v>45.7135436566027</v>
      </c>
    </row>
    <row r="19" spans="1:16">
      <c r="A19">
        <v>214</v>
      </c>
      <c r="B19" t="s">
        <v>24</v>
      </c>
      <c r="C19">
        <v>28.16224389</v>
      </c>
      <c r="D19">
        <v>2.48405991083232</v>
      </c>
      <c r="E19">
        <v>23320</v>
      </c>
      <c r="F19">
        <v>9.9562944500349</v>
      </c>
      <c r="G19">
        <v>6.28277462624996</v>
      </c>
      <c r="H19">
        <v>89.78</v>
      </c>
      <c r="I19">
        <v>10.1601646320564</v>
      </c>
      <c r="J19">
        <v>52.06</v>
      </c>
      <c r="K19">
        <v>81.24</v>
      </c>
      <c r="L19">
        <v>4.951488</v>
      </c>
      <c r="M19">
        <v>569.123241719389</v>
      </c>
      <c r="N19">
        <v>0.720855279236458</v>
      </c>
      <c r="O19">
        <v>0.000179174607088005</v>
      </c>
      <c r="P19">
        <v>10.894962828436</v>
      </c>
    </row>
    <row r="20" spans="1:16">
      <c r="A20">
        <v>48</v>
      </c>
      <c r="B20" t="s">
        <v>25</v>
      </c>
      <c r="C20">
        <v>53.17318748</v>
      </c>
      <c r="D20">
        <v>15.2824363897061</v>
      </c>
      <c r="E20">
        <v>1060</v>
      </c>
      <c r="F20">
        <v>6.85901082845263</v>
      </c>
      <c r="G20">
        <v>0.357877602929722</v>
      </c>
      <c r="H20">
        <v>95.59</v>
      </c>
      <c r="I20">
        <v>289.886516913665</v>
      </c>
      <c r="J20">
        <v>73.72</v>
      </c>
      <c r="K20">
        <v>81.45</v>
      </c>
      <c r="L20">
        <v>0.123194</v>
      </c>
      <c r="M20">
        <v>316.751630576572</v>
      </c>
      <c r="N20">
        <v>0.32872645010781</v>
      </c>
      <c r="O20">
        <v>0.258832897721325</v>
      </c>
      <c r="P20">
        <v>1.68744910542256</v>
      </c>
    </row>
    <row r="21" spans="1:16">
      <c r="A21">
        <v>49</v>
      </c>
      <c r="B21" t="s">
        <v>26</v>
      </c>
      <c r="C21">
        <v>29.90050893</v>
      </c>
      <c r="D21">
        <v>0.481626765087475</v>
      </c>
      <c r="E21">
        <v>29020</v>
      </c>
      <c r="F21">
        <v>4.18735091865261</v>
      </c>
      <c r="G21">
        <v>0.567301134057745</v>
      </c>
      <c r="H21">
        <v>78.51</v>
      </c>
      <c r="I21">
        <v>95.6902727871313</v>
      </c>
      <c r="J21">
        <v>44.95</v>
      </c>
      <c r="K21">
        <v>83.46</v>
      </c>
      <c r="L21">
        <v>15.96444</v>
      </c>
      <c r="M21">
        <v>8.61230399189635</v>
      </c>
      <c r="N21">
        <v>0.26969761897474</v>
      </c>
      <c r="O21">
        <v>0.583948060251741</v>
      </c>
      <c r="P21">
        <v>0.582417619790975</v>
      </c>
    </row>
    <row r="22" spans="1:16">
      <c r="A22">
        <v>50</v>
      </c>
      <c r="B22" t="s">
        <v>27</v>
      </c>
      <c r="C22">
        <v>43.76461981</v>
      </c>
      <c r="D22">
        <v>15.2845787251876</v>
      </c>
      <c r="E22">
        <v>8250</v>
      </c>
      <c r="F22">
        <v>28.2303763116845</v>
      </c>
      <c r="G22">
        <v>1.81082096644938</v>
      </c>
      <c r="H22">
        <v>71.34</v>
      </c>
      <c r="I22">
        <v>71.2107942791573</v>
      </c>
      <c r="J22">
        <v>68.88</v>
      </c>
      <c r="K22">
        <v>83.9</v>
      </c>
      <c r="L22">
        <v>2.494099</v>
      </c>
      <c r="M22">
        <v>81.2336339831248</v>
      </c>
      <c r="N22">
        <v>0.679872397466568</v>
      </c>
      <c r="O22">
        <v>0.215786543233001</v>
      </c>
      <c r="P22">
        <v>1.73835176028963</v>
      </c>
    </row>
    <row r="23" spans="1:16">
      <c r="A23">
        <v>206</v>
      </c>
      <c r="B23" t="s">
        <v>28</v>
      </c>
      <c r="C23">
        <v>21.76465991</v>
      </c>
      <c r="D23">
        <v>7.92712603743521</v>
      </c>
      <c r="E23">
        <v>13020</v>
      </c>
      <c r="F23">
        <v>7.56635955472349</v>
      </c>
      <c r="G23">
        <v>20.572844726367</v>
      </c>
      <c r="H23">
        <v>86.86</v>
      </c>
      <c r="I23">
        <v>18396.3268498228</v>
      </c>
      <c r="J23">
        <v>72.84</v>
      </c>
      <c r="K23">
        <v>84.62</v>
      </c>
      <c r="L23">
        <v>3.305017</v>
      </c>
      <c r="M23">
        <v>2106.45037530266</v>
      </c>
      <c r="N23">
        <v>1.45484917012493</v>
      </c>
      <c r="O23">
        <v>53.0977422949519</v>
      </c>
      <c r="P23">
        <v>39.95228572737</v>
      </c>
    </row>
    <row r="24" spans="1:16">
      <c r="A24">
        <v>216</v>
      </c>
      <c r="B24" t="s">
        <v>29</v>
      </c>
      <c r="C24">
        <v>21.14811075</v>
      </c>
      <c r="D24">
        <v>2.2903971480842</v>
      </c>
      <c r="E24">
        <v>98090</v>
      </c>
      <c r="F24">
        <v>4.02226968264587</v>
      </c>
      <c r="G24">
        <v>24.0084480377389</v>
      </c>
      <c r="H24">
        <v>81.17</v>
      </c>
      <c r="I24">
        <v>7541.73351798924</v>
      </c>
      <c r="J24">
        <v>56.56</v>
      </c>
      <c r="K24">
        <v>83.14</v>
      </c>
      <c r="L24">
        <v>3.0576</v>
      </c>
      <c r="M24">
        <v>236.442313307985</v>
      </c>
      <c r="N24">
        <v>1.19905907710801</v>
      </c>
      <c r="O24">
        <v>48.0054631558222</v>
      </c>
      <c r="P24">
        <v>39.4638148827473</v>
      </c>
    </row>
    <row r="25" spans="1:16">
      <c r="A25">
        <v>247</v>
      </c>
      <c r="B25" t="s">
        <v>30</v>
      </c>
      <c r="C25">
        <v>14.95451776</v>
      </c>
      <c r="D25">
        <v>16.1321585500862</v>
      </c>
      <c r="E25">
        <v>150</v>
      </c>
      <c r="F25">
        <v>10.115560630932</v>
      </c>
      <c r="G25">
        <v>28.2242800310542</v>
      </c>
      <c r="H25">
        <v>100</v>
      </c>
      <c r="I25">
        <v>19815.3674002238</v>
      </c>
      <c r="J25">
        <v>57.79</v>
      </c>
      <c r="K25">
        <v>87.84</v>
      </c>
      <c r="L25">
        <v>0.201099</v>
      </c>
      <c r="M25">
        <v>141.8</v>
      </c>
      <c r="N25">
        <v>1.68815048219231</v>
      </c>
      <c r="O25">
        <v>78.3844170724721</v>
      </c>
      <c r="P25">
        <v>11.5516088990738</v>
      </c>
    </row>
    <row r="26" spans="1:16">
      <c r="A26">
        <v>203</v>
      </c>
      <c r="B26" t="s">
        <v>31</v>
      </c>
      <c r="C26">
        <v>49.91280255</v>
      </c>
      <c r="D26">
        <v>1.79762011876852</v>
      </c>
      <c r="E26">
        <v>260170</v>
      </c>
      <c r="F26">
        <v>3.03515891364644</v>
      </c>
      <c r="G26">
        <v>1.52525189566205</v>
      </c>
      <c r="H26">
        <v>84.96</v>
      </c>
      <c r="I26">
        <v>1069.01877767191</v>
      </c>
      <c r="J26">
        <v>33.02</v>
      </c>
      <c r="K26">
        <v>82.21</v>
      </c>
      <c r="L26">
        <v>0.170706</v>
      </c>
      <c r="M26">
        <v>175.015343698854</v>
      </c>
      <c r="N26">
        <v>1.51236781779191</v>
      </c>
      <c r="O26">
        <v>20.01305183761</v>
      </c>
      <c r="P26">
        <v>64.5295237743104</v>
      </c>
    </row>
    <row r="27" spans="1:16">
      <c r="A27">
        <v>204</v>
      </c>
      <c r="B27" t="s">
        <v>32</v>
      </c>
      <c r="C27">
        <v>61.5944468</v>
      </c>
      <c r="D27">
        <v>0.556529455394022</v>
      </c>
      <c r="E27">
        <v>28920</v>
      </c>
      <c r="F27">
        <v>0.172140563291982</v>
      </c>
      <c r="G27">
        <v>1.27884201181678</v>
      </c>
      <c r="H27">
        <v>99.78</v>
      </c>
      <c r="I27">
        <v>650.651497654435</v>
      </c>
      <c r="J27">
        <v>29.6</v>
      </c>
      <c r="K27">
        <v>85.57</v>
      </c>
      <c r="L27">
        <v>5.356943</v>
      </c>
      <c r="M27">
        <v>318.46686309072</v>
      </c>
      <c r="N27">
        <v>1.2025748074716</v>
      </c>
      <c r="O27">
        <v>16.6533601681054</v>
      </c>
      <c r="P27">
        <v>60.8862405260503</v>
      </c>
    </row>
    <row r="28" spans="1:16">
      <c r="A28">
        <v>205</v>
      </c>
      <c r="B28" t="s">
        <v>33</v>
      </c>
      <c r="C28">
        <v>22.7336728</v>
      </c>
      <c r="D28">
        <v>0.679428522562061</v>
      </c>
      <c r="E28">
        <v>23480</v>
      </c>
      <c r="F28">
        <v>0.098244194193401</v>
      </c>
      <c r="G28">
        <v>5.68503666787857</v>
      </c>
      <c r="H28">
        <v>89.05</v>
      </c>
      <c r="I28">
        <v>18671.2231016613</v>
      </c>
      <c r="J28">
        <v>44.64</v>
      </c>
      <c r="K28">
        <v>85.54</v>
      </c>
      <c r="L28">
        <v>0.477839</v>
      </c>
      <c r="M28">
        <v>49.3483344313782</v>
      </c>
      <c r="N28">
        <v>0.363922439309891</v>
      </c>
      <c r="O28">
        <v>34.2608021289239</v>
      </c>
      <c r="P28">
        <v>36.4681730131144</v>
      </c>
    </row>
    <row r="29" spans="1:16">
      <c r="A29">
        <v>24</v>
      </c>
      <c r="B29" t="s">
        <v>34</v>
      </c>
      <c r="C29">
        <v>15.24148834</v>
      </c>
      <c r="D29">
        <v>0.981406549971231</v>
      </c>
      <c r="E29">
        <v>4720</v>
      </c>
      <c r="F29">
        <v>7.91387888991238</v>
      </c>
      <c r="G29">
        <v>16.8649413500261</v>
      </c>
      <c r="H29">
        <v>77.52</v>
      </c>
      <c r="I29">
        <v>7421.6319943803</v>
      </c>
      <c r="J29">
        <v>51.58</v>
      </c>
      <c r="K29">
        <v>84.04</v>
      </c>
      <c r="L29">
        <v>1.441558</v>
      </c>
      <c r="M29">
        <v>34.2758297110713</v>
      </c>
      <c r="N29">
        <v>0.0529940329757968</v>
      </c>
      <c r="O29">
        <v>48.5721485183753</v>
      </c>
      <c r="P29">
        <v>46.1515681298041</v>
      </c>
    </row>
    <row r="30" spans="1:16">
      <c r="A30">
        <v>25</v>
      </c>
      <c r="B30" t="s">
        <v>35</v>
      </c>
      <c r="C30">
        <v>16.93056731</v>
      </c>
      <c r="D30">
        <v>3.83609001895282</v>
      </c>
      <c r="E30">
        <v>21580</v>
      </c>
      <c r="F30">
        <v>9.62497686169594</v>
      </c>
      <c r="G30">
        <v>15.2151651306667</v>
      </c>
      <c r="H30">
        <v>83.37</v>
      </c>
      <c r="I30">
        <v>3233.68851777739</v>
      </c>
      <c r="J30">
        <v>56.59</v>
      </c>
      <c r="K30">
        <v>86.55</v>
      </c>
      <c r="L30">
        <v>4.370125</v>
      </c>
      <c r="M30">
        <v>148.935697204045</v>
      </c>
      <c r="N30">
        <v>1.88449323283947</v>
      </c>
      <c r="O30">
        <v>23.4700400337192</v>
      </c>
      <c r="P30">
        <v>67.201590150523</v>
      </c>
    </row>
    <row r="31" spans="1:16">
      <c r="A31">
        <v>207</v>
      </c>
      <c r="B31" t="s">
        <v>36</v>
      </c>
      <c r="C31">
        <v>22.16481974</v>
      </c>
      <c r="D31">
        <v>3.4883126360288</v>
      </c>
      <c r="E31">
        <v>25360</v>
      </c>
      <c r="F31">
        <v>10.0657723590624</v>
      </c>
      <c r="G31">
        <v>6.91089105271187</v>
      </c>
      <c r="H31">
        <v>66.73</v>
      </c>
      <c r="I31">
        <v>3761.75002260152</v>
      </c>
      <c r="J31">
        <v>46.84</v>
      </c>
      <c r="K31">
        <v>80.6</v>
      </c>
      <c r="L31">
        <v>0.560891</v>
      </c>
      <c r="M31">
        <v>415.273730377917</v>
      </c>
      <c r="N31">
        <v>1.55706878118026</v>
      </c>
      <c r="O31">
        <v>31.7070069186684</v>
      </c>
      <c r="P31">
        <v>53.5266543651138</v>
      </c>
    </row>
    <row r="32" spans="1:16">
      <c r="A32">
        <v>182</v>
      </c>
      <c r="B32" t="s">
        <v>37</v>
      </c>
      <c r="C32">
        <v>7.431997238</v>
      </c>
      <c r="D32">
        <v>5.09135092007508</v>
      </c>
      <c r="E32">
        <v>20060</v>
      </c>
      <c r="F32">
        <v>18.7307073349595</v>
      </c>
      <c r="G32">
        <v>0</v>
      </c>
      <c r="H32">
        <v>97.62</v>
      </c>
      <c r="I32">
        <v>2376.18234730329</v>
      </c>
      <c r="J32">
        <v>68.53</v>
      </c>
      <c r="K32">
        <v>77.96</v>
      </c>
      <c r="L32">
        <v>12.7587</v>
      </c>
      <c r="M32">
        <v>157.698525390563</v>
      </c>
      <c r="N32">
        <v>2.30067528123474</v>
      </c>
      <c r="O32">
        <v>39.569939929495</v>
      </c>
      <c r="P32">
        <v>43.9922465219685</v>
      </c>
    </row>
    <row r="33" spans="1:16">
      <c r="A33">
        <v>183</v>
      </c>
      <c r="B33" t="s">
        <v>38</v>
      </c>
      <c r="C33">
        <v>6.467447767</v>
      </c>
      <c r="D33">
        <v>4.33976842606964</v>
      </c>
      <c r="E33">
        <v>2980</v>
      </c>
      <c r="F33">
        <v>4.48481028348433</v>
      </c>
      <c r="G33">
        <v>0.0602452853577131</v>
      </c>
      <c r="H33">
        <v>99.12</v>
      </c>
      <c r="I33">
        <v>3695.12424466312</v>
      </c>
      <c r="J33">
        <v>72.25</v>
      </c>
      <c r="K33">
        <v>78.66</v>
      </c>
      <c r="L33">
        <v>16.81832</v>
      </c>
      <c r="M33">
        <v>198.508583737679</v>
      </c>
      <c r="N33">
        <v>3.94403712865378</v>
      </c>
      <c r="O33">
        <v>44.771335118072</v>
      </c>
      <c r="P33">
        <v>47.7295446217534</v>
      </c>
    </row>
    <row r="34" spans="1:16">
      <c r="A34">
        <v>67</v>
      </c>
      <c r="B34" t="s">
        <v>39</v>
      </c>
      <c r="C34">
        <v>33.12136002</v>
      </c>
      <c r="D34">
        <v>8.38072934435112</v>
      </c>
      <c r="E34">
        <v>1830</v>
      </c>
      <c r="F34">
        <v>10.5529066732814</v>
      </c>
      <c r="G34">
        <v>0</v>
      </c>
      <c r="H34">
        <v>67.6</v>
      </c>
      <c r="I34">
        <v>104.812933329102</v>
      </c>
      <c r="J34">
        <v>51.76</v>
      </c>
      <c r="K34">
        <v>70.92</v>
      </c>
      <c r="L34">
        <v>0.633679</v>
      </c>
      <c r="M34">
        <v>9.84193604651163</v>
      </c>
      <c r="N34">
        <v>0.175494528380663</v>
      </c>
      <c r="O34">
        <v>0.393727600512074</v>
      </c>
      <c r="P34">
        <v>8.13586908779367</v>
      </c>
    </row>
    <row r="35" spans="1:16">
      <c r="A35">
        <v>84</v>
      </c>
      <c r="B35" t="s">
        <v>40</v>
      </c>
      <c r="C35">
        <v>14.53061225</v>
      </c>
      <c r="D35">
        <v>3.9776504588966</v>
      </c>
      <c r="E35">
        <v>12610</v>
      </c>
      <c r="F35">
        <v>21.3843268921389</v>
      </c>
      <c r="G35">
        <v>0</v>
      </c>
      <c r="H35">
        <v>99</v>
      </c>
      <c r="I35">
        <v>266.337245681625</v>
      </c>
      <c r="J35">
        <v>47.02</v>
      </c>
      <c r="K35">
        <v>73.74</v>
      </c>
      <c r="L35">
        <v>0.068023</v>
      </c>
      <c r="M35">
        <v>20.7461222273047</v>
      </c>
      <c r="N35">
        <v>1.48586462025233</v>
      </c>
      <c r="O35">
        <v>13.4912137328852</v>
      </c>
      <c r="P35">
        <v>62.306163861733</v>
      </c>
    </row>
    <row r="36" spans="1:16">
      <c r="A36">
        <v>191</v>
      </c>
      <c r="B36" t="s">
        <v>41</v>
      </c>
      <c r="C36">
        <v>37.09856873</v>
      </c>
      <c r="D36">
        <v>7.59836484538996</v>
      </c>
      <c r="E36">
        <v>37300</v>
      </c>
      <c r="F36">
        <v>13.5196628389695</v>
      </c>
      <c r="G36">
        <v>0.111266640084224</v>
      </c>
      <c r="H36">
        <v>74.84</v>
      </c>
      <c r="I36">
        <v>1570.90072782704</v>
      </c>
      <c r="J36">
        <v>72.25</v>
      </c>
      <c r="K36">
        <v>83.91</v>
      </c>
      <c r="L36">
        <v>0.804555</v>
      </c>
      <c r="M36">
        <v>47.5355382310887</v>
      </c>
      <c r="N36">
        <v>0.451776433187546</v>
      </c>
      <c r="O36">
        <v>0.0116217317557201</v>
      </c>
      <c r="P36">
        <v>8.80628142342184</v>
      </c>
    </row>
    <row r="37" spans="1:16">
      <c r="A37">
        <v>80</v>
      </c>
      <c r="B37" t="s">
        <v>42</v>
      </c>
      <c r="C37">
        <v>13.36039852</v>
      </c>
      <c r="D37">
        <v>5.59618906985928</v>
      </c>
      <c r="E37">
        <v>4270</v>
      </c>
      <c r="F37">
        <v>9.3215002640511</v>
      </c>
      <c r="G37">
        <v>0.707236863085388</v>
      </c>
      <c r="H37">
        <v>92</v>
      </c>
      <c r="I37">
        <v>5403.95394265958</v>
      </c>
      <c r="J37">
        <v>67.74</v>
      </c>
      <c r="K37">
        <v>77.74</v>
      </c>
      <c r="L37">
        <v>4.517863</v>
      </c>
      <c r="M37">
        <v>133.261780398764</v>
      </c>
      <c r="N37">
        <v>1.54730268594149</v>
      </c>
      <c r="O37">
        <v>30.3553711631978</v>
      </c>
      <c r="P37">
        <v>42.5951912750808</v>
      </c>
    </row>
    <row r="38" spans="1:16">
      <c r="A38">
        <v>179</v>
      </c>
      <c r="B38" t="s">
        <v>43</v>
      </c>
      <c r="C38">
        <v>9.287947794</v>
      </c>
      <c r="D38">
        <v>4.46877008881409</v>
      </c>
      <c r="E38">
        <v>38260</v>
      </c>
      <c r="F38">
        <v>22.5676829636386</v>
      </c>
      <c r="G38">
        <v>0.586199032464051</v>
      </c>
      <c r="H38">
        <v>98.57</v>
      </c>
      <c r="I38">
        <v>2980.54020204784</v>
      </c>
      <c r="J38">
        <v>65.56</v>
      </c>
      <c r="K38">
        <v>80.93</v>
      </c>
      <c r="L38">
        <v>50.35653</v>
      </c>
      <c r="M38">
        <v>172.679903345397</v>
      </c>
      <c r="N38">
        <v>3.59537048666217</v>
      </c>
      <c r="O38">
        <v>22.9759199844719</v>
      </c>
      <c r="P38">
        <v>56.1698553879685</v>
      </c>
    </row>
    <row r="39" spans="1:16">
      <c r="A39">
        <v>186</v>
      </c>
      <c r="B39" t="s">
        <v>44</v>
      </c>
      <c r="C39">
        <v>15.79250042</v>
      </c>
      <c r="D39">
        <v>4.17987599373753</v>
      </c>
      <c r="E39">
        <v>150</v>
      </c>
      <c r="F39">
        <v>24.0500553475861</v>
      </c>
      <c r="G39">
        <v>0</v>
      </c>
      <c r="H39">
        <v>74.62</v>
      </c>
      <c r="I39">
        <v>0</v>
      </c>
      <c r="J39">
        <v>75.37</v>
      </c>
      <c r="K39">
        <v>74.55</v>
      </c>
      <c r="L39">
        <v>0.072146</v>
      </c>
      <c r="M39">
        <v>246.796739130435</v>
      </c>
      <c r="N39">
        <v>0.75944629555508</v>
      </c>
      <c r="O39">
        <v>67.4514105116516</v>
      </c>
      <c r="P39">
        <v>16.2191946022653</v>
      </c>
    </row>
    <row r="40" spans="1:16">
      <c r="A40">
        <v>187</v>
      </c>
      <c r="B40" t="s">
        <v>45</v>
      </c>
      <c r="C40">
        <v>12.96986473</v>
      </c>
      <c r="D40">
        <v>4.06370783264011</v>
      </c>
      <c r="E40">
        <v>1720</v>
      </c>
      <c r="F40">
        <v>9.46162142404916</v>
      </c>
      <c r="G40">
        <v>1.06330114127713</v>
      </c>
      <c r="H40">
        <v>64.88</v>
      </c>
      <c r="I40">
        <v>9222.46787925552</v>
      </c>
      <c r="J40">
        <v>74.07</v>
      </c>
      <c r="K40">
        <v>76.18</v>
      </c>
      <c r="L40">
        <v>8.99141</v>
      </c>
      <c r="M40">
        <v>220.995024875622</v>
      </c>
      <c r="N40">
        <v>0.904945556031689</v>
      </c>
      <c r="O40">
        <v>56.1222269835514</v>
      </c>
      <c r="P40">
        <v>30.581797804661</v>
      </c>
    </row>
    <row r="41" spans="1:16">
      <c r="A41">
        <v>53</v>
      </c>
      <c r="B41" t="s">
        <v>46</v>
      </c>
      <c r="C41">
        <v>64.83318829</v>
      </c>
      <c r="D41">
        <v>0.879965499388893</v>
      </c>
      <c r="E41">
        <v>66670</v>
      </c>
      <c r="F41">
        <v>3.60006858609423</v>
      </c>
      <c r="G41">
        <v>2.07155983194441</v>
      </c>
      <c r="H41">
        <v>45.53</v>
      </c>
      <c r="I41">
        <v>259.154896448112</v>
      </c>
      <c r="J41">
        <v>44.03</v>
      </c>
      <c r="K41">
        <v>73.94</v>
      </c>
      <c r="L41">
        <v>0.766529</v>
      </c>
      <c r="M41">
        <v>155.992657422887</v>
      </c>
      <c r="N41">
        <v>0.711023448264893</v>
      </c>
      <c r="O41">
        <v>0.427787178115748</v>
      </c>
      <c r="P41">
        <v>12.8875982478919</v>
      </c>
    </row>
    <row r="42" spans="1:16">
      <c r="A42">
        <v>15</v>
      </c>
      <c r="B42" t="s">
        <v>47</v>
      </c>
      <c r="C42">
        <v>9.658057331</v>
      </c>
      <c r="D42">
        <v>1.34502905731688</v>
      </c>
      <c r="E42">
        <v>14070</v>
      </c>
      <c r="F42">
        <v>4.66775261848756</v>
      </c>
      <c r="G42">
        <v>29.4592196916</v>
      </c>
      <c r="H42">
        <v>91.03</v>
      </c>
      <c r="I42">
        <v>4491.26806537569</v>
      </c>
      <c r="J42">
        <v>48.56</v>
      </c>
      <c r="K42">
        <v>79.84</v>
      </c>
      <c r="L42">
        <v>1.159064</v>
      </c>
      <c r="M42">
        <v>169.001073345259</v>
      </c>
      <c r="N42">
        <v>0.799517296669802</v>
      </c>
      <c r="O42">
        <v>31.9134901134808</v>
      </c>
      <c r="P42">
        <v>63.2441925753236</v>
      </c>
    </row>
    <row r="43" spans="1:16">
      <c r="A43">
        <v>184</v>
      </c>
      <c r="B43" t="s">
        <v>48</v>
      </c>
      <c r="C43">
        <v>13.45112933</v>
      </c>
      <c r="D43">
        <v>5.31131544170879</v>
      </c>
      <c r="E43">
        <v>15340</v>
      </c>
      <c r="F43">
        <v>24.3163322951227</v>
      </c>
      <c r="G43">
        <v>1.07291013102302</v>
      </c>
      <c r="H43">
        <v>72.26</v>
      </c>
      <c r="I43">
        <v>3020.43502208476</v>
      </c>
      <c r="J43">
        <v>67.3</v>
      </c>
      <c r="K43">
        <v>76.97</v>
      </c>
      <c r="L43">
        <v>9.735907</v>
      </c>
      <c r="M43">
        <v>130.590510188904</v>
      </c>
      <c r="N43">
        <v>3.84616538631178</v>
      </c>
      <c r="O43">
        <v>27.7307764241344</v>
      </c>
      <c r="P43">
        <v>58.8473755642079</v>
      </c>
    </row>
    <row r="44" spans="1:16">
      <c r="A44">
        <v>40</v>
      </c>
      <c r="B44" t="s">
        <v>49</v>
      </c>
      <c r="C44">
        <v>19.9901717</v>
      </c>
      <c r="D44">
        <v>1.09067562659476</v>
      </c>
      <c r="E44">
        <v>2450</v>
      </c>
      <c r="F44">
        <v>2.95367485872256</v>
      </c>
      <c r="G44">
        <v>2.78867911809361</v>
      </c>
      <c r="H44">
        <v>78.97</v>
      </c>
      <c r="I44">
        <v>2436.54818814308</v>
      </c>
      <c r="J44">
        <v>61.48</v>
      </c>
      <c r="K44">
        <v>85.14</v>
      </c>
      <c r="L44">
        <v>0.074626</v>
      </c>
      <c r="M44">
        <v>138.296325459318</v>
      </c>
      <c r="N44">
        <v>1.13541690219726</v>
      </c>
      <c r="O44">
        <v>36.1855001278388</v>
      </c>
      <c r="P44">
        <v>47.0437939065263</v>
      </c>
    </row>
    <row r="45" spans="2:16">
      <c r="B45" t="s">
        <v>50</v>
      </c>
      <c r="C45">
        <f>MAX(C2:C44)</f>
        <v>64.83318829</v>
      </c>
      <c r="D45">
        <f t="shared" ref="D45:P45" si="0">MAX(D2:D44)</f>
        <v>32.4744687618012</v>
      </c>
      <c r="E45">
        <f t="shared" si="0"/>
        <v>260170</v>
      </c>
      <c r="F45">
        <f t="shared" si="0"/>
        <v>83.4094717159256</v>
      </c>
      <c r="G45">
        <f t="shared" si="0"/>
        <v>37.7829458885429</v>
      </c>
      <c r="H45">
        <f t="shared" si="0"/>
        <v>100</v>
      </c>
      <c r="I45">
        <f t="shared" si="0"/>
        <v>19815.3674002238</v>
      </c>
      <c r="J45">
        <f t="shared" si="0"/>
        <v>85.77</v>
      </c>
      <c r="K45">
        <f t="shared" si="0"/>
        <v>90.85</v>
      </c>
      <c r="L45">
        <f t="shared" si="0"/>
        <v>50.35653</v>
      </c>
      <c r="M45">
        <f t="shared" si="0"/>
        <v>2106.45037530266</v>
      </c>
      <c r="N45">
        <f t="shared" si="0"/>
        <v>59.0557939914163</v>
      </c>
      <c r="O45">
        <f t="shared" si="0"/>
        <v>78.3844170724721</v>
      </c>
      <c r="P45">
        <f t="shared" si="0"/>
        <v>69.1434350149702</v>
      </c>
    </row>
    <row r="46" spans="2:16">
      <c r="B46" t="s">
        <v>51</v>
      </c>
      <c r="C46">
        <f>MIN(C2:C45)</f>
        <v>6.103434217</v>
      </c>
      <c r="D46">
        <f t="shared" ref="D46:P46" si="1">MIN(D2:D45)</f>
        <v>0.380633360910495</v>
      </c>
      <c r="E46">
        <f t="shared" si="1"/>
        <v>150</v>
      </c>
      <c r="F46">
        <f t="shared" si="1"/>
        <v>0</v>
      </c>
      <c r="G46">
        <f t="shared" si="1"/>
        <v>0</v>
      </c>
      <c r="H46">
        <f t="shared" si="1"/>
        <v>45.53</v>
      </c>
      <c r="I46">
        <f t="shared" si="1"/>
        <v>0</v>
      </c>
      <c r="J46">
        <f t="shared" si="1"/>
        <v>29.6</v>
      </c>
      <c r="K46">
        <f t="shared" si="1"/>
        <v>69.09</v>
      </c>
      <c r="L46">
        <f t="shared" si="1"/>
        <v>0</v>
      </c>
      <c r="M46">
        <f t="shared" si="1"/>
        <v>0</v>
      </c>
      <c r="N46">
        <f t="shared" si="1"/>
        <v>0.0529940329757968</v>
      </c>
      <c r="O46">
        <f t="shared" si="1"/>
        <v>0</v>
      </c>
      <c r="P46">
        <f t="shared" si="1"/>
        <v>0.582417619790975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workbookViewId="0">
      <selection activeCell="Q24" sqref="Q24:U24"/>
    </sheetView>
  </sheetViews>
  <sheetFormatPr defaultColWidth="8.89166666666667" defaultRowHeight="13.5"/>
  <cols>
    <col min="3" max="8" width="12.8916666666667"/>
    <col min="9" max="9" width="14.4416666666667" customWidth="1"/>
    <col min="10" max="20" width="12.8916666666667"/>
    <col min="21" max="21" width="12.8916666666667" style="1"/>
    <col min="22" max="22" width="12.8916666666667"/>
  </cols>
  <sheetData>
    <row r="1" spans="1:22">
      <c r="A1" t="s">
        <v>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s="1" t="s">
        <v>75</v>
      </c>
      <c r="R1" s="1" t="s">
        <v>76</v>
      </c>
      <c r="S1" s="1" t="s">
        <v>77</v>
      </c>
      <c r="T1" s="1" t="s">
        <v>69</v>
      </c>
      <c r="U1" s="1" t="s">
        <v>78</v>
      </c>
      <c r="V1" t="s">
        <v>79</v>
      </c>
    </row>
    <row r="2" spans="1:22">
      <c r="A2">
        <v>47</v>
      </c>
      <c r="B2" t="s">
        <v>7</v>
      </c>
      <c r="C2">
        <f>('2020自然'!C$45-'2020自然'!C2)/('2020自然'!C$45-'2020自然'!C$46)*100</f>
        <v>37.1427570816758</v>
      </c>
      <c r="D2">
        <f>('2020自然'!D$45-'2020自然'!D2)/('2020自然'!D$45-'2020自然'!D$46)*100</f>
        <v>100</v>
      </c>
      <c r="E2">
        <f>('2020自然'!E$45-'2020自然'!E2)/('2020自然'!E$45-'2020自然'!E$46)*100</f>
        <v>98.8731636027998</v>
      </c>
      <c r="F2">
        <f>('2020自然'!F$45-'2020自然'!F2)/('2020自然'!F$45-'2020自然'!F$46)*100</f>
        <v>94.3491955133616</v>
      </c>
      <c r="G2">
        <f>('2020自然'!G2-'2020自然'!G$46)/('2020自然'!G$45-'2020自然'!G$46)*100</f>
        <v>10.2011714053655</v>
      </c>
      <c r="H2">
        <f>('2020自然'!H2-'2020自然'!H$46)/('2020自然'!H$45-'2020自然'!H$46)*100</f>
        <v>47.5307508720397</v>
      </c>
      <c r="I2">
        <f>('2020自然'!I2-'2020自然'!I$46)/('2020自然'!I$45-'2020自然'!I$46)*100</f>
        <v>0.371871037438379</v>
      </c>
      <c r="J2">
        <f>('2020自然'!J2-'2020自然'!J$46)/('2020自然'!J$45-'2020自然'!J$46)*100</f>
        <v>40.0569699127648</v>
      </c>
      <c r="K2">
        <f>('2020自然'!K2-'2020自然'!K$46)/('2020自然'!K$45-'2020自然'!K$46)*100</f>
        <v>69.1176470588235</v>
      </c>
      <c r="L2">
        <f>('2020自然'!L2-'2020自然'!L$46)/('2020自然'!L$45-'2020自然'!L$46)*100</f>
        <v>0.928525059212777</v>
      </c>
      <c r="M2">
        <f>('2020自然'!M$45-'2020自然'!M2)/('2020自然'!M$45-'2020自然'!M$46)*100</f>
        <v>99.8180525916221</v>
      </c>
      <c r="N2">
        <f>('2020自然'!N$45-'2020自然'!N2)/('2020自然'!N$45-'2020自然'!N$46)*100</f>
        <v>99.8504381212206</v>
      </c>
      <c r="O2">
        <f>('2020自然'!O2-'2020自然'!O$46)/('2020自然'!O$45-'2020自然'!O$46)*100</f>
        <v>3.610974835408</v>
      </c>
      <c r="P2">
        <f>('2020自然'!P$45-'2020自然'!P2)/('2020自然'!P$45-'2020自然'!P$46)*100</f>
        <v>86.4450757496865</v>
      </c>
      <c r="Q2" s="1">
        <f>C2*C$45+D2*D$45+E2*E$45</f>
        <v>62.1482437731218</v>
      </c>
      <c r="R2" s="1">
        <f>G2*G$45+H2*H$45+F2*F$45</f>
        <v>44.0836971140533</v>
      </c>
      <c r="S2" s="1">
        <f>I2*I$45+J2*J$45</f>
        <v>32.5802972846533</v>
      </c>
      <c r="T2" s="1">
        <f>L2*L$45+K2*K$45</f>
        <v>43.45126153817</v>
      </c>
      <c r="U2" s="1">
        <f>M2*M$45+N$45*N2+O2*O$45+P$45*P2</f>
        <v>31.5615700313085</v>
      </c>
      <c r="V2">
        <f t="shared" ref="V2:V45" si="0">(Q2+R2+S2+T2+U2)/5</f>
        <v>42.7650139482614</v>
      </c>
    </row>
    <row r="3" spans="1:22">
      <c r="A3">
        <v>208</v>
      </c>
      <c r="B3" t="s">
        <v>8</v>
      </c>
      <c r="C3">
        <f>('2020自然'!C$45-'2020自然'!C3)/('2020自然'!C$45-'2020自然'!C$46)*100</f>
        <v>22.1292931413362</v>
      </c>
      <c r="D3">
        <f>('2020自然'!D$45-'2020自然'!D3)/('2020自然'!D$45-'2020自然'!D$46)*100</f>
        <v>75.3022783610806</v>
      </c>
      <c r="E3">
        <f>('2020自然'!E$45-'2020自然'!E3)/('2020自然'!E$45-'2020自然'!E$46)*100</f>
        <v>96.2349050073071</v>
      </c>
      <c r="F3">
        <f>('2020自然'!F$45-'2020自然'!F3)/('2020自然'!F$45-'2020自然'!F$46)*100</f>
        <v>22.8443082389313</v>
      </c>
      <c r="G3">
        <f>('2020自然'!G3-'2020自然'!G$46)/('2020自然'!G$45-'2020自然'!G$46)*100</f>
        <v>4.53021474851595</v>
      </c>
      <c r="H3">
        <f>('2020自然'!H3-'2020自然'!H$46)/('2020自然'!H$45-'2020自然'!H$46)*100</f>
        <v>38.0943638700202</v>
      </c>
      <c r="I3">
        <f>('2020自然'!I3-'2020自然'!I$46)/('2020自然'!I$45-'2020自然'!I$46)*100</f>
        <v>0.536997171232486</v>
      </c>
      <c r="J3">
        <f>('2020自然'!J3-'2020自然'!J$46)/('2020自然'!J$45-'2020自然'!J$46)*100</f>
        <v>40.519850453979</v>
      </c>
      <c r="K3">
        <f>('2020自然'!K3-'2020自然'!K$46)/('2020自然'!K$45-'2020自然'!K$46)*100</f>
        <v>33.1801470588235</v>
      </c>
      <c r="L3">
        <f>('2020自然'!L3-'2020自然'!L$46)/('2020自然'!L$45-'2020自然'!L$46)*100</f>
        <v>0.0261813115399334</v>
      </c>
      <c r="M3">
        <f>('2020自然'!M$45-'2020自然'!M3)/('2020自然'!M$45-'2020自然'!M$46)*100</f>
        <v>100</v>
      </c>
      <c r="N3">
        <f>('2020自然'!N$45-'2020自然'!N3)/('2020自然'!N$45-'2020自然'!N$46)*100</f>
        <v>0</v>
      </c>
      <c r="O3">
        <f>('2020自然'!O3-'2020自然'!O$46)/('2020自然'!O$45-'2020自然'!O$46)*100</f>
        <v>7.77504104575227</v>
      </c>
      <c r="P3">
        <f>('2020自然'!P$45-'2020自然'!P3)/('2020自然'!P$45-'2020自然'!P$46)*100</f>
        <v>67.2964680549225</v>
      </c>
      <c r="Q3" s="1">
        <f t="shared" ref="Q3:Q45" si="1">C3*C$45+D3*D$45+E3*E$45</f>
        <v>46.1952544328906</v>
      </c>
      <c r="R3" s="1">
        <f t="shared" ref="R3:R45" si="2">G3*G$45+H3*H$45+F3*F$45</f>
        <v>25.9802339541375</v>
      </c>
      <c r="S3" s="1">
        <f t="shared" ref="S3:S45" si="3">I3*I$45+J3*J$45</f>
        <v>32.9870808955095</v>
      </c>
      <c r="T3" s="1">
        <f t="shared" ref="T3:T45" si="4">L3*L$45+K3*K$45</f>
        <v>20.700994351546</v>
      </c>
      <c r="U3" s="1">
        <f t="shared" ref="U3:U45" si="5">M3*M$45+N$45*N3+O3*O$45+P$45*P3</f>
        <v>26.7391162183178</v>
      </c>
      <c r="V3">
        <f t="shared" si="0"/>
        <v>30.5205359704803</v>
      </c>
    </row>
    <row r="4" spans="1:22">
      <c r="A4">
        <v>61</v>
      </c>
      <c r="B4" t="s">
        <v>9</v>
      </c>
      <c r="C4">
        <f>('2020自然'!C$45-'2020自然'!C4)/('2020自然'!C$45-'2020自然'!C$46)*100</f>
        <v>81.9769704469677</v>
      </c>
      <c r="D4">
        <f>('2020自然'!D$45-'2020自然'!D4)/('2020自然'!D$45-'2020自然'!D$46)*100</f>
        <v>93.2169813314856</v>
      </c>
      <c r="E4">
        <f>('2020自然'!E$45-'2020自然'!E4)/('2020自然'!E$45-'2020自然'!E$46)*100</f>
        <v>98.7847088685486</v>
      </c>
      <c r="F4">
        <f>('2020自然'!F$45-'2020自然'!F4)/('2020自然'!F$45-'2020自然'!F$46)*100</f>
        <v>81.8059648150858</v>
      </c>
      <c r="G4">
        <f>('2020自然'!G4-'2020自然'!G$46)/('2020自然'!G$45-'2020自然'!G$46)*100</f>
        <v>39.59754416901</v>
      </c>
      <c r="H4">
        <f>('2020自然'!H4-'2020自然'!H$46)/('2020自然'!H$45-'2020自然'!H$46)*100</f>
        <v>37.0479162841931</v>
      </c>
      <c r="I4">
        <f>('2020自然'!I4-'2020自然'!I$46)/('2020自然'!I$45-'2020自然'!I$46)*100</f>
        <v>1.83052891621212</v>
      </c>
      <c r="J4">
        <f>('2020自然'!J4-'2020自然'!J$46)/('2020自然'!J$45-'2020自然'!J$46)*100</f>
        <v>43.4395584831761</v>
      </c>
      <c r="K4">
        <f>('2020自然'!K4-'2020自然'!K$46)/('2020自然'!K$45-'2020自然'!K$46)*100</f>
        <v>26.7922794117647</v>
      </c>
      <c r="L4">
        <f>('2020自然'!L4-'2020自然'!L$46)/('2020自然'!L$45-'2020自然'!L$46)*100</f>
        <v>2.05637878543259</v>
      </c>
      <c r="M4">
        <f>('2020自然'!M$45-'2020自然'!M4)/('2020自然'!M$45-'2020自然'!M$46)*100</f>
        <v>97.9040396621171</v>
      </c>
      <c r="N4">
        <f>('2020自然'!N$45-'2020自然'!N4)/('2020自然'!N$45-'2020自然'!N$46)*100</f>
        <v>98.1550538998977</v>
      </c>
      <c r="O4">
        <f>('2020自然'!O4-'2020自然'!O$46)/('2020自然'!O$45-'2020自然'!O$46)*100</f>
        <v>3.9423606907237</v>
      </c>
      <c r="P4">
        <f>('2020自然'!P$45-'2020自然'!P4)/('2020自然'!P$45-'2020自然'!P$46)*100</f>
        <v>34.4884543388003</v>
      </c>
      <c r="Q4" s="1">
        <f t="shared" si="1"/>
        <v>87.2162873381348</v>
      </c>
      <c r="R4" s="1">
        <f t="shared" si="2"/>
        <v>44.8219987859039</v>
      </c>
      <c r="S4" s="1">
        <f t="shared" si="3"/>
        <v>35.6004173127601</v>
      </c>
      <c r="T4" s="1">
        <f t="shared" si="4"/>
        <v>17.4816864160133</v>
      </c>
      <c r="U4" s="1">
        <f t="shared" si="5"/>
        <v>18.5372431282859</v>
      </c>
      <c r="V4">
        <f t="shared" si="0"/>
        <v>40.7315265962196</v>
      </c>
    </row>
    <row r="5" spans="1:22">
      <c r="A5">
        <v>62</v>
      </c>
      <c r="B5" t="s">
        <v>10</v>
      </c>
      <c r="C5">
        <f>('2020自然'!C$45-'2020自然'!C5)/('2020自然'!C$45-'2020自然'!C$46)*100</f>
        <v>89.0410608820191</v>
      </c>
      <c r="D5">
        <f>('2020自然'!D$45-'2020自然'!D5)/('2020自然'!D$45-'2020自然'!D$46)*100</f>
        <v>95.0793075864933</v>
      </c>
      <c r="E5">
        <f>('2020自然'!E$45-'2020自然'!E5)/('2020自然'!E$45-'2020自然'!E$46)*100</f>
        <v>96.638720098454</v>
      </c>
      <c r="F5">
        <f>('2020自然'!F$45-'2020自然'!F5)/('2020自然'!F$45-'2020自然'!F$46)*100</f>
        <v>84.301628628756</v>
      </c>
      <c r="G5">
        <f>('2020自然'!G5-'2020自然'!G$46)/('2020自然'!G$45-'2020自然'!G$46)*100</f>
        <v>0</v>
      </c>
      <c r="H5">
        <f>('2020自然'!H5-'2020自然'!H$46)/('2020自然'!H$45-'2020自然'!H$46)*100</f>
        <v>100</v>
      </c>
      <c r="I5">
        <f>('2020自然'!I5-'2020自然'!I$46)/('2020自然'!I$45-'2020自然'!I$46)*100</f>
        <v>4.06202496054034</v>
      </c>
      <c r="J5">
        <f>('2020自然'!J5-'2020自然'!J$46)/('2020自然'!J$45-'2020自然'!J$46)*100</f>
        <v>47.3562399857575</v>
      </c>
      <c r="K5">
        <f>('2020自然'!K5-'2020自然'!K$46)/('2020自然'!K$45-'2020自然'!K$46)*100</f>
        <v>44.8529411764706</v>
      </c>
      <c r="L5">
        <f>('2020自然'!L5-'2020自然'!L$46)/('2020自然'!L$45-'2020自然'!L$46)*100</f>
        <v>1.36945893611017</v>
      </c>
      <c r="M5">
        <f>('2020自然'!M$45-'2020自然'!M5)/('2020自然'!M$45-'2020自然'!M$46)*100</f>
        <v>96.4426162615745</v>
      </c>
      <c r="N5">
        <f>('2020自然'!N$45-'2020自然'!N5)/('2020自然'!N$45-'2020自然'!N$46)*100</f>
        <v>99.2012034378355</v>
      </c>
      <c r="O5">
        <f>('2020自然'!O5-'2020自然'!O$46)/('2020自然'!O$45-'2020自然'!O$46)*100</f>
        <v>10.481680122936</v>
      </c>
      <c r="P5">
        <f>('2020自然'!P$45-'2020自然'!P5)/('2020自然'!P$45-'2020自然'!P$46)*100</f>
        <v>44.6324199284842</v>
      </c>
      <c r="Q5" s="1">
        <f t="shared" si="1"/>
        <v>91.6651250184916</v>
      </c>
      <c r="R5" s="1">
        <f t="shared" si="2"/>
        <v>68.5822160204405</v>
      </c>
      <c r="S5" s="1">
        <f t="shared" si="3"/>
        <v>39.1996098750066</v>
      </c>
      <c r="T5" s="1">
        <f t="shared" si="4"/>
        <v>28.4857584611989</v>
      </c>
      <c r="U5" s="1">
        <f t="shared" si="5"/>
        <v>25.4711836748576</v>
      </c>
      <c r="V5">
        <f t="shared" si="0"/>
        <v>50.680778609999</v>
      </c>
    </row>
    <row r="6" spans="1:22">
      <c r="A6">
        <v>190</v>
      </c>
      <c r="B6" t="s">
        <v>11</v>
      </c>
      <c r="C6">
        <f>('2020自然'!C$45-'2020自然'!C6)/('2020自然'!C$45-'2020自然'!C$46)*100</f>
        <v>30.250621342492</v>
      </c>
      <c r="D6">
        <f>('2020自然'!D$45-'2020自然'!D6)/('2020自然'!D$45-'2020自然'!D$46)*100</f>
        <v>0</v>
      </c>
      <c r="E6">
        <f>('2020自然'!E$45-'2020自然'!E6)/('2020自然'!E$45-'2020自然'!E$46)*100</f>
        <v>99.8077070994539</v>
      </c>
      <c r="F6">
        <f>('2020自然'!F$45-'2020自然'!F6)/('2020自然'!F$45-'2020自然'!F$46)*100</f>
        <v>45.5247529347348</v>
      </c>
      <c r="G6">
        <f>('2020自然'!G6-'2020自然'!G$46)/('2020自然'!G$45-'2020自然'!G$46)*100</f>
        <v>0</v>
      </c>
      <c r="H6">
        <f>('2020自然'!H6-'2020自然'!H$46)/('2020自然'!H$45-'2020自然'!H$46)*100</f>
        <v>97.4848540480999</v>
      </c>
      <c r="I6">
        <f>('2020自然'!I6-'2020自然'!I$46)/('2020自然'!I$45-'2020自然'!I$46)*100</f>
        <v>0.101596426154993</v>
      </c>
      <c r="J6">
        <f>('2020自然'!J6-'2020自然'!J$46)/('2020自然'!J$45-'2020自然'!J$46)*100</f>
        <v>78.458251735802</v>
      </c>
      <c r="K6">
        <f>('2020自然'!K6-'2020自然'!K$46)/('2020自然'!K$45-'2020自然'!K$46)*100</f>
        <v>91.1764705882353</v>
      </c>
      <c r="L6">
        <f>('2020自然'!L6-'2020自然'!L$46)/('2020自然'!L$45-'2020自然'!L$46)*100</f>
        <v>4.55166787703601</v>
      </c>
      <c r="M6">
        <f>('2020自然'!M$45-'2020自然'!M6)/('2020自然'!M$45-'2020自然'!M$46)*100</f>
        <v>88.4707873632082</v>
      </c>
      <c r="N6">
        <f>('2020自然'!N$45-'2020自然'!N6)/('2020自然'!N$45-'2020自然'!N$46)*100</f>
        <v>92.0341261532944</v>
      </c>
      <c r="O6">
        <f>('2020自然'!O6-'2020自然'!O$46)/('2020自然'!O$45-'2020自然'!O$46)*100</f>
        <v>0.0367909086247986</v>
      </c>
      <c r="P6">
        <f>('2020自然'!P$45-'2020自然'!P6)/('2020自然'!P$45-'2020自然'!P$46)*100</f>
        <v>97.2015396398524</v>
      </c>
      <c r="Q6" s="1">
        <f t="shared" si="1"/>
        <v>31.428728496164</v>
      </c>
      <c r="R6" s="1">
        <f t="shared" si="2"/>
        <v>61.094860906154</v>
      </c>
      <c r="S6" s="1">
        <f t="shared" si="3"/>
        <v>63.6958578754645</v>
      </c>
      <c r="T6" s="1">
        <f t="shared" si="4"/>
        <v>58.5708948477399</v>
      </c>
      <c r="U6" s="1">
        <f t="shared" si="5"/>
        <v>31.1346718488636</v>
      </c>
      <c r="V6">
        <f t="shared" si="0"/>
        <v>49.1850027948772</v>
      </c>
    </row>
    <row r="7" spans="1:22">
      <c r="A7">
        <v>192</v>
      </c>
      <c r="B7" t="s">
        <v>12</v>
      </c>
      <c r="C7">
        <f>('2020自然'!C$45-'2020自然'!C7)/('2020自然'!C$45-'2020自然'!C$46)*100</f>
        <v>45.8206709099291</v>
      </c>
      <c r="D7">
        <f>('2020自然'!D$45-'2020自然'!D7)/('2020自然'!D$45-'2020自然'!D$46)*100</f>
        <v>87.3496242569136</v>
      </c>
      <c r="E7">
        <f>('2020自然'!E$45-'2020自然'!E7)/('2020自然'!E$45-'2020自然'!E$46)*100</f>
        <v>97.8770863779709</v>
      </c>
      <c r="F7">
        <f>('2020自然'!F$45-'2020自然'!F7)/('2020自然'!F$45-'2020自然'!F$46)*100</f>
        <v>64.8231690981862</v>
      </c>
      <c r="G7">
        <f>('2020自然'!G7-'2020自然'!G$46)/('2020自然'!G$45-'2020自然'!G$46)*100</f>
        <v>0</v>
      </c>
      <c r="H7">
        <f>('2020自然'!H7-'2020自然'!H$46)/('2020自然'!H$45-'2020自然'!H$46)*100</f>
        <v>100</v>
      </c>
      <c r="I7">
        <f>('2020自然'!I7-'2020自然'!I$46)/('2020自然'!I$45-'2020自然'!I$46)*100</f>
        <v>4.62199458922963</v>
      </c>
      <c r="J7">
        <f>('2020自然'!J7-'2020自然'!J$46)/('2020自然'!J$45-'2020自然'!J$46)*100</f>
        <v>100</v>
      </c>
      <c r="K7">
        <f>('2020自然'!K7-'2020自然'!K$46)/('2020自然'!K$45-'2020自然'!K$46)*100</f>
        <v>100</v>
      </c>
      <c r="L7">
        <f>('2020自然'!L7-'2020自然'!L$46)/('2020自然'!L$45-'2020自然'!L$46)*100</f>
        <v>0</v>
      </c>
      <c r="M7">
        <f>('2020自然'!M$45-'2020自然'!M7)/('2020自然'!M$45-'2020自然'!M$46)*100</f>
        <v>97.6110179195287</v>
      </c>
      <c r="N7">
        <f>('2020自然'!N$45-'2020自然'!N7)/('2020自然'!N$45-'2020自然'!N$46)*100</f>
        <v>97.7412771421862</v>
      </c>
      <c r="O7">
        <f>('2020自然'!O7-'2020自然'!O$46)/('2020自然'!O$45-'2020自然'!O$46)*100</f>
        <v>0.0469884780837498</v>
      </c>
      <c r="P7">
        <f>('2020自然'!P$45-'2020自然'!P7)/('2020自然'!P$45-'2020自然'!P$46)*100</f>
        <v>97.4072914153135</v>
      </c>
      <c r="Q7" s="1">
        <f t="shared" si="1"/>
        <v>63.841763247705</v>
      </c>
      <c r="R7" s="1">
        <f t="shared" si="2"/>
        <v>65.5202021822349</v>
      </c>
      <c r="S7" s="1">
        <f t="shared" si="3"/>
        <v>82.0307837806109</v>
      </c>
      <c r="T7" s="1">
        <f t="shared" si="4"/>
        <v>62.36</v>
      </c>
      <c r="U7" s="1">
        <f t="shared" si="5"/>
        <v>31.766076178711</v>
      </c>
      <c r="V7">
        <f t="shared" si="0"/>
        <v>61.1037650778523</v>
      </c>
    </row>
    <row r="8" spans="1:22">
      <c r="A8">
        <v>215</v>
      </c>
      <c r="B8" t="s">
        <v>13</v>
      </c>
      <c r="C8">
        <f>('2020自然'!C$45-'2020自然'!C8)/('2020自然'!C$45-'2020自然'!C$46)*100</f>
        <v>72.8890704135947</v>
      </c>
      <c r="D8">
        <f>('2020自然'!D$45-'2020自然'!D8)/('2020自然'!D$45-'2020自然'!D$46)*100</f>
        <v>93.5888910592653</v>
      </c>
      <c r="E8">
        <f>('2020自然'!E$45-'2020自然'!E8)/('2020自然'!E$45-'2020自然'!E$46)*100</f>
        <v>99.553880470733</v>
      </c>
      <c r="F8">
        <f>('2020自然'!F$45-'2020自然'!F8)/('2020自然'!F$45-'2020自然'!F$46)*100</f>
        <v>29.0144287136342</v>
      </c>
      <c r="G8">
        <f>('2020自然'!G8-'2020自然'!G$46)/('2020自然'!G$45-'2020自然'!G$46)*100</f>
        <v>0</v>
      </c>
      <c r="H8">
        <f>('2020自然'!H8-'2020自然'!H$46)/('2020自然'!H$45-'2020自然'!H$46)*100</f>
        <v>76.9230769230769</v>
      </c>
      <c r="I8">
        <f>('2020自然'!I8-'2020自然'!I$46)/('2020自然'!I$45-'2020自然'!I$46)*100</f>
        <v>0.345374999686007</v>
      </c>
      <c r="J8">
        <f>('2020自然'!J8-'2020自然'!J$46)/('2020自然'!J$45-'2020自然'!J$46)*100</f>
        <v>89.4783692362471</v>
      </c>
      <c r="K8">
        <f>('2020自然'!K8-'2020自然'!K$46)/('2020自然'!K$45-'2020自然'!K$46)*100</f>
        <v>67.96875</v>
      </c>
      <c r="L8">
        <f>('2020自然'!L8-'2020自然'!L$46)/('2020自然'!L$45-'2020自然'!L$46)*100</f>
        <v>1.95023564967642</v>
      </c>
      <c r="M8">
        <f>('2020自然'!M$45-'2020自然'!M8)/('2020自然'!M$45-'2020自然'!M$46)*100</f>
        <v>94.5859262835462</v>
      </c>
      <c r="N8">
        <f>('2020自然'!N$45-'2020自然'!N8)/('2020自然'!N$45-'2020自然'!N$46)*100</f>
        <v>94.5867218835293</v>
      </c>
      <c r="O8">
        <f>('2020自然'!O8-'2020自然'!O$46)/('2020自然'!O$45-'2020自然'!O$46)*100</f>
        <v>2.05026462294978</v>
      </c>
      <c r="P8">
        <f>('2020自然'!P$45-'2020自然'!P8)/('2020自然'!P$45-'2020自然'!P$46)*100</f>
        <v>61.0674295164306</v>
      </c>
      <c r="Q8" s="1">
        <f t="shared" si="1"/>
        <v>81.9670787266584</v>
      </c>
      <c r="R8" s="1">
        <f t="shared" si="2"/>
        <v>47.1226066553218</v>
      </c>
      <c r="S8" s="1">
        <f t="shared" si="3"/>
        <v>72.685713122079</v>
      </c>
      <c r="T8" s="1">
        <f t="shared" si="4"/>
        <v>43.1193811985382</v>
      </c>
      <c r="U8" s="1">
        <f t="shared" si="5"/>
        <v>23.7198298319795</v>
      </c>
      <c r="V8">
        <f t="shared" si="0"/>
        <v>53.7229219069154</v>
      </c>
    </row>
    <row r="9" spans="1:22">
      <c r="A9">
        <v>51</v>
      </c>
      <c r="B9" t="s">
        <v>14</v>
      </c>
      <c r="C9">
        <f>('2020自然'!C$45-'2020自然'!C9)/('2020自然'!C$45-'2020自然'!C$46)*100</f>
        <v>37.6458141686045</v>
      </c>
      <c r="D9">
        <f>('2020自然'!D$45-'2020自然'!D9)/('2020自然'!D$45-'2020自然'!D$46)*100</f>
        <v>32.5671650958826</v>
      </c>
      <c r="E9">
        <f>('2020自然'!E$45-'2020自然'!E9)/('2020自然'!E$45-'2020自然'!E$46)*100</f>
        <v>99.6769479270825</v>
      </c>
      <c r="F9">
        <f>('2020自然'!F$45-'2020自然'!F9)/('2020自然'!F$45-'2020自然'!F$46)*100</f>
        <v>53.8809277135574</v>
      </c>
      <c r="G9">
        <f>('2020自然'!G9-'2020自然'!G$46)/('2020自然'!G$45-'2020自然'!G$46)*100</f>
        <v>0</v>
      </c>
      <c r="H9">
        <f>('2020自然'!H9-'2020自然'!H$46)/('2020自然'!H$45-'2020自然'!H$46)*100</f>
        <v>98.8617587662934</v>
      </c>
      <c r="I9">
        <f>('2020自然'!I9-'2020自然'!I$46)/('2020自然'!I$45-'2020自然'!I$46)*100</f>
        <v>0</v>
      </c>
      <c r="J9">
        <f>('2020自然'!J9-'2020自然'!J$46)/('2020自然'!J$45-'2020自然'!J$46)*100</f>
        <v>85.4370660494926</v>
      </c>
      <c r="K9">
        <f>('2020自然'!K9-'2020自然'!K$46)/('2020自然'!K$45-'2020自然'!K$46)*100</f>
        <v>84.8345588235294</v>
      </c>
      <c r="L9">
        <f>('2020自然'!L9-'2020自然'!L$46)/('2020自然'!L$45-'2020自然'!L$46)*100</f>
        <v>2.70918985084953</v>
      </c>
      <c r="M9">
        <f>('2020自然'!M$45-'2020自然'!M9)/('2020自然'!M$45-'2020自然'!M$46)*100</f>
        <v>49.7030638641192</v>
      </c>
      <c r="N9">
        <f>('2020自然'!N$45-'2020自然'!N9)/('2020自然'!N$45-'2020自然'!N$46)*100</f>
        <v>96.3604146513657</v>
      </c>
      <c r="O9">
        <f>('2020自然'!O9-'2020自然'!O$46)/('2020自然'!O$45-'2020自然'!O$46)*100</f>
        <v>0</v>
      </c>
      <c r="P9">
        <f>('2020自然'!P$45-'2020自然'!P9)/('2020自然'!P$45-'2020自然'!P$46)*100</f>
        <v>97.8439284698237</v>
      </c>
      <c r="Q9" s="1">
        <f t="shared" si="1"/>
        <v>44.5456509045339</v>
      </c>
      <c r="R9" s="1">
        <f t="shared" si="2"/>
        <v>63.1702929619614</v>
      </c>
      <c r="S9" s="1">
        <f t="shared" si="3"/>
        <v>69.3407228057682</v>
      </c>
      <c r="T9" s="1">
        <f t="shared" si="4"/>
        <v>53.9225699422127</v>
      </c>
      <c r="U9" s="1">
        <f t="shared" si="5"/>
        <v>29.6451433777587</v>
      </c>
      <c r="V9">
        <f t="shared" si="0"/>
        <v>52.124875998447</v>
      </c>
    </row>
    <row r="10" spans="1:22">
      <c r="A10">
        <v>52</v>
      </c>
      <c r="B10" t="s">
        <v>15</v>
      </c>
      <c r="C10">
        <f>('2020自然'!C$45-'2020自然'!C10)/('2020自然'!C$45-'2020自然'!C$46)*100</f>
        <v>36.9681666860264</v>
      </c>
      <c r="D10">
        <f>('2020自然'!D$45-'2020自然'!D10)/('2020自然'!D$45-'2020自然'!D$46)*100</f>
        <v>38.0395980035146</v>
      </c>
      <c r="E10">
        <f>('2020自然'!E$45-'2020自然'!E10)/('2020自然'!E$45-'2020自然'!E$46)*100</f>
        <v>99.9884624259672</v>
      </c>
      <c r="F10">
        <f>('2020自然'!F$45-'2020自然'!F10)/('2020自然'!F$45-'2020自然'!F$46)*100</f>
        <v>0</v>
      </c>
      <c r="G10">
        <f>('2020自然'!G10-'2020自然'!G$46)/('2020自然'!G$45-'2020自然'!G$46)*100</f>
        <v>0</v>
      </c>
      <c r="H10">
        <f>('2020自然'!H10-'2020自然'!H$46)/('2020自然'!H$45-'2020自然'!H$46)*100</f>
        <v>89.205067009363</v>
      </c>
      <c r="I10">
        <f>('2020自然'!I10-'2020自然'!I$46)/('2020自然'!I$45-'2020自然'!I$46)*100</f>
        <v>0.0128621380237389</v>
      </c>
      <c r="J10">
        <f>('2020自然'!J10-'2020自然'!J$46)/('2020自然'!J$45-'2020自然'!J$46)*100</f>
        <v>50.2403418194766</v>
      </c>
      <c r="K10">
        <f>('2020自然'!K10-'2020自然'!K$46)/('2020自然'!K$45-'2020自然'!K$46)*100</f>
        <v>67.5091911764706</v>
      </c>
      <c r="L10">
        <f>('2020自然'!L10-'2020自然'!L$46)/('2020自然'!L$45-'2020自然'!L$46)*100</f>
        <v>2.46696505895065</v>
      </c>
      <c r="M10">
        <f>('2020自然'!M$45-'2020自然'!M10)/('2020自然'!M$45-'2020自然'!M$46)*100</f>
        <v>5.50305512352764</v>
      </c>
      <c r="N10">
        <f>('2020自然'!N$45-'2020自然'!N10)/('2020自然'!N$45-'2020自然'!N$46)*100</f>
        <v>69.8489093058933</v>
      </c>
      <c r="O10">
        <f>('2020自然'!O10-'2020自然'!O$46)/('2020自然'!O$45-'2020自然'!O$46)*100</f>
        <v>0.151756198718345</v>
      </c>
      <c r="P10">
        <f>('2020自然'!P$45-'2020自然'!P10)/('2020自然'!P$45-'2020自然'!P$46)*100</f>
        <v>99.4036565380513</v>
      </c>
      <c r="Q10" s="1">
        <f t="shared" si="1"/>
        <v>45.6423473539136</v>
      </c>
      <c r="R10" s="1">
        <f t="shared" si="2"/>
        <v>49.3571635762805</v>
      </c>
      <c r="S10" s="1">
        <f t="shared" si="3"/>
        <v>40.7774846474909</v>
      </c>
      <c r="T10" s="1">
        <f t="shared" si="4"/>
        <v>43.0272972658361</v>
      </c>
      <c r="U10" s="1">
        <f t="shared" si="5"/>
        <v>27.4027694281865</v>
      </c>
      <c r="V10">
        <f t="shared" si="0"/>
        <v>41.2414124543415</v>
      </c>
    </row>
    <row r="11" spans="1:22">
      <c r="A11">
        <v>54</v>
      </c>
      <c r="B11" t="s">
        <v>16</v>
      </c>
      <c r="C11">
        <f>('2020自然'!C$45-'2020自然'!C11)/('2020自然'!C$45-'2020自然'!C$46)*100</f>
        <v>26.7681598333602</v>
      </c>
      <c r="D11">
        <f>('2020自然'!D$45-'2020自然'!D11)/('2020自然'!D$45-'2020自然'!D$46)*100</f>
        <v>40.9577269781716</v>
      </c>
      <c r="E11">
        <f>('2020自然'!E$45-'2020自然'!E11)/('2020自然'!E$45-'2020自然'!E$46)*100</f>
        <v>99.3115914160449</v>
      </c>
      <c r="F11">
        <f>('2020自然'!F$45-'2020自然'!F11)/('2020自然'!F$45-'2020自然'!F$46)*100</f>
        <v>44.0748705782136</v>
      </c>
      <c r="G11">
        <f>('2020自然'!G11-'2020自然'!G$46)/('2020自然'!G$45-'2020自然'!G$46)*100</f>
        <v>5.04655161594285</v>
      </c>
      <c r="H11">
        <f>('2020自然'!H11-'2020自然'!H$46)/('2020自然'!H$45-'2020自然'!H$46)*100</f>
        <v>66.0363502845603</v>
      </c>
      <c r="I11">
        <f>('2020自然'!I11-'2020自然'!I$46)/('2020自然'!I$45-'2020自然'!I$46)*100</f>
        <v>0.0785994120812102</v>
      </c>
      <c r="J11">
        <f>('2020自然'!J11-'2020自然'!J$46)/('2020自然'!J$45-'2020自然'!J$46)*100</f>
        <v>73.9718711055724</v>
      </c>
      <c r="K11">
        <f>('2020自然'!K11-'2020自然'!K$46)/('2020自然'!K$45-'2020自然'!K$46)*100</f>
        <v>79.0441176470589</v>
      </c>
      <c r="L11">
        <f>('2020自然'!L11-'2020自然'!L$46)/('2020自然'!L$45-'2020自然'!L$46)*100</f>
        <v>22.7983341981666</v>
      </c>
      <c r="M11">
        <f>('2020自然'!M$45-'2020自然'!M11)/('2020自然'!M$45-'2020自然'!M$46)*100</f>
        <v>64.6158459686962</v>
      </c>
      <c r="N11">
        <f>('2020自然'!N$45-'2020自然'!N11)/('2020自然'!N$45-'2020自然'!N$46)*100</f>
        <v>91.878550272175</v>
      </c>
      <c r="O11">
        <f>('2020自然'!O11-'2020自然'!O$46)/('2020自然'!O$45-'2020自然'!O$46)*100</f>
        <v>0.0935817792256026</v>
      </c>
      <c r="P11">
        <f>('2020自然'!P$45-'2020自然'!P11)/('2020自然'!P$45-'2020自然'!P$46)*100</f>
        <v>96.4207679095913</v>
      </c>
      <c r="Q11" s="1">
        <f t="shared" si="1"/>
        <v>40.2137239613946</v>
      </c>
      <c r="R11" s="1">
        <f t="shared" si="2"/>
        <v>44.9274589601579</v>
      </c>
      <c r="S11" s="1">
        <f t="shared" si="3"/>
        <v>60.0503787185187</v>
      </c>
      <c r="T11" s="1">
        <f t="shared" si="4"/>
        <v>57.8732047568958</v>
      </c>
      <c r="U11" s="1">
        <f t="shared" si="5"/>
        <v>29.8956752881269</v>
      </c>
      <c r="V11">
        <f t="shared" si="0"/>
        <v>46.5920883370188</v>
      </c>
    </row>
    <row r="12" spans="1:22">
      <c r="A12">
        <v>77</v>
      </c>
      <c r="B12" t="s">
        <v>17</v>
      </c>
      <c r="C12">
        <f>('2020自然'!C$45-'2020自然'!C12)/('2020自然'!C$45-'2020自然'!C$46)*100</f>
        <v>76.8350585189075</v>
      </c>
      <c r="D12">
        <f>('2020自然'!D$45-'2020自然'!D12)/('2020自然'!D$45-'2020自然'!D$46)*100</f>
        <v>96.4930770443003</v>
      </c>
      <c r="E12">
        <f>('2020自然'!E$45-'2020自然'!E12)/('2020自然'!E$45-'2020自然'!E$46)*100</f>
        <v>98.8308591646796</v>
      </c>
      <c r="F12">
        <f>('2020自然'!F$45-'2020自然'!F12)/('2020自然'!F$45-'2020自然'!F$46)*100</f>
        <v>21.4744137294761</v>
      </c>
      <c r="G12">
        <f>('2020自然'!G12-'2020自然'!G$46)/('2020自然'!G$45-'2020自然'!G$46)*100</f>
        <v>1.98172026999791</v>
      </c>
      <c r="H12">
        <f>('2020自然'!H12-'2020自然'!H$46)/('2020自然'!H$45-'2020自然'!H$46)*100</f>
        <v>38.3881035432348</v>
      </c>
      <c r="I12">
        <f>('2020自然'!I12-'2020自然'!I$46)/('2020自然'!I$45-'2020自然'!I$46)*100</f>
        <v>2.12405638528251</v>
      </c>
      <c r="J12">
        <f>('2020自然'!J12-'2020自然'!J$46)/('2020自然'!J$45-'2020自然'!J$46)*100</f>
        <v>35.054299448104</v>
      </c>
      <c r="K12">
        <f>('2020自然'!K12-'2020自然'!K$46)/('2020自然'!K$45-'2020自然'!K$46)*100</f>
        <v>21.2316176470588</v>
      </c>
      <c r="L12">
        <f>('2020自然'!L12-'2020自然'!L$46)/('2020自然'!L$45-'2020自然'!L$46)*100</f>
        <v>0.490480579182084</v>
      </c>
      <c r="M12">
        <f>('2020自然'!M$45-'2020自然'!M12)/('2020自然'!M$45-'2020自然'!M$46)*100</f>
        <v>99.8884375056939</v>
      </c>
      <c r="N12">
        <f>('2020自然'!N$45-'2020自然'!N12)/('2020自然'!N$45-'2020自然'!N$46)*100</f>
        <v>94.6777932254374</v>
      </c>
      <c r="O12">
        <f>('2020自然'!O12-'2020自然'!O$46)/('2020自然'!O$45-'2020自然'!O$46)*100</f>
        <v>7.49959150380237</v>
      </c>
      <c r="P12">
        <f>('2020自然'!P$45-'2020自然'!P12)/('2020自然'!P$45-'2020自然'!P$46)*100</f>
        <v>0</v>
      </c>
      <c r="Q12" s="1">
        <f t="shared" si="1"/>
        <v>85.0133563329922</v>
      </c>
      <c r="R12" s="1">
        <f t="shared" si="2"/>
        <v>25.1896235469099</v>
      </c>
      <c r="S12" s="1">
        <f t="shared" si="3"/>
        <v>28.8502416550684</v>
      </c>
      <c r="T12" s="1">
        <f t="shared" si="4"/>
        <v>13.42465365471</v>
      </c>
      <c r="U12" s="1">
        <f t="shared" si="5"/>
        <v>12.2231390313059</v>
      </c>
      <c r="V12">
        <f t="shared" si="0"/>
        <v>32.9402028441973</v>
      </c>
    </row>
    <row r="13" spans="1:22">
      <c r="A13">
        <v>78</v>
      </c>
      <c r="B13" t="s">
        <v>18</v>
      </c>
      <c r="C13">
        <f>('2020自然'!C$45-'2020自然'!C13)/('2020自然'!C$45-'2020自然'!C$46)*100</f>
        <v>78.3177487731824</v>
      </c>
      <c r="D13">
        <f>('2020自然'!D$45-'2020自然'!D13)/('2020自然'!D$45-'2020自然'!D$46)*100</f>
        <v>88.4829567222893</v>
      </c>
      <c r="E13">
        <f>('2020自然'!E$45-'2020自然'!E13)/('2020自然'!E$45-'2020自然'!E$46)*100</f>
        <v>99.6961772171371</v>
      </c>
      <c r="F13">
        <f>('2020自然'!F$45-'2020自然'!F13)/('2020自然'!F$45-'2020自然'!F$46)*100</f>
        <v>25.5054852308452</v>
      </c>
      <c r="G13">
        <f>('2020自然'!G13-'2020自然'!G$46)/('2020自然'!G$45-'2020自然'!G$46)*100</f>
        <v>20.2031355161726</v>
      </c>
      <c r="H13">
        <f>('2020自然'!H13-'2020自然'!H$46)/('2020自然'!H$45-'2020自然'!H$46)*100</f>
        <v>41.9864145401138</v>
      </c>
      <c r="I13">
        <f>('2020自然'!I13-'2020自然'!I$46)/('2020自然'!I$45-'2020自然'!I$46)*100</f>
        <v>3.53144535096499</v>
      </c>
      <c r="J13">
        <f>('2020自然'!J13-'2020自然'!J$46)/('2020自然'!J$45-'2020自然'!J$46)*100</f>
        <v>49.7418550827844</v>
      </c>
      <c r="K13">
        <f>('2020自然'!K13-'2020自然'!K$46)/('2020自然'!K$45-'2020自然'!K$46)*100</f>
        <v>0</v>
      </c>
      <c r="L13">
        <f>('2020自然'!L13-'2020自然'!L$46)/('2020自然'!L$45-'2020自然'!L$46)*100</f>
        <v>0.419866102767605</v>
      </c>
      <c r="M13">
        <f>('2020自然'!M$45-'2020自然'!M13)/('2020自然'!M$45-'2020自然'!M$46)*100</f>
        <v>86.4053361122404</v>
      </c>
      <c r="N13">
        <f>('2020自然'!N$45-'2020自然'!N13)/('2020自然'!N$45-'2020自然'!N$46)*100</f>
        <v>94.0468089982404</v>
      </c>
      <c r="O13">
        <f>('2020自然'!O13-'2020自然'!O$46)/('2020自然'!O$45-'2020自然'!O$46)*100</f>
        <v>4.33085032089131</v>
      </c>
      <c r="P13">
        <f>('2020自然'!P$45-'2020自然'!P13)/('2020自然'!P$45-'2020自然'!P$46)*100</f>
        <v>14.7985703646002</v>
      </c>
      <c r="Q13" s="1">
        <f t="shared" si="1"/>
        <v>83.8783446422792</v>
      </c>
      <c r="R13" s="1">
        <f t="shared" si="2"/>
        <v>33.0893531752658</v>
      </c>
      <c r="S13" s="1">
        <f t="shared" si="3"/>
        <v>41.0358138893096</v>
      </c>
      <c r="T13" s="1">
        <f t="shared" si="4"/>
        <v>0.158037601081727</v>
      </c>
      <c r="U13" s="1">
        <f t="shared" si="5"/>
        <v>13.1954806079468</v>
      </c>
      <c r="V13">
        <f t="shared" si="0"/>
        <v>34.2714059831766</v>
      </c>
    </row>
    <row r="14" spans="1:22">
      <c r="A14">
        <v>79</v>
      </c>
      <c r="B14" t="s">
        <v>19</v>
      </c>
      <c r="C14">
        <f>('2020自然'!C$45-'2020自然'!C14)/('2020自然'!C$45-'2020自然'!C$46)*100</f>
        <v>73.7162458337339</v>
      </c>
      <c r="D14">
        <f>('2020自然'!D$45-'2020自然'!D14)/('2020自然'!D$45-'2020自然'!D$46)*100</f>
        <v>79.6254941930338</v>
      </c>
      <c r="E14">
        <f>('2020自然'!E$45-'2020自然'!E14)/('2020自然'!E$45-'2020自然'!E$46)*100</f>
        <v>99.011614491193</v>
      </c>
      <c r="F14">
        <f>('2020自然'!F$45-'2020自然'!F14)/('2020自然'!F$45-'2020自然'!F$46)*100</f>
        <v>61.9604601804242</v>
      </c>
      <c r="G14">
        <f>('2020自然'!G14-'2020自然'!G$46)/('2020自然'!G$45-'2020自然'!G$46)*100</f>
        <v>22.7098479409233</v>
      </c>
      <c r="H14">
        <f>('2020自然'!H14-'2020自然'!H$46)/('2020自然'!H$45-'2020自然'!H$46)*100</f>
        <v>54.4152744630072</v>
      </c>
      <c r="I14">
        <f>('2020自然'!I14-'2020自然'!I$46)/('2020自然'!I$45-'2020自然'!I$46)*100</f>
        <v>0.426097759318074</v>
      </c>
      <c r="J14">
        <f>('2020自然'!J14-'2020自然'!J$46)/('2020自然'!J$45-'2020自然'!J$46)*100</f>
        <v>30.5679188178743</v>
      </c>
      <c r="K14">
        <f>('2020自然'!K14-'2020自然'!K$46)/('2020自然'!K$45-'2020自然'!K$46)*100</f>
        <v>32.9503676470588</v>
      </c>
      <c r="L14">
        <f>('2020自然'!L14-'2020自然'!L$46)/('2020自然'!L$45-'2020自然'!L$46)*100</f>
        <v>0.0844120911428965</v>
      </c>
      <c r="M14">
        <f>('2020自然'!M$45-'2020自然'!M14)/('2020自然'!M$45-'2020自然'!M$46)*100</f>
        <v>88.5742399192711</v>
      </c>
      <c r="N14">
        <f>('2020自然'!N$45-'2020自然'!N14)/('2020自然'!N$45-'2020自然'!N$46)*100</f>
        <v>90.860101343965</v>
      </c>
      <c r="O14">
        <f>('2020自然'!O14-'2020自然'!O$46)/('2020自然'!O$45-'2020自然'!O$46)*100</f>
        <v>3.88592173300504</v>
      </c>
      <c r="P14">
        <f>('2020自然'!P$45-'2020自然'!P14)/('2020自然'!P$45-'2020自然'!P$46)*100</f>
        <v>56.944563177444</v>
      </c>
      <c r="Q14" s="1">
        <f t="shared" si="1"/>
        <v>78.6614196388107</v>
      </c>
      <c r="R14" s="1">
        <f t="shared" si="2"/>
        <v>46.4226566796418</v>
      </c>
      <c r="S14" s="1">
        <f t="shared" si="3"/>
        <v>24.8891997304423</v>
      </c>
      <c r="T14" s="1">
        <f t="shared" si="4"/>
        <v>20.5796219758121</v>
      </c>
      <c r="U14" s="1">
        <f t="shared" si="5"/>
        <v>23.54134043085</v>
      </c>
      <c r="V14">
        <f t="shared" si="0"/>
        <v>38.8188476911114</v>
      </c>
    </row>
    <row r="15" spans="1:22">
      <c r="A15">
        <v>81</v>
      </c>
      <c r="B15" t="s">
        <v>20</v>
      </c>
      <c r="C15">
        <f>('2020自然'!C$45-'2020自然'!C15)/('2020自然'!C$45-'2020自然'!C$46)*100</f>
        <v>83.4073418545439</v>
      </c>
      <c r="D15">
        <f>('2020自然'!D$45-'2020自然'!D15)/('2020自然'!D$45-'2020自然'!D$46)*100</f>
        <v>82.4945761338382</v>
      </c>
      <c r="E15">
        <f>('2020自然'!E$45-'2020自然'!E15)/('2020自然'!E$45-'2020自然'!E$46)*100</f>
        <v>99.9153911237597</v>
      </c>
      <c r="F15">
        <f>('2020自然'!F$45-'2020自然'!F15)/('2020自然'!F$45-'2020自然'!F$46)*100</f>
        <v>78.5331931001108</v>
      </c>
      <c r="G15">
        <f>('2020自然'!G15-'2020自然'!G$46)/('2020自然'!G$45-'2020自然'!G$46)*100</f>
        <v>1.86927286114369</v>
      </c>
      <c r="H15">
        <f>('2020自然'!H15-'2020自然'!H$46)/('2020自然'!H$45-'2020自然'!H$46)*100</f>
        <v>47.9530016522857</v>
      </c>
      <c r="I15">
        <f>('2020自然'!I15-'2020自然'!I$46)/('2020自然'!I$45-'2020自然'!I$46)*100</f>
        <v>3.30990032402058</v>
      </c>
      <c r="J15">
        <f>('2020自然'!J15-'2020自然'!J$46)/('2020自然'!J$45-'2020自然'!J$46)*100</f>
        <v>58.2339327042906</v>
      </c>
      <c r="K15">
        <f>('2020自然'!K15-'2020自然'!K$46)/('2020自然'!K$45-'2020自然'!K$46)*100</f>
        <v>8.13419117647057</v>
      </c>
      <c r="L15">
        <f>('2020自然'!L15-'2020自然'!L$46)/('2020自然'!L$45-'2020自然'!L$46)*100</f>
        <v>17.1190091930481</v>
      </c>
      <c r="M15">
        <f>('2020自然'!M$45-'2020自然'!M15)/('2020自然'!M$45-'2020自然'!M$46)*100</f>
        <v>92.5129645191123</v>
      </c>
      <c r="N15">
        <f>('2020自然'!N$45-'2020自然'!N15)/('2020自然'!N$45-'2020自然'!N$46)*100</f>
        <v>93.3078006876118</v>
      </c>
      <c r="O15">
        <f>('2020自然'!O15-'2020自然'!O$46)/('2020自然'!O$45-'2020自然'!O$46)*100</f>
        <v>34.1742967897224</v>
      </c>
      <c r="P15">
        <f>('2020自然'!P$45-'2020自然'!P15)/('2020自然'!P$45-'2020自然'!P$46)*100</f>
        <v>38.6892122443658</v>
      </c>
      <c r="Q15" s="1">
        <f t="shared" si="1"/>
        <v>85.360763488276</v>
      </c>
      <c r="R15" s="1">
        <f t="shared" si="2"/>
        <v>39.4189682628482</v>
      </c>
      <c r="S15" s="1">
        <f t="shared" si="3"/>
        <v>47.8862450038477</v>
      </c>
      <c r="T15" s="1">
        <f t="shared" si="4"/>
        <v>11.5160766779103</v>
      </c>
      <c r="U15" s="1">
        <f t="shared" si="5"/>
        <v>39.6065868246006</v>
      </c>
      <c r="V15">
        <f t="shared" si="0"/>
        <v>44.7577280514966</v>
      </c>
    </row>
    <row r="16" spans="1:22">
      <c r="A16">
        <v>188</v>
      </c>
      <c r="B16" t="s">
        <v>21</v>
      </c>
      <c r="C16">
        <f>('2020自然'!C$45-'2020自然'!C16)/('2020自然'!C$45-'2020自然'!C$46)*100</f>
        <v>89.386643054469</v>
      </c>
      <c r="D16">
        <f>('2020自然'!D$45-'2020自然'!D16)/('2020自然'!D$45-'2020自然'!D$46)*100</f>
        <v>80.894848059433</v>
      </c>
      <c r="E16">
        <f>('2020自然'!E$45-'2020自然'!E16)/('2020自然'!E$45-'2020自然'!E$46)*100</f>
        <v>99.7461733712791</v>
      </c>
      <c r="F16">
        <f>('2020自然'!F$45-'2020自然'!F16)/('2020自然'!F$45-'2020自然'!F$46)*100</f>
        <v>45.6351313282944</v>
      </c>
      <c r="G16">
        <f>('2020自然'!G16-'2020自然'!G$46)/('2020自然'!G$45-'2020自然'!G$46)*100</f>
        <v>0</v>
      </c>
      <c r="H16">
        <f>('2020自然'!H16-'2020自然'!H$46)/('2020自然'!H$45-'2020自然'!H$46)*100</f>
        <v>97.9805397466495</v>
      </c>
      <c r="I16">
        <f>('2020自然'!I16-'2020自然'!I$46)/('2020自然'!I$45-'2020自然'!I$46)*100</f>
        <v>45.4313493061676</v>
      </c>
      <c r="J16">
        <f>('2020自然'!J16-'2020自然'!J$46)/('2020自然'!J$45-'2020自然'!J$46)*100</f>
        <v>90.2260993412854</v>
      </c>
      <c r="K16">
        <f>('2020自然'!K16-'2020自然'!K$46)/('2020自然'!K$45-'2020自然'!K$46)*100</f>
        <v>61.3051470588236</v>
      </c>
      <c r="L16">
        <f>('2020自然'!L16-'2020自然'!L$46)/('2020自然'!L$45-'2020自然'!L$46)*100</f>
        <v>4.59458584616533</v>
      </c>
      <c r="M16">
        <f>('2020自然'!M$45-'2020自然'!M16)/('2020自然'!M$45-'2020自然'!M$46)*100</f>
        <v>87.5735990829678</v>
      </c>
      <c r="N16">
        <f>('2020自然'!N$45-'2020自然'!N16)/('2020自然'!N$45-'2020自然'!N$46)*100</f>
        <v>96.9023601927664</v>
      </c>
      <c r="O16">
        <f>('2020自然'!O16-'2020自然'!O$46)/('2020自然'!O$45-'2020自然'!O$46)*100</f>
        <v>94.7908224848483</v>
      </c>
      <c r="P16">
        <f>('2020自然'!P$45-'2020自然'!P16)/('2020自然'!P$45-'2020自然'!P$46)*100</f>
        <v>73.149774650729</v>
      </c>
      <c r="Q16" s="1">
        <f t="shared" si="1"/>
        <v>88.4973380964623</v>
      </c>
      <c r="R16" s="1">
        <f t="shared" si="2"/>
        <v>61.3864752866291</v>
      </c>
      <c r="S16" s="1">
        <f t="shared" si="3"/>
        <v>81.7867684346692</v>
      </c>
      <c r="T16" s="1">
        <f t="shared" si="4"/>
        <v>39.959291818379</v>
      </c>
      <c r="U16" s="1">
        <f t="shared" si="5"/>
        <v>89.0624594456843</v>
      </c>
      <c r="V16">
        <f t="shared" si="0"/>
        <v>72.1384666163648</v>
      </c>
    </row>
    <row r="17" spans="1:22">
      <c r="A17">
        <v>71</v>
      </c>
      <c r="B17" t="s">
        <v>22</v>
      </c>
      <c r="C17">
        <f>('2020自然'!C$45-'2020自然'!C17)/('2020自然'!C$45-'2020自然'!C$46)*100</f>
        <v>86.2324826987191</v>
      </c>
      <c r="D17">
        <f>('2020自然'!D$45-'2020自然'!D17)/('2020自然'!D$45-'2020自然'!D$46)*100</f>
        <v>83.7033378726744</v>
      </c>
      <c r="E17">
        <f>('2020自然'!E$45-'2020自然'!E17)/('2020自然'!E$45-'2020自然'!E$46)*100</f>
        <v>98.4578109376202</v>
      </c>
      <c r="F17">
        <f>('2020自然'!F$45-'2020自然'!F17)/('2020自然'!F$45-'2020自然'!F$46)*100</f>
        <v>73.8212268024437</v>
      </c>
      <c r="G17">
        <f>('2020自然'!G17-'2020自然'!G$46)/('2020自然'!G$45-'2020自然'!G$46)*100</f>
        <v>0</v>
      </c>
      <c r="H17">
        <f>('2020自然'!H17-'2020自然'!H$46)/('2020自然'!H$45-'2020自然'!H$46)*100</f>
        <v>53.4055443363319</v>
      </c>
      <c r="I17">
        <f>('2020自然'!I17-'2020自然'!I$46)/('2020自然'!I$45-'2020自然'!I$46)*100</f>
        <v>15.0858070841729</v>
      </c>
      <c r="J17">
        <f>('2020自然'!J17-'2020自然'!J$46)/('2020自然'!J$45-'2020自然'!J$46)*100</f>
        <v>47.8903329179277</v>
      </c>
      <c r="K17">
        <f>('2020自然'!K17-'2020自然'!K$46)/('2020自然'!K$45-'2020自然'!K$46)*100</f>
        <v>84.375</v>
      </c>
      <c r="L17">
        <f>('2020自然'!L17-'2020自然'!L$46)/('2020自然'!L$45-'2020自然'!L$46)*100</f>
        <v>16.1018600765382</v>
      </c>
      <c r="M17">
        <f>('2020自然'!M$45-'2020自然'!M17)/('2020自然'!M$45-'2020自然'!M$46)*100</f>
        <v>93.9770695887013</v>
      </c>
      <c r="N17">
        <f>('2020自然'!N$45-'2020自然'!N17)/('2020自然'!N$45-'2020自然'!N$46)*100</f>
        <v>97.2187760572516</v>
      </c>
      <c r="O17">
        <f>('2020自然'!O17-'2020自然'!O$46)/('2020自然'!O$45-'2020自然'!O$46)*100</f>
        <v>46.5291517973214</v>
      </c>
      <c r="P17">
        <f>('2020自然'!P$45-'2020自然'!P17)/('2020自然'!P$45-'2020自然'!P$46)*100</f>
        <v>14.8917545403709</v>
      </c>
      <c r="Q17" s="1">
        <f t="shared" si="1"/>
        <v>87.1841393042803</v>
      </c>
      <c r="R17" s="1">
        <f t="shared" si="2"/>
        <v>41.1539845346366</v>
      </c>
      <c r="S17" s="1">
        <f t="shared" si="3"/>
        <v>41.7099602508483</v>
      </c>
      <c r="T17" s="1">
        <f t="shared" si="4"/>
        <v>58.676990132809</v>
      </c>
      <c r="U17" s="1">
        <f t="shared" si="5"/>
        <v>42.1081522637624</v>
      </c>
      <c r="V17">
        <f t="shared" si="0"/>
        <v>54.1666452972673</v>
      </c>
    </row>
    <row r="18" spans="1:22">
      <c r="A18">
        <v>43</v>
      </c>
      <c r="B18" t="s">
        <v>23</v>
      </c>
      <c r="C18">
        <f>('2020自然'!C$45-'2020自然'!C18)/('2020自然'!C$45-'2020自然'!C$46)*100</f>
        <v>100</v>
      </c>
      <c r="D18">
        <f>('2020自然'!D$45-'2020自然'!D18)/('2020自然'!D$45-'2020自然'!D$46)*100</f>
        <v>99.8655488292563</v>
      </c>
      <c r="E18">
        <f>('2020自然'!E$45-'2020自然'!E18)/('2020自然'!E$45-'2020自然'!E$46)*100</f>
        <v>92.4121221444504</v>
      </c>
      <c r="F18">
        <f>('2020自然'!F$45-'2020自然'!F18)/('2020自然'!F$45-'2020自然'!F$46)*100</f>
        <v>100</v>
      </c>
      <c r="G18">
        <f>('2020自然'!G18-'2020自然'!G$46)/('2020自然'!G$45-'2020自然'!G$46)*100</f>
        <v>100</v>
      </c>
      <c r="H18">
        <f>('2020自然'!H18-'2020自然'!H$46)/('2020自然'!H$45-'2020自然'!H$46)*100</f>
        <v>56.3796585276299</v>
      </c>
      <c r="I18">
        <f>('2020自然'!I18-'2020自然'!I$46)/('2020自然'!I$45-'2020自然'!I$46)*100</f>
        <v>2.03267476837274</v>
      </c>
      <c r="J18">
        <f>('2020自然'!J18-'2020自然'!J$46)/('2020自然'!J$45-'2020自然'!J$46)*100</f>
        <v>27.9864696457184</v>
      </c>
      <c r="K18">
        <f>('2020自然'!K18-'2020自然'!K$46)/('2020自然'!K$45-'2020自然'!K$46)*100</f>
        <v>49.4944852941177</v>
      </c>
      <c r="L18">
        <f>('2020自然'!L18-'2020自然'!L$46)/('2020自然'!L$45-'2020自然'!L$46)*100</f>
        <v>1.51495148692732</v>
      </c>
      <c r="M18">
        <f>('2020自然'!M$45-'2020自然'!M18)/('2020自然'!M$45-'2020自然'!M$46)*100</f>
        <v>99.2552088062223</v>
      </c>
      <c r="N18">
        <f>('2020自然'!N$45-'2020自然'!N18)/('2020自然'!N$45-'2020自然'!N$46)*100</f>
        <v>99.6714605592292</v>
      </c>
      <c r="O18">
        <f>('2020自然'!O18-'2020自然'!O$46)/('2020自然'!O$45-'2020自然'!O$46)*100</f>
        <v>32.2699343966911</v>
      </c>
      <c r="P18">
        <f>('2020自然'!P$45-'2020自然'!P18)/('2020自然'!P$45-'2020自然'!P$46)*100</f>
        <v>34.1737801574907</v>
      </c>
      <c r="Q18" s="1">
        <f t="shared" si="1"/>
        <v>98.9541415497207</v>
      </c>
      <c r="R18" s="1">
        <f t="shared" si="2"/>
        <v>75.8648650633376</v>
      </c>
      <c r="S18" s="1">
        <f t="shared" si="3"/>
        <v>23.0967746908264</v>
      </c>
      <c r="T18" s="1">
        <f t="shared" si="4"/>
        <v>31.4349887690912</v>
      </c>
      <c r="U18" s="1">
        <f t="shared" si="5"/>
        <v>37.6654838277541</v>
      </c>
      <c r="V18">
        <f t="shared" si="0"/>
        <v>53.403250780146</v>
      </c>
    </row>
    <row r="19" spans="1:22">
      <c r="A19">
        <v>214</v>
      </c>
      <c r="B19" t="s">
        <v>24</v>
      </c>
      <c r="C19">
        <f>('2020自然'!C$45-'2020自然'!C19)/('2020自然'!C$45-'2020自然'!C$46)*100</f>
        <v>62.4401463599161</v>
      </c>
      <c r="D19">
        <f>('2020自然'!D$45-'2020自然'!D19)/('2020自然'!D$45-'2020自然'!D$46)*100</f>
        <v>93.4460106632707</v>
      </c>
      <c r="E19">
        <f>('2020自然'!E$45-'2020自然'!E19)/('2020自然'!E$45-'2020自然'!E$46)*100</f>
        <v>91.0891469886932</v>
      </c>
      <c r="F19">
        <f>('2020自然'!F$45-'2020自然'!F19)/('2020自然'!F$45-'2020自然'!F$46)*100</f>
        <v>88.0633527041823</v>
      </c>
      <c r="G19">
        <f>('2020自然'!G19-'2020自然'!G$46)/('2020自然'!G$45-'2020自然'!G$46)*100</f>
        <v>16.6285991695399</v>
      </c>
      <c r="H19">
        <f>('2020自然'!H19-'2020自然'!H$46)/('2020自然'!H$45-'2020自然'!H$46)*100</f>
        <v>81.2373783734166</v>
      </c>
      <c r="I19">
        <f>('2020自然'!I19-'2020自然'!I$46)/('2020自然'!I$45-'2020自然'!I$46)*100</f>
        <v>0.0512741673007872</v>
      </c>
      <c r="J19">
        <f>('2020自然'!J19-'2020自然'!J$46)/('2020自然'!J$45-'2020自然'!J$46)*100</f>
        <v>39.9857575218088</v>
      </c>
      <c r="K19">
        <f>('2020自然'!K19-'2020自然'!K$46)/('2020自然'!K$45-'2020自然'!K$46)*100</f>
        <v>55.8363970588235</v>
      </c>
      <c r="L19">
        <f>('2020自然'!L19-'2020自然'!L$46)/('2020自然'!L$45-'2020自然'!L$46)*100</f>
        <v>9.83286179567973</v>
      </c>
      <c r="M19">
        <f>('2020自然'!M$45-'2020自然'!M19)/('2020自然'!M$45-'2020自然'!M$46)*100</f>
        <v>72.9818822986696</v>
      </c>
      <c r="N19">
        <f>('2020自然'!N$45-'2020自然'!N19)/('2020自然'!N$45-'2020自然'!N$46)*100</f>
        <v>98.8680855031777</v>
      </c>
      <c r="O19">
        <f>('2020自然'!O19-'2020自然'!O$46)/('2020自然'!O$45-'2020自然'!O$46)*100</f>
        <v>0.000228584473521497</v>
      </c>
      <c r="P19">
        <f>('2020自然'!P$45-'2020自然'!P19)/('2020自然'!P$45-'2020自然'!P$46)*100</f>
        <v>84.9585878383272</v>
      </c>
      <c r="Q19" s="1">
        <f t="shared" si="1"/>
        <v>74.5349946990324</v>
      </c>
      <c r="R19" s="1">
        <f t="shared" si="2"/>
        <v>63.6061799586906</v>
      </c>
      <c r="S19" s="1">
        <f t="shared" si="3"/>
        <v>32.4621008578195</v>
      </c>
      <c r="T19" s="1">
        <f t="shared" si="4"/>
        <v>38.5206663857762</v>
      </c>
      <c r="U19" s="1">
        <f t="shared" si="5"/>
        <v>27.513377822072</v>
      </c>
      <c r="V19">
        <f t="shared" si="0"/>
        <v>47.3274639446782</v>
      </c>
    </row>
    <row r="20" spans="1:22">
      <c r="A20">
        <v>48</v>
      </c>
      <c r="B20" t="s">
        <v>25</v>
      </c>
      <c r="C20">
        <f>('2020自然'!C$45-'2020自然'!C20)/('2020自然'!C$45-'2020自然'!C$46)*100</f>
        <v>19.8536516865145</v>
      </c>
      <c r="D20">
        <f>('2020自然'!D$45-'2020自然'!D20)/('2020自然'!D$45-'2020自然'!D$46)*100</f>
        <v>53.5680206411789</v>
      </c>
      <c r="E20">
        <f>('2020自然'!E$45-'2020自然'!E20)/('2020自然'!E$45-'2020自然'!E$46)*100</f>
        <v>99.6500269210061</v>
      </c>
      <c r="F20">
        <f>('2020自然'!F$45-'2020自然'!F20)/('2020自然'!F$45-'2020自然'!F$46)*100</f>
        <v>91.7767003107118</v>
      </c>
      <c r="G20">
        <f>('2020自然'!G20-'2020自然'!G$46)/('2020自然'!G$45-'2020自然'!G$46)*100</f>
        <v>0.947193487732367</v>
      </c>
      <c r="H20">
        <f>('2020自然'!H20-'2020自然'!H$46)/('2020自然'!H$45-'2020自然'!H$46)*100</f>
        <v>91.9038002570222</v>
      </c>
      <c r="I20">
        <f>('2020自然'!I20-'2020自然'!I$46)/('2020自然'!I$45-'2020自然'!I$46)*100</f>
        <v>1.46293788582689</v>
      </c>
      <c r="J20">
        <f>('2020自然'!J20-'2020自然'!J$46)/('2020自然'!J$45-'2020自然'!J$46)*100</f>
        <v>78.5472672244971</v>
      </c>
      <c r="K20">
        <f>('2020自然'!K20-'2020自然'!K$46)/('2020自然'!K$45-'2020自然'!K$46)*100</f>
        <v>56.8014705882353</v>
      </c>
      <c r="L20">
        <f>('2020自然'!L20-'2020自然'!L$46)/('2020自然'!L$45-'2020自然'!L$46)*100</f>
        <v>0.244643544739878</v>
      </c>
      <c r="M20">
        <f>('2020自然'!M$45-'2020自然'!M20)/('2020自然'!M$45-'2020自然'!M$46)*100</f>
        <v>84.9627774624854</v>
      </c>
      <c r="N20">
        <f>('2020自然'!N$45-'2020自然'!N20)/('2020自然'!N$45-'2020自然'!N$46)*100</f>
        <v>99.5326790977272</v>
      </c>
      <c r="O20">
        <f>('2020自然'!O20-'2020自然'!O$46)/('2020自然'!O$45-'2020自然'!O$46)*100</f>
        <v>0.330209635267192</v>
      </c>
      <c r="P20">
        <f>('2020自然'!P$45-'2020自然'!P20)/('2020自然'!P$45-'2020自然'!P$46)*100</f>
        <v>98.3882510388341</v>
      </c>
      <c r="Q20" s="1">
        <f t="shared" si="1"/>
        <v>39.4796571780162</v>
      </c>
      <c r="R20" s="1">
        <f t="shared" si="2"/>
        <v>65.5518824857528</v>
      </c>
      <c r="S20" s="1">
        <f t="shared" si="3"/>
        <v>64.0245795770916</v>
      </c>
      <c r="T20" s="1">
        <f t="shared" si="4"/>
        <v>35.5134808890636</v>
      </c>
      <c r="U20" s="1">
        <f t="shared" si="5"/>
        <v>31.6845774864301</v>
      </c>
      <c r="V20">
        <f t="shared" si="0"/>
        <v>47.2508355232709</v>
      </c>
    </row>
    <row r="21" spans="1:22">
      <c r="A21">
        <v>49</v>
      </c>
      <c r="B21" t="s">
        <v>26</v>
      </c>
      <c r="C21">
        <f>('2020自然'!C$45-'2020自然'!C21)/('2020自然'!C$45-'2020自然'!C$46)*100</f>
        <v>59.4803773851655</v>
      </c>
      <c r="D21">
        <f>('2020自然'!D$45-'2020自然'!D21)/('2020自然'!D$45-'2020自然'!D$46)*100</f>
        <v>99.6853183705984</v>
      </c>
      <c r="E21">
        <f>('2020自然'!E$45-'2020自然'!E21)/('2020自然'!E$45-'2020自然'!E$46)*100</f>
        <v>88.8970079224675</v>
      </c>
      <c r="F21">
        <f>('2020自然'!F$45-'2020自然'!F21)/('2020自然'!F$45-'2020自然'!F$46)*100</f>
        <v>94.979765687866</v>
      </c>
      <c r="G21">
        <f>('2020自然'!G21-'2020自然'!G$46)/('2020自然'!G$45-'2020自然'!G$46)*100</f>
        <v>1.50147406645116</v>
      </c>
      <c r="H21">
        <f>('2020自然'!H21-'2020自然'!H$46)/('2020自然'!H$45-'2020自然'!H$46)*100</f>
        <v>60.5470901413622</v>
      </c>
      <c r="I21">
        <f>('2020自然'!I21-'2020自然'!I$46)/('2020自然'!I$45-'2020自然'!I$46)*100</f>
        <v>0.482909404879622</v>
      </c>
      <c r="J21">
        <f>('2020自然'!J21-'2020自然'!J$46)/('2020自然'!J$45-'2020自然'!J$46)*100</f>
        <v>27.3277550293751</v>
      </c>
      <c r="K21">
        <f>('2020自然'!K21-'2020自然'!K$46)/('2020自然'!K$45-'2020自然'!K$46)*100</f>
        <v>66.0386029411764</v>
      </c>
      <c r="L21">
        <f>('2020自然'!L21-'2020自然'!L$46)/('2020自然'!L$45-'2020自然'!L$46)*100</f>
        <v>31.7028198726163</v>
      </c>
      <c r="M21">
        <f>('2020自然'!M$45-'2020自然'!M21)/('2020自然'!M$45-'2020自然'!M$46)*100</f>
        <v>99.591146124643</v>
      </c>
      <c r="N21">
        <f>('2020自然'!N$45-'2020自然'!N21)/('2020自然'!N$45-'2020自然'!N$46)*100</f>
        <v>99.6327232162684</v>
      </c>
      <c r="O21">
        <f>('2020自然'!O21-'2020自然'!O$46)/('2020自然'!O$45-'2020自然'!O$46)*100</f>
        <v>0.744979783050295</v>
      </c>
      <c r="P21">
        <f>('2020自然'!P$45-'2020自然'!P21)/('2020自然'!P$45-'2020自然'!P$46)*100</f>
        <v>100</v>
      </c>
      <c r="Q21" s="1">
        <f t="shared" si="1"/>
        <v>74.1344706468895</v>
      </c>
      <c r="R21" s="1">
        <f t="shared" si="2"/>
        <v>48.8662008835859</v>
      </c>
      <c r="S21" s="1">
        <f t="shared" si="3"/>
        <v>22.2701861137202</v>
      </c>
      <c r="T21" s="1">
        <f t="shared" si="4"/>
        <v>53.1146141941704</v>
      </c>
      <c r="U21" s="1">
        <f t="shared" si="5"/>
        <v>33.0336545782877</v>
      </c>
      <c r="V21">
        <f t="shared" si="0"/>
        <v>46.2838252833307</v>
      </c>
    </row>
    <row r="22" spans="1:22">
      <c r="A22">
        <v>50</v>
      </c>
      <c r="B22" t="s">
        <v>27</v>
      </c>
      <c r="C22">
        <f>('2020自然'!C$45-'2020自然'!C22)/('2020自然'!C$45-'2020自然'!C$46)*100</f>
        <v>35.8737556670375</v>
      </c>
      <c r="D22">
        <f>('2020自然'!D$45-'2020自然'!D22)/('2020自然'!D$45-'2020自然'!D$46)*100</f>
        <v>53.5613454169349</v>
      </c>
      <c r="E22">
        <f>('2020自然'!E$45-'2020自然'!E22)/('2020自然'!E$45-'2020自然'!E$46)*100</f>
        <v>96.884855011153</v>
      </c>
      <c r="F22">
        <f>('2020自然'!F$45-'2020自然'!F22)/('2020自然'!F$45-'2020自然'!F$46)*100</f>
        <v>66.1544717513246</v>
      </c>
      <c r="G22">
        <f>('2020自然'!G22-'2020自然'!G$46)/('2020自然'!G$45-'2020自然'!G$46)*100</f>
        <v>4.79269396248555</v>
      </c>
      <c r="H22">
        <f>('2020自然'!H22-'2020自然'!H$46)/('2020自然'!H$45-'2020自然'!H$46)*100</f>
        <v>47.3838810354324</v>
      </c>
      <c r="I22">
        <f>('2020自然'!I22-'2020自然'!I$46)/('2020自然'!I$45-'2020自然'!I$46)*100</f>
        <v>0.359371556635145</v>
      </c>
      <c r="J22">
        <f>('2020自然'!J22-'2020自然'!J$46)/('2020自然'!J$45-'2020自然'!J$46)*100</f>
        <v>69.9305679188179</v>
      </c>
      <c r="K22">
        <f>('2020自然'!K22-'2020自然'!K$46)/('2020自然'!K$45-'2020自然'!K$46)*100</f>
        <v>68.0606617647059</v>
      </c>
      <c r="L22">
        <f>('2020自然'!L22-'2020自然'!L$46)/('2020自然'!L$45-'2020自然'!L$46)*100</f>
        <v>4.95288098683527</v>
      </c>
      <c r="M22">
        <f>('2020自然'!M$45-'2020自然'!M22)/('2020自然'!M$45-'2020自然'!M$46)*100</f>
        <v>96.1435771316733</v>
      </c>
      <c r="N22">
        <f>('2020自然'!N$45-'2020自然'!N22)/('2020自然'!N$45-'2020自然'!N$46)*100</f>
        <v>98.9375447183315</v>
      </c>
      <c r="O22">
        <f>('2020自然'!O22-'2020自然'!O$46)/('2020自然'!O$45-'2020自然'!O$46)*100</f>
        <v>0.275292655469378</v>
      </c>
      <c r="P22">
        <f>('2020自然'!P$45-'2020自然'!P22)/('2020自然'!P$45-'2020自然'!P$46)*100</f>
        <v>98.3140067279983</v>
      </c>
      <c r="Q22" s="1">
        <f t="shared" si="1"/>
        <v>48.7186882119368</v>
      </c>
      <c r="R22" s="1">
        <f t="shared" si="2"/>
        <v>38.0044692383525</v>
      </c>
      <c r="S22" s="1">
        <f t="shared" si="3"/>
        <v>56.8233545241826</v>
      </c>
      <c r="T22" s="1">
        <f t="shared" si="4"/>
        <v>44.3068930799154</v>
      </c>
      <c r="U22" s="1">
        <f t="shared" si="5"/>
        <v>32.1163330002189</v>
      </c>
      <c r="V22">
        <f t="shared" si="0"/>
        <v>43.9939476109213</v>
      </c>
    </row>
    <row r="23" spans="1:22">
      <c r="A23">
        <v>206</v>
      </c>
      <c r="B23" t="s">
        <v>28</v>
      </c>
      <c r="C23">
        <f>('2020自然'!C$45-'2020自然'!C23)/('2020自然'!C$45-'2020自然'!C$46)*100</f>
        <v>73.3334049491619</v>
      </c>
      <c r="D23">
        <f>('2020自然'!D$45-'2020自然'!D23)/('2020自然'!D$45-'2020自然'!D$46)*100</f>
        <v>76.486161338276</v>
      </c>
      <c r="E23">
        <f>('2020自然'!E$45-'2020自然'!E23)/('2020自然'!E$45-'2020自然'!E$46)*100</f>
        <v>95.0503807399431</v>
      </c>
      <c r="F23">
        <f>('2020自然'!F$45-'2020自然'!F23)/('2020自然'!F$45-'2020自然'!F$46)*100</f>
        <v>90.928656663247</v>
      </c>
      <c r="G23">
        <f>('2020自然'!G23-'2020自然'!G$46)/('2020自然'!G$45-'2020自然'!G$46)*100</f>
        <v>54.4500812272698</v>
      </c>
      <c r="H23">
        <f>('2020自然'!H23-'2020自然'!H$46)/('2020自然'!H$45-'2020自然'!H$46)*100</f>
        <v>75.8766293372499</v>
      </c>
      <c r="I23">
        <f>('2020自然'!I23-'2020自然'!I$46)/('2020自然'!I$45-'2020自然'!I$46)*100</f>
        <v>92.838686652941</v>
      </c>
      <c r="J23">
        <f>('2020自然'!J23-'2020自然'!J$46)/('2020自然'!J$45-'2020自然'!J$46)*100</f>
        <v>76.9805946234645</v>
      </c>
      <c r="K23">
        <f>('2020自然'!K23-'2020自然'!K$46)/('2020自然'!K$45-'2020自然'!K$46)*100</f>
        <v>71.3694852941177</v>
      </c>
      <c r="L23">
        <f>('2020自然'!L23-'2020自然'!L$46)/('2020自然'!L$45-'2020自然'!L$46)*100</f>
        <v>6.56323420219781</v>
      </c>
      <c r="M23">
        <f>('2020自然'!M$45-'2020自然'!M23)/('2020自然'!M$45-'2020自然'!M$46)*100</f>
        <v>0</v>
      </c>
      <c r="N23">
        <f>('2020自然'!N$45-'2020自然'!N23)/('2020自然'!N$45-'2020自然'!N$46)*100</f>
        <v>97.62408709733</v>
      </c>
      <c r="O23">
        <f>('2020自然'!O23-'2020自然'!O$46)/('2020自然'!O$45-'2020自然'!O$46)*100</f>
        <v>67.7401762723567</v>
      </c>
      <c r="P23">
        <f>('2020自然'!P$45-'2020自然'!P23)/('2020自然'!P$45-'2020自然'!P$46)*100</f>
        <v>42.5768904789512</v>
      </c>
      <c r="Q23" s="1">
        <f t="shared" si="1"/>
        <v>77.0660356584472</v>
      </c>
      <c r="R23" s="1">
        <f t="shared" si="2"/>
        <v>72.0398223550574</v>
      </c>
      <c r="S23" s="1">
        <f t="shared" si="3"/>
        <v>79.9682591618179</v>
      </c>
      <c r="T23" s="1">
        <f t="shared" si="4"/>
        <v>46.976412383119</v>
      </c>
      <c r="U23" s="1">
        <f t="shared" si="5"/>
        <v>59.1736188823996</v>
      </c>
      <c r="V23">
        <f t="shared" si="0"/>
        <v>67.0448296881682</v>
      </c>
    </row>
    <row r="24" spans="1:22">
      <c r="A24">
        <v>216</v>
      </c>
      <c r="B24" t="s">
        <v>29</v>
      </c>
      <c r="C24">
        <f>('2020自然'!C$45-'2020自然'!C24)/('2020自然'!C$45-'2020自然'!C$46)*100</f>
        <v>74.3832121035281</v>
      </c>
      <c r="D24">
        <f>('2020自然'!D$45-'2020自然'!D24)/('2020自然'!D$45-'2020自然'!D$46)*100</f>
        <v>94.0494373348699</v>
      </c>
      <c r="E24">
        <f>('2020自然'!E$45-'2020自然'!E24)/('2020自然'!E$45-'2020自然'!E$46)*100</f>
        <v>62.3336666410276</v>
      </c>
      <c r="F24">
        <f>('2020自然'!F$45-'2020自然'!F24)/('2020自然'!F$45-'2020自然'!F$46)*100</f>
        <v>95.1776823424265</v>
      </c>
      <c r="G24">
        <f>('2020自然'!G24-'2020自然'!G$46)/('2020自然'!G$45-'2020自然'!G$46)*100</f>
        <v>63.5430813377077</v>
      </c>
      <c r="H24">
        <f>('2020自然'!H24-'2020自然'!H$46)/('2020自然'!H$45-'2020自然'!H$46)*100</f>
        <v>65.4305122085552</v>
      </c>
      <c r="I24">
        <f>('2020自然'!I24-'2020自然'!I$46)/('2020自然'!I$45-'2020自然'!I$46)*100</f>
        <v>38.0600236456078</v>
      </c>
      <c r="J24">
        <f>('2020自然'!J24-'2020自然'!J$46)/('2020自然'!J$45-'2020自然'!J$46)*100</f>
        <v>47.9971515043618</v>
      </c>
      <c r="K24">
        <f>('2020自然'!K24-'2020自然'!K$46)/('2020自然'!K$45-'2020自然'!K$46)*100</f>
        <v>64.5680147058824</v>
      </c>
      <c r="L24">
        <f>('2020自然'!L24-'2020自然'!L$46)/('2020自然'!L$45-'2020自然'!L$46)*100</f>
        <v>6.07190368359377</v>
      </c>
      <c r="M24">
        <f>('2020自然'!M$45-'2020自然'!M24)/('2020自然'!M$45-'2020自然'!M$46)*100</f>
        <v>88.7753200322124</v>
      </c>
      <c r="N24">
        <f>('2020自然'!N$45-'2020自然'!N24)/('2020自然'!N$45-'2020自然'!N$46)*100</f>
        <v>98.0576090542492</v>
      </c>
      <c r="O24">
        <f>('2020自然'!O24-'2020自然'!O$46)/('2020自然'!O$45-'2020自然'!O$46)*100</f>
        <v>61.2436310031338</v>
      </c>
      <c r="P24">
        <f>('2020自然'!P$45-'2020自然'!P24)/('2020自然'!P$45-'2020自然'!P$46)*100</f>
        <v>43.2893519668069</v>
      </c>
      <c r="Q24" s="1">
        <f t="shared" si="1"/>
        <v>78.0322663617607</v>
      </c>
      <c r="R24" s="1">
        <f t="shared" si="2"/>
        <v>69.5603561164894</v>
      </c>
      <c r="S24" s="1">
        <f t="shared" si="3"/>
        <v>46.1249966157725</v>
      </c>
      <c r="T24" s="1">
        <f t="shared" si="4"/>
        <v>42.5500785170929</v>
      </c>
      <c r="U24" s="1">
        <f t="shared" si="5"/>
        <v>58.9881229328127</v>
      </c>
      <c r="V24">
        <f t="shared" si="0"/>
        <v>59.0511641087856</v>
      </c>
    </row>
    <row r="25" spans="1:22">
      <c r="A25">
        <v>247</v>
      </c>
      <c r="B25" t="s">
        <v>30</v>
      </c>
      <c r="C25">
        <f>('2020自然'!C$45-'2020自然'!C25)/('2020自然'!C$45-'2020自然'!C$46)*100</f>
        <v>84.9291322895746</v>
      </c>
      <c r="D25">
        <f>('2020自然'!D$45-'2020自然'!D25)/('2020自然'!D$45-'2020自然'!D$46)*100</f>
        <v>50.920402649231</v>
      </c>
      <c r="E25">
        <f>('2020自然'!E$45-'2020自然'!E25)/('2020自然'!E$45-'2020自然'!E$46)*100</f>
        <v>100</v>
      </c>
      <c r="F25">
        <f>('2020自然'!F$45-'2020自然'!F25)/('2020自然'!F$45-'2020自然'!F$46)*100</f>
        <v>87.8724077459891</v>
      </c>
      <c r="G25">
        <f>('2020自然'!G25-'2020自然'!G$46)/('2020自然'!G$45-'2020自然'!G$46)*100</f>
        <v>74.7011101630718</v>
      </c>
      <c r="H25">
        <f>('2020自然'!H25-'2020自然'!H$46)/('2020自然'!H$45-'2020自然'!H$46)*100</f>
        <v>100</v>
      </c>
      <c r="I25">
        <f>('2020自然'!I25-'2020自然'!I$46)/('2020自然'!I$45-'2020自然'!I$46)*100</f>
        <v>100</v>
      </c>
      <c r="J25">
        <f>('2020自然'!J25-'2020自然'!J$46)/('2020自然'!J$45-'2020自然'!J$46)*100</f>
        <v>50.1869325262596</v>
      </c>
      <c r="K25">
        <f>('2020自然'!K25-'2020自然'!K$46)/('2020自然'!K$45-'2020自然'!K$46)*100</f>
        <v>86.1672794117647</v>
      </c>
      <c r="L25">
        <f>('2020自然'!L25-'2020自然'!L$46)/('2020自然'!L$45-'2020自然'!L$46)*100</f>
        <v>0.399350392094134</v>
      </c>
      <c r="M25">
        <f>('2020自然'!M$45-'2020自然'!M25)/('2020自然'!M$45-'2020自然'!M$46)*100</f>
        <v>93.2682961980709</v>
      </c>
      <c r="N25">
        <f>('2020自然'!N$45-'2020自然'!N25)/('2020自然'!N$45-'2020自然'!N$46)*100</f>
        <v>97.2286799094818</v>
      </c>
      <c r="O25">
        <f>('2020自然'!O25-'2020自然'!O$46)/('2020自然'!O$45-'2020自然'!O$46)*100</f>
        <v>100</v>
      </c>
      <c r="P25">
        <f>('2020自然'!P$45-'2020自然'!P25)/('2020自然'!P$45-'2020自然'!P$46)*100</f>
        <v>84.000833569815</v>
      </c>
      <c r="Q25" s="1">
        <f t="shared" si="1"/>
        <v>77.8513330948965</v>
      </c>
      <c r="R25" s="1">
        <f t="shared" si="2"/>
        <v>90.7695138898788</v>
      </c>
      <c r="S25" s="1">
        <f t="shared" si="3"/>
        <v>59.5717144383123</v>
      </c>
      <c r="T25" s="1">
        <f t="shared" si="4"/>
        <v>53.8842309287607</v>
      </c>
      <c r="U25" s="1">
        <f t="shared" si="5"/>
        <v>95.5803364570107</v>
      </c>
      <c r="V25">
        <f t="shared" si="0"/>
        <v>75.5314257617718</v>
      </c>
    </row>
    <row r="26" spans="1:22">
      <c r="A26">
        <v>203</v>
      </c>
      <c r="B26" t="s">
        <v>31</v>
      </c>
      <c r="C26">
        <f>('2020自然'!C$45-'2020自然'!C26)/('2020自然'!C$45-'2020自然'!C$46)*100</f>
        <v>25.4051561691442</v>
      </c>
      <c r="D26">
        <f>('2020自然'!D$45-'2020自然'!D26)/('2020自然'!D$45-'2020自然'!D$46)*100</f>
        <v>95.5848631359943</v>
      </c>
      <c r="E26">
        <f>('2020自然'!E$45-'2020自然'!E26)/('2020自然'!E$45-'2020自然'!E$46)*100</f>
        <v>0</v>
      </c>
      <c r="F26">
        <f>('2020自然'!F$45-'2020自然'!F26)/('2020自然'!F$45-'2020自然'!F$46)*100</f>
        <v>96.361133992092</v>
      </c>
      <c r="G26">
        <f>('2020自然'!G26-'2020自然'!G$46)/('2020自然'!G$45-'2020自然'!G$46)*100</f>
        <v>4.03687923160211</v>
      </c>
      <c r="H26">
        <f>('2020自然'!H26-'2020自然'!H$46)/('2020自然'!H$45-'2020自然'!H$46)*100</f>
        <v>72.3884707178263</v>
      </c>
      <c r="I26">
        <f>('2020自然'!I26-'2020自然'!I$46)/('2020自然'!I$45-'2020自然'!I$46)*100</f>
        <v>5.39489758670756</v>
      </c>
      <c r="J26">
        <f>('2020自然'!J26-'2020自然'!J$46)/('2020自然'!J$45-'2020自然'!J$46)*100</f>
        <v>6.08865942674026</v>
      </c>
      <c r="K26">
        <f>('2020自然'!K26-'2020自然'!K$46)/('2020自然'!K$45-'2020自然'!K$46)*100</f>
        <v>60.2941176470588</v>
      </c>
      <c r="L26">
        <f>('2020自然'!L26-'2020自然'!L$46)/('2020自然'!L$45-'2020自然'!L$46)*100</f>
        <v>0.338994763936276</v>
      </c>
      <c r="M26">
        <f>('2020自然'!M$45-'2020自然'!M26)/('2020自然'!M$45-'2020自然'!M$46)*100</f>
        <v>91.6914565968017</v>
      </c>
      <c r="N26">
        <f>('2020自然'!N$45-'2020自然'!N26)/('2020自然'!N$45-'2020自然'!N$46)*100</f>
        <v>97.5266024903156</v>
      </c>
      <c r="O26">
        <f>('2020自然'!O26-'2020自然'!O$46)/('2020自然'!O$45-'2020自然'!O$46)*100</f>
        <v>25.5319266061601</v>
      </c>
      <c r="P26">
        <f>('2020自然'!P$45-'2020自然'!P26)/('2020自然'!P$45-'2020自然'!P$46)*100</f>
        <v>6.72964231855775</v>
      </c>
      <c r="Q26" s="1">
        <f t="shared" si="1"/>
        <v>40.7687296138768</v>
      </c>
      <c r="R26" s="1">
        <f t="shared" si="2"/>
        <v>56.369187649279</v>
      </c>
      <c r="S26" s="1">
        <f t="shared" si="3"/>
        <v>5.9579546960781</v>
      </c>
      <c r="T26" s="1">
        <f t="shared" si="4"/>
        <v>37.7270093938515</v>
      </c>
      <c r="U26" s="1">
        <f t="shared" si="5"/>
        <v>25.793075246892</v>
      </c>
      <c r="V26">
        <f t="shared" si="0"/>
        <v>33.3231913199955</v>
      </c>
    </row>
    <row r="27" spans="1:22">
      <c r="A27">
        <v>204</v>
      </c>
      <c r="B27" t="s">
        <v>32</v>
      </c>
      <c r="C27">
        <f>('2020自然'!C$45-'2020自然'!C27)/('2020自然'!C$45-'2020自然'!C$46)*100</f>
        <v>5.51465188492753</v>
      </c>
      <c r="D27">
        <f>('2020自然'!D$45-'2020自然'!D27)/('2020自然'!D$45-'2020自然'!D$46)*100</f>
        <v>99.4519318358608</v>
      </c>
      <c r="E27">
        <f>('2020自然'!E$45-'2020自然'!E27)/('2020自然'!E$45-'2020自然'!E$46)*100</f>
        <v>88.9354665025767</v>
      </c>
      <c r="F27">
        <f>('2020自然'!F$45-'2020自然'!F27)/('2020自然'!F$45-'2020自然'!F$46)*100</f>
        <v>99.7936198854271</v>
      </c>
      <c r="G27">
        <f>('2020自然'!G27-'2020自然'!G$46)/('2020自然'!G$45-'2020自然'!G$46)*100</f>
        <v>3.38470699343899</v>
      </c>
      <c r="H27">
        <f>('2020自然'!H27-'2020自然'!H$46)/('2020自然'!H$45-'2020自然'!H$46)*100</f>
        <v>99.5961079493299</v>
      </c>
      <c r="I27">
        <f>('2020自然'!I27-'2020自然'!I$46)/('2020自然'!I$45-'2020自然'!I$46)*100</f>
        <v>3.28357019333937</v>
      </c>
      <c r="J27">
        <f>('2020自然'!J27-'2020自然'!J$46)/('2020自然'!J$45-'2020自然'!J$46)*100</f>
        <v>0</v>
      </c>
      <c r="K27">
        <f>('2020自然'!K27-'2020自然'!K$46)/('2020自然'!K$45-'2020自然'!K$46)*100</f>
        <v>75.735294117647</v>
      </c>
      <c r="L27">
        <f>('2020自然'!L27-'2020自然'!L$46)/('2020自然'!L$45-'2020自然'!L$46)*100</f>
        <v>10.6380304600019</v>
      </c>
      <c r="M27">
        <f>('2020自然'!M$45-'2020自然'!M27)/('2020自然'!M$45-'2020自然'!M$46)*100</f>
        <v>84.881349837403</v>
      </c>
      <c r="N27">
        <f>('2020自然'!N$45-'2020自然'!N27)/('2020自然'!N$45-'2020自然'!N$46)*100</f>
        <v>98.0516504720021</v>
      </c>
      <c r="O27">
        <f>('2020自然'!O27-'2020自然'!O$46)/('2020自然'!O$45-'2020自然'!O$46)*100</f>
        <v>21.2457536715597</v>
      </c>
      <c r="P27">
        <f>('2020自然'!P$45-'2020自然'!P27)/('2020自然'!P$45-'2020自然'!P$46)*100</f>
        <v>12.0435705341509</v>
      </c>
      <c r="Q27" s="1">
        <f t="shared" si="1"/>
        <v>41.7086097854309</v>
      </c>
      <c r="R27" s="1">
        <f t="shared" si="2"/>
        <v>71.773956248954</v>
      </c>
      <c r="S27" s="1">
        <f t="shared" si="3"/>
        <v>0.618624624425137</v>
      </c>
      <c r="T27" s="1">
        <f t="shared" si="4"/>
        <v>51.2326840769094</v>
      </c>
      <c r="U27" s="1">
        <f t="shared" si="5"/>
        <v>23.9513337348497</v>
      </c>
      <c r="V27">
        <f t="shared" si="0"/>
        <v>37.8570416941138</v>
      </c>
    </row>
    <row r="28" spans="1:22">
      <c r="A28">
        <v>205</v>
      </c>
      <c r="B28" t="s">
        <v>33</v>
      </c>
      <c r="C28">
        <f>('2020自然'!C$45-'2020自然'!C28)/('2020自然'!C$45-'2020自然'!C$46)*100</f>
        <v>71.6834527140554</v>
      </c>
      <c r="D28">
        <f>('2020自然'!D$45-'2020自然'!D28)/('2020自然'!D$45-'2020自然'!D$46)*100</f>
        <v>99.0689951577328</v>
      </c>
      <c r="E28">
        <f>('2020自然'!E$45-'2020自然'!E28)/('2020自然'!E$45-'2020自然'!E$46)*100</f>
        <v>91.0276132605184</v>
      </c>
      <c r="F28">
        <f>('2020自然'!F$45-'2020自然'!F28)/('2020自然'!F$45-'2020自然'!F$46)*100</f>
        <v>99.8822145828618</v>
      </c>
      <c r="G28">
        <f>('2020自然'!G28-'2020自然'!G$46)/('2020自然'!G$45-'2020自然'!G$46)*100</f>
        <v>15.0465680591689</v>
      </c>
      <c r="H28">
        <f>('2020自然'!H28-'2020自然'!H$46)/('2020自然'!H$45-'2020自然'!H$46)*100</f>
        <v>79.8971911143749</v>
      </c>
      <c r="I28">
        <f>('2020自然'!I28-'2020自然'!I$46)/('2020自然'!I$45-'2020自然'!I$46)*100</f>
        <v>94.2259748433956</v>
      </c>
      <c r="J28">
        <f>('2020自然'!J28-'2020自然'!J$46)/('2020自然'!J$45-'2020自然'!J$46)*100</f>
        <v>26.7758589994659</v>
      </c>
      <c r="K28">
        <f>('2020自然'!K28-'2020自然'!K$46)/('2020自然'!K$45-'2020自然'!K$46)*100</f>
        <v>75.5974264705883</v>
      </c>
      <c r="L28">
        <f>('2020自然'!L28-'2020自然'!L$46)/('2020自然'!L$45-'2020自然'!L$46)*100</f>
        <v>0.948911690301139</v>
      </c>
      <c r="M28">
        <f>('2020自然'!M$45-'2020自然'!M28)/('2020自然'!M$45-'2020自然'!M$46)*100</f>
        <v>97.6572752432258</v>
      </c>
      <c r="N28">
        <f>('2020自然'!N$45-'2020自然'!N28)/('2020自然'!N$45-'2020自然'!N$46)*100</f>
        <v>99.4730277096119</v>
      </c>
      <c r="O28">
        <f>('2020自然'!O28-'2020自然'!O$46)/('2020自然'!O$45-'2020自然'!O$46)*100</f>
        <v>43.7086903347732</v>
      </c>
      <c r="P28">
        <f>('2020自然'!P$45-'2020自然'!P28)/('2020自然'!P$45-'2020自然'!P$46)*100</f>
        <v>47.658659750509</v>
      </c>
      <c r="Q28" s="1">
        <f t="shared" si="1"/>
        <v>81.5728388694959</v>
      </c>
      <c r="R28" s="1">
        <f t="shared" si="2"/>
        <v>64.2645814291389</v>
      </c>
      <c r="S28" s="1">
        <f t="shared" si="3"/>
        <v>39.4834608244623</v>
      </c>
      <c r="T28" s="1">
        <f t="shared" si="4"/>
        <v>47.4997255072882</v>
      </c>
      <c r="U28" s="1">
        <f t="shared" si="5"/>
        <v>48.7057216749091</v>
      </c>
      <c r="V28">
        <f t="shared" si="0"/>
        <v>56.3052656610589</v>
      </c>
    </row>
    <row r="29" spans="1:22">
      <c r="A29">
        <v>24</v>
      </c>
      <c r="B29" t="s">
        <v>34</v>
      </c>
      <c r="C29">
        <f>('2020自然'!C$45-'2020自然'!C29)/('2020自然'!C$45-'2020自然'!C$46)*100</f>
        <v>84.440503340706</v>
      </c>
      <c r="D29">
        <f>('2020自然'!D$45-'2020自然'!D29)/('2020自然'!D$45-'2020自然'!D$46)*100</f>
        <v>98.1280729412476</v>
      </c>
      <c r="E29">
        <f>('2020自然'!E$45-'2020自然'!E29)/('2020自然'!E$45-'2020自然'!E$46)*100</f>
        <v>98.2424428890085</v>
      </c>
      <c r="F29">
        <f>('2020自然'!F$45-'2020自然'!F29)/('2020自然'!F$45-'2020自然'!F$46)*100</f>
        <v>90.5120141308827</v>
      </c>
      <c r="G29">
        <f>('2020自然'!G29-'2020自然'!G$46)/('2020自然'!G$45-'2020自然'!G$46)*100</f>
        <v>44.6363854204923</v>
      </c>
      <c r="H29">
        <f>('2020自然'!H29-'2020自然'!H$46)/('2020自然'!H$45-'2020自然'!H$46)*100</f>
        <v>58.7295759133468</v>
      </c>
      <c r="I29">
        <f>('2020自然'!I29-'2020自然'!I$46)/('2020自然'!I$45-'2020自然'!I$46)*100</f>
        <v>37.453920709522</v>
      </c>
      <c r="J29">
        <f>('2020自然'!J29-'2020自然'!J$46)/('2020自然'!J$45-'2020自然'!J$46)*100</f>
        <v>39.1312088303365</v>
      </c>
      <c r="K29">
        <f>('2020自然'!K29-'2020自然'!K$46)/('2020自然'!K$45-'2020自然'!K$46)*100</f>
        <v>68.7040441176471</v>
      </c>
      <c r="L29">
        <f>('2020自然'!L29-'2020自然'!L$46)/('2020自然'!L$45-'2020自然'!L$46)*100</f>
        <v>2.86270320850146</v>
      </c>
      <c r="M29">
        <f>('2020自然'!M$45-'2020自然'!M29)/('2020自然'!M$45-'2020自然'!M$46)*100</f>
        <v>98.3728157039472</v>
      </c>
      <c r="N29">
        <f>('2020自然'!N$45-'2020自然'!N29)/('2020自然'!N$45-'2020自然'!N$46)*100</f>
        <v>100</v>
      </c>
      <c r="O29">
        <f>('2020自然'!O29-'2020自然'!O$46)/('2020自然'!O$45-'2020自然'!O$46)*100</f>
        <v>61.9665876617629</v>
      </c>
      <c r="P29">
        <f>('2020自然'!P$45-'2020自然'!P29)/('2020自然'!P$45-'2020自然'!P$46)*100</f>
        <v>33.5348974660675</v>
      </c>
      <c r="Q29" s="1">
        <f t="shared" si="1"/>
        <v>89.9334913348897</v>
      </c>
      <c r="R29" s="1">
        <f t="shared" si="2"/>
        <v>59.6457965534621</v>
      </c>
      <c r="S29" s="1">
        <f t="shared" si="3"/>
        <v>38.815207748375</v>
      </c>
      <c r="T29" s="1">
        <f t="shared" si="4"/>
        <v>43.9213633994447</v>
      </c>
      <c r="U29" s="1">
        <f t="shared" si="5"/>
        <v>57.5010888277764</v>
      </c>
      <c r="V29">
        <f t="shared" si="0"/>
        <v>57.9633895727896</v>
      </c>
    </row>
    <row r="30" spans="1:22">
      <c r="A30">
        <v>25</v>
      </c>
      <c r="B30" t="s">
        <v>35</v>
      </c>
      <c r="C30">
        <f>('2020自然'!C$45-'2020自然'!C30)/('2020自然'!C$45-'2020自然'!C$46)*100</f>
        <v>81.5644841973251</v>
      </c>
      <c r="D30">
        <f>('2020自然'!D$45-'2020自然'!D30)/('2020自然'!D$45-'2020自然'!D$46)*100</f>
        <v>89.2332698324164</v>
      </c>
      <c r="E30">
        <f>('2020自然'!E$45-'2020自然'!E30)/('2020自然'!E$45-'2020自然'!E$46)*100</f>
        <v>91.7583262825936</v>
      </c>
      <c r="F30">
        <f>('2020自然'!F$45-'2020自然'!F30)/('2020自然'!F$45-'2020自然'!F$46)*100</f>
        <v>88.4605708875888</v>
      </c>
      <c r="G30">
        <f>('2020自然'!G30-'2020自然'!G$46)/('2020自然'!G$45-'2020自然'!G$46)*100</f>
        <v>40.2699280663566</v>
      </c>
      <c r="H30">
        <f>('2020自然'!H30-'2020自然'!H$46)/('2020自然'!H$45-'2020自然'!H$46)*100</f>
        <v>69.4694327152561</v>
      </c>
      <c r="I30">
        <f>('2020自然'!I30-'2020自然'!I$46)/('2020自然'!I$45-'2020自然'!I$46)*100</f>
        <v>16.319094430421</v>
      </c>
      <c r="J30">
        <f>('2020自然'!J30-'2020自然'!J$46)/('2020自然'!J$45-'2020自然'!J$46)*100</f>
        <v>48.0505607975788</v>
      </c>
      <c r="K30">
        <f>('2020自然'!K30-'2020自然'!K$46)/('2020自然'!K$45-'2020自然'!K$46)*100</f>
        <v>80.2389705882353</v>
      </c>
      <c r="L30">
        <f>('2020自然'!L30-'2020自然'!L$46)/('2020自然'!L$45-'2020自然'!L$46)*100</f>
        <v>8.67836802893289</v>
      </c>
      <c r="M30">
        <f>('2020自然'!M$45-'2020自然'!M30)/('2020自然'!M$45-'2020自然'!M$46)*100</f>
        <v>92.9295416141647</v>
      </c>
      <c r="N30">
        <f>('2020自然'!N$45-'2020自然'!N30)/('2020自然'!N$45-'2020自然'!N$46)*100</f>
        <v>96.8959113785215</v>
      </c>
      <c r="O30">
        <f>('2020自然'!O30-'2020自然'!O$46)/('2020自然'!O$45-'2020自然'!O$46)*100</f>
        <v>29.9422269250525</v>
      </c>
      <c r="P30">
        <f>('2020自然'!P$45-'2020自然'!P30)/('2020自然'!P$45-'2020自然'!P$46)*100</f>
        <v>2.83228711915768</v>
      </c>
      <c r="Q30" s="1">
        <f t="shared" si="1"/>
        <v>84.9696172220073</v>
      </c>
      <c r="R30" s="1">
        <f t="shared" si="2"/>
        <v>64.0015830400904</v>
      </c>
      <c r="S30" s="1">
        <f t="shared" si="3"/>
        <v>42.0723525340063</v>
      </c>
      <c r="T30" s="1">
        <f t="shared" si="4"/>
        <v>53.3035597849139</v>
      </c>
      <c r="U30" s="1">
        <f t="shared" si="5"/>
        <v>27.8218045436661</v>
      </c>
      <c r="V30">
        <f t="shared" si="0"/>
        <v>54.4337834249368</v>
      </c>
    </row>
    <row r="31" spans="1:22">
      <c r="A31">
        <v>207</v>
      </c>
      <c r="B31" t="s">
        <v>36</v>
      </c>
      <c r="C31">
        <f>('2020自然'!C$45-'2020自然'!C31)/('2020自然'!C$45-'2020自然'!C$46)*100</f>
        <v>72.6520470304779</v>
      </c>
      <c r="D31">
        <f>('2020自然'!D$45-'2020自然'!D31)/('2020自然'!D$45-'2020自然'!D$46)*100</f>
        <v>90.3168965743743</v>
      </c>
      <c r="E31">
        <f>('2020自然'!E$45-'2020自然'!E31)/('2020自然'!E$45-'2020自然'!E$46)*100</f>
        <v>90.304591954465</v>
      </c>
      <c r="F31">
        <f>('2020自然'!F$45-'2020自然'!F31)/('2020自然'!F$45-'2020自然'!F$46)*100</f>
        <v>87.9320991345633</v>
      </c>
      <c r="G31">
        <f>('2020自然'!G31-'2020自然'!G$46)/('2020自然'!G$45-'2020自然'!G$46)*100</f>
        <v>18.2910328726048</v>
      </c>
      <c r="H31">
        <f>('2020自然'!H31-'2020自然'!H$46)/('2020自然'!H$45-'2020自然'!H$46)*100</f>
        <v>38.9205067009363</v>
      </c>
      <c r="I31">
        <f>('2020自然'!I31-'2020自然'!I$46)/('2020自然'!I$45-'2020自然'!I$46)*100</f>
        <v>18.9840034081782</v>
      </c>
      <c r="J31">
        <f>('2020自然'!J31-'2020自然'!J$46)/('2020自然'!J$45-'2020自然'!J$46)*100</f>
        <v>30.6925405020474</v>
      </c>
      <c r="K31">
        <f>('2020自然'!K31-'2020自然'!K$46)/('2020自然'!K$45-'2020自然'!K$46)*100</f>
        <v>52.8952205882353</v>
      </c>
      <c r="L31">
        <f>('2020自然'!L31-'2020自然'!L$46)/('2020自然'!L$45-'2020自然'!L$46)*100</f>
        <v>1.11383965495637</v>
      </c>
      <c r="M31">
        <f>('2020自然'!M$45-'2020自然'!M31)/('2020自然'!M$45-'2020自然'!M$46)*100</f>
        <v>80.2856153058792</v>
      </c>
      <c r="N31">
        <f>('2020自然'!N$45-'2020自然'!N31)/('2020自然'!N$45-'2020自然'!N$46)*100</f>
        <v>97.4508417409616</v>
      </c>
      <c r="O31">
        <f>('2020自然'!O31-'2020自然'!O$46)/('2020自然'!O$45-'2020自然'!O$46)*100</f>
        <v>40.4506509110771</v>
      </c>
      <c r="P31">
        <f>('2020自然'!P$45-'2020自然'!P31)/('2020自然'!P$45-'2020自然'!P$46)*100</f>
        <v>22.7779301462852</v>
      </c>
      <c r="Q31" s="1">
        <f t="shared" si="1"/>
        <v>79.7198820730354</v>
      </c>
      <c r="R31" s="1">
        <f t="shared" si="2"/>
        <v>40.6528963582005</v>
      </c>
      <c r="S31" s="1">
        <f t="shared" si="3"/>
        <v>28.4866521135624</v>
      </c>
      <c r="T31" s="1">
        <f t="shared" si="4"/>
        <v>33.4047088049491</v>
      </c>
      <c r="U31" s="1">
        <f t="shared" si="5"/>
        <v>39.388318446569</v>
      </c>
      <c r="V31">
        <f t="shared" si="0"/>
        <v>44.3304915592633</v>
      </c>
    </row>
    <row r="32" spans="1:22">
      <c r="A32">
        <v>182</v>
      </c>
      <c r="B32" t="s">
        <v>37</v>
      </c>
      <c r="C32">
        <f>('2020自然'!C$45-'2020自然'!C32)/('2020自然'!C$45-'2020自然'!C$46)*100</f>
        <v>97.7378365668812</v>
      </c>
      <c r="D32">
        <f>('2020自然'!D$45-'2020自然'!D32)/('2020自然'!D$45-'2020自然'!D$46)*100</f>
        <v>85.3220486105134</v>
      </c>
      <c r="E32">
        <f>('2020自然'!E$45-'2020自然'!E32)/('2020自然'!E$45-'2020自然'!E$46)*100</f>
        <v>92.3428967002538</v>
      </c>
      <c r="F32">
        <f>('2020自然'!F$45-'2020自然'!F32)/('2020自然'!F$45-'2020自然'!F$46)*100</f>
        <v>77.543668663012</v>
      </c>
      <c r="G32">
        <f>('2020自然'!G32-'2020自然'!G$46)/('2020自然'!G$45-'2020自然'!G$46)*100</f>
        <v>0</v>
      </c>
      <c r="H32">
        <f>('2020自然'!H32-'2020自然'!H$46)/('2020自然'!H$45-'2020自然'!H$46)*100</f>
        <v>95.6306223609326</v>
      </c>
      <c r="I32">
        <f>('2020自然'!I32-'2020自然'!I$46)/('2020自然'!I$45-'2020自然'!I$46)*100</f>
        <v>11.9916138788143</v>
      </c>
      <c r="J32">
        <f>('2020自然'!J32-'2020自然'!J$46)/('2020自然'!J$45-'2020自然'!J$46)*100</f>
        <v>69.3074594979526</v>
      </c>
      <c r="K32">
        <f>('2020自然'!K32-'2020自然'!K$46)/('2020自然'!K$45-'2020自然'!K$46)*100</f>
        <v>40.7628676470588</v>
      </c>
      <c r="L32">
        <f>('2020自然'!L32-'2020自然'!L$46)/('2020自然'!L$45-'2020自然'!L$46)*100</f>
        <v>25.3367338853571</v>
      </c>
      <c r="M32">
        <f>('2020自然'!M$45-'2020自然'!M32)/('2020自然'!M$45-'2020自然'!M$46)*100</f>
        <v>92.5135418693211</v>
      </c>
      <c r="N32">
        <f>('2020自然'!N$45-'2020自然'!N32)/('2020自然'!N$45-'2020自然'!N$46)*100</f>
        <v>96.1905515503635</v>
      </c>
      <c r="O32">
        <f>('2020自然'!O32-'2020自然'!O$46)/('2020自然'!O$45-'2020自然'!O$46)*100</f>
        <v>50.4818960290407</v>
      </c>
      <c r="P32">
        <f>('2020自然'!P$45-'2020自然'!P32)/('2020自然'!P$45-'2020自然'!P$46)*100</f>
        <v>36.6843863299645</v>
      </c>
      <c r="Q32" s="1">
        <f t="shared" si="1"/>
        <v>93.7035131074873</v>
      </c>
      <c r="R32" s="1">
        <f t="shared" si="2"/>
        <v>65.1022880661295</v>
      </c>
      <c r="S32" s="1">
        <f t="shared" si="3"/>
        <v>58.509154183307</v>
      </c>
      <c r="T32" s="1">
        <f t="shared" si="4"/>
        <v>34.9564708991543</v>
      </c>
      <c r="U32" s="1">
        <f t="shared" si="5"/>
        <v>50.1794450285397</v>
      </c>
      <c r="V32">
        <f t="shared" si="0"/>
        <v>60.4901742569235</v>
      </c>
    </row>
    <row r="33" spans="1:22">
      <c r="A33">
        <v>183</v>
      </c>
      <c r="B33" t="s">
        <v>38</v>
      </c>
      <c r="C33">
        <f>('2020自然'!C$45-'2020自然'!C33)/('2020自然'!C$45-'2020自然'!C$46)*100</f>
        <v>99.3801888740288</v>
      </c>
      <c r="D33">
        <f>('2020自然'!D$45-'2020自然'!D33)/('2020自然'!D$45-'2020自然'!D$46)*100</f>
        <v>87.6638768296005</v>
      </c>
      <c r="E33">
        <f>('2020自然'!E$45-'2020自然'!E33)/('2020自然'!E$45-'2020自然'!E$46)*100</f>
        <v>98.911622182909</v>
      </c>
      <c r="F33">
        <f>('2020自然'!F$45-'2020自然'!F33)/('2020自然'!F$45-'2020自然'!F$46)*100</f>
        <v>94.6231402846446</v>
      </c>
      <c r="G33">
        <f>('2020自然'!G33-'2020自然'!G$46)/('2020自然'!G$45-'2020自然'!G$46)*100</f>
        <v>0.159451000817757</v>
      </c>
      <c r="H33">
        <f>('2020自然'!H33-'2020自然'!H$46)/('2020自然'!H$45-'2020自然'!H$46)*100</f>
        <v>98.3844317973196</v>
      </c>
      <c r="I33">
        <f>('2020自然'!I33-'2020自然'!I$46)/('2020自然'!I$45-'2020自然'!I$46)*100</f>
        <v>18.647770541067</v>
      </c>
      <c r="J33">
        <f>('2020自然'!J33-'2020自然'!J$46)/('2020自然'!J$45-'2020自然'!J$46)*100</f>
        <v>75.9302118568631</v>
      </c>
      <c r="K33">
        <f>('2020自然'!K33-'2020自然'!K$46)/('2020自然'!K$45-'2020自然'!K$46)*100</f>
        <v>43.9797794117647</v>
      </c>
      <c r="L33">
        <f>('2020自然'!L33-'2020自然'!L$46)/('2020自然'!L$45-'2020自然'!L$46)*100</f>
        <v>33.3984887362175</v>
      </c>
      <c r="M33">
        <f>('2020自然'!M$45-'2020自然'!M33)/('2020自然'!M$45-'2020自然'!M$46)*100</f>
        <v>90.576156644129</v>
      </c>
      <c r="N33">
        <f>('2020自然'!N$45-'2020自然'!N33)/('2020自然'!N$45-'2020自然'!N$46)*100</f>
        <v>93.4053246652384</v>
      </c>
      <c r="O33">
        <f>('2020自然'!O33-'2020自然'!O$46)/('2020自然'!O$45-'2020自然'!O$46)*100</f>
        <v>57.1176476016626</v>
      </c>
      <c r="P33">
        <f>('2020自然'!P$45-'2020自然'!P33)/('2020自然'!P$45-'2020自然'!P$46)*100</f>
        <v>31.2333323027999</v>
      </c>
      <c r="Q33" s="1">
        <f t="shared" si="1"/>
        <v>96.1883957003739</v>
      </c>
      <c r="R33" s="1">
        <f t="shared" si="2"/>
        <v>69.3570248309398</v>
      </c>
      <c r="S33" s="1">
        <f t="shared" si="3"/>
        <v>65.1381999129671</v>
      </c>
      <c r="T33" s="1">
        <f t="shared" si="4"/>
        <v>39.9969816014887</v>
      </c>
      <c r="U33" s="1">
        <f t="shared" si="5"/>
        <v>53.1131089035314</v>
      </c>
      <c r="V33">
        <f t="shared" si="0"/>
        <v>64.7587421898602</v>
      </c>
    </row>
    <row r="34" spans="1:22">
      <c r="A34">
        <v>67</v>
      </c>
      <c r="B34" t="s">
        <v>39</v>
      </c>
      <c r="C34">
        <f>('2020自然'!C$45-'2020自然'!C34)/('2020自然'!C$45-'2020自然'!C$46)*100</f>
        <v>53.9961877425585</v>
      </c>
      <c r="D34">
        <f>('2020自然'!D$45-'2020自然'!D34)/('2020自然'!D$45-'2020自然'!D$46)*100</f>
        <v>75.0727954963631</v>
      </c>
      <c r="E34">
        <f>('2020自然'!E$45-'2020自然'!E34)/('2020自然'!E$45-'2020自然'!E$46)*100</f>
        <v>99.3538958541651</v>
      </c>
      <c r="F34">
        <f>('2020自然'!F$45-'2020自然'!F34)/('2020自然'!F$45-'2020自然'!F$46)*100</f>
        <v>87.348071560479</v>
      </c>
      <c r="G34">
        <f>('2020自然'!G34-'2020自然'!G$46)/('2020自然'!G$45-'2020自然'!G$46)*100</f>
        <v>0</v>
      </c>
      <c r="H34">
        <f>('2020自然'!H34-'2020自然'!H$46)/('2020自然'!H$45-'2020自然'!H$46)*100</f>
        <v>40.5177161740407</v>
      </c>
      <c r="I34">
        <f>('2020自然'!I34-'2020自然'!I$46)/('2020自然'!I$45-'2020自然'!I$46)*100</f>
        <v>0.528947716245313</v>
      </c>
      <c r="J34">
        <f>('2020自然'!J34-'2020自然'!J$46)/('2020自然'!J$45-'2020自然'!J$46)*100</f>
        <v>39.4516645896386</v>
      </c>
      <c r="K34">
        <f>('2020自然'!K34-'2020自然'!K$46)/('2020自然'!K$45-'2020自然'!K$46)*100</f>
        <v>8.40992647058823</v>
      </c>
      <c r="L34">
        <f>('2020自然'!L34-'2020自然'!L$46)/('2020自然'!L$45-'2020自然'!L$46)*100</f>
        <v>1.25838496020278</v>
      </c>
      <c r="M34">
        <f>('2020自然'!M$45-'2020自然'!M34)/('2020自然'!M$45-'2020自然'!M$46)*100</f>
        <v>99.5327715211379</v>
      </c>
      <c r="N34">
        <f>('2020自然'!N$45-'2020自然'!N34)/('2020自然'!N$45-'2020自然'!N$46)*100</f>
        <v>99.7923818946031</v>
      </c>
      <c r="O34">
        <f>('2020自然'!O34-'2020自然'!O$46)/('2020自然'!O$45-'2020自然'!O$46)*100</f>
        <v>0.502303410827236</v>
      </c>
      <c r="P34">
        <f>('2020自然'!P$45-'2020自然'!P34)/('2020自然'!P$45-'2020自然'!P$46)*100</f>
        <v>88.9828772165598</v>
      </c>
      <c r="Q34" s="1">
        <f t="shared" si="1"/>
        <v>65.6628606232546</v>
      </c>
      <c r="R34" s="1">
        <f t="shared" si="2"/>
        <v>36.149569208404</v>
      </c>
      <c r="S34" s="1">
        <f t="shared" si="3"/>
        <v>32.1186247306913</v>
      </c>
      <c r="T34" s="1">
        <f t="shared" si="4"/>
        <v>5.71808624607915</v>
      </c>
      <c r="U34" s="1">
        <f t="shared" si="5"/>
        <v>30.0911255565632</v>
      </c>
      <c r="V34">
        <f t="shared" si="0"/>
        <v>33.9480532729985</v>
      </c>
    </row>
    <row r="35" spans="1:22">
      <c r="A35">
        <v>84</v>
      </c>
      <c r="B35" t="s">
        <v>40</v>
      </c>
      <c r="C35">
        <f>('2020自然'!C$45-'2020自然'!C35)/('2020自然'!C$45-'2020自然'!C$46)*100</f>
        <v>85.6509223203537</v>
      </c>
      <c r="D35">
        <f>('2020自然'!D$45-'2020自然'!D35)/('2020自然'!D$45-'2020自然'!D$46)*100</f>
        <v>88.792186869986</v>
      </c>
      <c r="E35">
        <f>('2020自然'!E$45-'2020自然'!E35)/('2020自然'!E$45-'2020自然'!E$46)*100</f>
        <v>95.2080609183909</v>
      </c>
      <c r="F35">
        <f>('2020自然'!F$45-'2020自然'!F35)/('2020自然'!F$45-'2020自然'!F$46)*100</f>
        <v>74.3622319477466</v>
      </c>
      <c r="G35">
        <f>('2020自然'!G35-'2020自然'!G$46)/('2020自然'!G$45-'2020自然'!G$46)*100</f>
        <v>0</v>
      </c>
      <c r="H35">
        <f>('2020自然'!H35-'2020自然'!H$46)/('2020自然'!H$45-'2020自然'!H$46)*100</f>
        <v>98.1641270424087</v>
      </c>
      <c r="I35">
        <f>('2020自然'!I35-'2020自然'!I$46)/('2020自然'!I$45-'2020自然'!I$46)*100</f>
        <v>1.34409441067753</v>
      </c>
      <c r="J35">
        <f>('2020自然'!J35-'2020自然'!J$46)/('2020自然'!J$45-'2020自然'!J$46)*100</f>
        <v>31.0129962613495</v>
      </c>
      <c r="K35">
        <f>('2020自然'!K35-'2020自然'!K$46)/('2020自然'!K$45-'2020自然'!K$46)*100</f>
        <v>21.3694852941176</v>
      </c>
      <c r="L35">
        <f>('2020自然'!L35-'2020自然'!L$46)/('2020自然'!L$45-'2020自然'!L$46)*100</f>
        <v>0.135082778737931</v>
      </c>
      <c r="M35">
        <f>('2020自然'!M$45-'2020自然'!M35)/('2020自然'!M$45-'2020自然'!M$46)*100</f>
        <v>99.0151145989222</v>
      </c>
      <c r="N35">
        <f>('2020自然'!N$45-'2020自然'!N35)/('2020自然'!N$45-'2020自然'!N$46)*100</f>
        <v>97.5715210324157</v>
      </c>
      <c r="O35">
        <f>('2020自然'!O35-'2020自然'!O$46)/('2020自然'!O$45-'2020自然'!O$46)*100</f>
        <v>17.2116017912229</v>
      </c>
      <c r="P35">
        <f>('2020自然'!P$45-'2020自然'!P35)/('2020自然'!P$45-'2020自然'!P$46)*100</f>
        <v>9.972534558272</v>
      </c>
      <c r="Q35" s="1">
        <f t="shared" si="1"/>
        <v>87.7620092289592</v>
      </c>
      <c r="R35" s="1">
        <f t="shared" si="2"/>
        <v>66.0039543547505</v>
      </c>
      <c r="S35" s="1">
        <f t="shared" si="3"/>
        <v>25.4233751526829</v>
      </c>
      <c r="T35" s="1">
        <f t="shared" si="4"/>
        <v>13.3768561873287</v>
      </c>
      <c r="U35" s="1">
        <f t="shared" si="5"/>
        <v>21.3319133799308</v>
      </c>
      <c r="V35">
        <f t="shared" si="0"/>
        <v>42.7796216607304</v>
      </c>
    </row>
    <row r="36" spans="1:22">
      <c r="A36">
        <v>191</v>
      </c>
      <c r="B36" t="s">
        <v>41</v>
      </c>
      <c r="C36">
        <f>('2020自然'!C$45-'2020自然'!C36)/('2020自然'!C$45-'2020自然'!C$46)*100</f>
        <v>47.2241370626657</v>
      </c>
      <c r="D36">
        <f>('2020自然'!D$45-'2020自然'!D36)/('2020自然'!D$45-'2020自然'!D$46)*100</f>
        <v>77.510536231269</v>
      </c>
      <c r="E36">
        <f>('2020自然'!E$45-'2020自然'!E36)/('2020自然'!E$45-'2020自然'!E$46)*100</f>
        <v>85.7126374894239</v>
      </c>
      <c r="F36">
        <f>('2020自然'!F$45-'2020自然'!F36)/('2020自然'!F$45-'2020自然'!F$46)*100</f>
        <v>83.7912139223055</v>
      </c>
      <c r="G36">
        <f>('2020自然'!G36-'2020自然'!G$46)/('2020自然'!G$45-'2020自然'!G$46)*100</f>
        <v>0.294489054433324</v>
      </c>
      <c r="H36">
        <f>('2020自然'!H36-'2020自然'!H$46)/('2020自然'!H$45-'2020自然'!H$46)*100</f>
        <v>53.809436387002</v>
      </c>
      <c r="I36">
        <f>('2020自然'!I36-'2020自然'!I$46)/('2020自然'!I$45-'2020自然'!I$46)*100</f>
        <v>7.92768913186691</v>
      </c>
      <c r="J36">
        <f>('2020自然'!J36-'2020自然'!J$46)/('2020自然'!J$45-'2020自然'!J$46)*100</f>
        <v>75.9302118568631</v>
      </c>
      <c r="K36">
        <f>('2020自然'!K36-'2020自然'!K$46)/('2020自然'!K$45-'2020自然'!K$46)*100</f>
        <v>68.1066176470588</v>
      </c>
      <c r="L36">
        <f>('2020自然'!L36-'2020自然'!L$46)/('2020自然'!L$45-'2020自然'!L$46)*100</f>
        <v>1.59771731690011</v>
      </c>
      <c r="M36">
        <f>('2020自然'!M$45-'2020自然'!M36)/('2020自然'!M$45-'2020自然'!M$46)*100</f>
        <v>97.7433345314741</v>
      </c>
      <c r="N36">
        <f>('2020自然'!N$45-'2020自然'!N36)/('2020自然'!N$45-'2020自然'!N$46)*100</f>
        <v>99.3241297014843</v>
      </c>
      <c r="O36">
        <f>('2020自然'!O36-'2020自然'!O$46)/('2020自然'!O$45-'2020自然'!O$46)*100</f>
        <v>0.0148265844025796</v>
      </c>
      <c r="P36">
        <f>('2020自然'!P$45-'2020自然'!P36)/('2020自然'!P$45-'2020自然'!P$46)*100</f>
        <v>88.0050440963714</v>
      </c>
      <c r="Q36" s="1">
        <f t="shared" si="1"/>
        <v>60.4364536874012</v>
      </c>
      <c r="R36" s="1">
        <f t="shared" si="2"/>
        <v>43.0299945627731</v>
      </c>
      <c r="S36" s="1">
        <f t="shared" si="3"/>
        <v>63.1185365754738</v>
      </c>
      <c r="T36" s="1">
        <f t="shared" si="4"/>
        <v>43.0726675627871</v>
      </c>
      <c r="U36" s="1">
        <f t="shared" si="5"/>
        <v>29.4217046104264</v>
      </c>
      <c r="V36">
        <f t="shared" si="0"/>
        <v>47.8158713997723</v>
      </c>
    </row>
    <row r="37" spans="1:22">
      <c r="A37">
        <v>80</v>
      </c>
      <c r="B37" t="s">
        <v>42</v>
      </c>
      <c r="C37">
        <f>('2020自然'!C$45-'2020自然'!C37)/('2020自然'!C$45-'2020自然'!C$46)*100</f>
        <v>87.6434621299798</v>
      </c>
      <c r="D37">
        <f>('2020自然'!D$45-'2020自然'!D37)/('2020自然'!D$45-'2020自然'!D$46)*100</f>
        <v>83.7490420082231</v>
      </c>
      <c r="E37">
        <f>('2020自然'!E$45-'2020自然'!E37)/('2020自然'!E$45-'2020自然'!E$46)*100</f>
        <v>98.4155064995</v>
      </c>
      <c r="F37">
        <f>('2020自然'!F$45-'2020自然'!F37)/('2020自然'!F$45-'2020自然'!F$46)*100</f>
        <v>88.8244103789578</v>
      </c>
      <c r="G37">
        <f>('2020自然'!G37-'2020自然'!G$46)/('2020自然'!G$45-'2020自然'!G$46)*100</f>
        <v>1.87184150534923</v>
      </c>
      <c r="H37">
        <f>('2020自然'!H37-'2020自然'!H$46)/('2020自然'!H$45-'2020自然'!H$46)*100</f>
        <v>85.3130163392693</v>
      </c>
      <c r="I37">
        <f>('2020自然'!I37-'2020自然'!I$46)/('2020自然'!I$45-'2020自然'!I$46)*100</f>
        <v>27.2715303910971</v>
      </c>
      <c r="J37">
        <f>('2020自然'!J37-'2020自然'!J$46)/('2020自然'!J$45-'2020自然'!J$46)*100</f>
        <v>67.9010147765711</v>
      </c>
      <c r="K37">
        <f>('2020自然'!K37-'2020自然'!K$46)/('2020自然'!K$45-'2020自然'!K$46)*100</f>
        <v>39.7518382352941</v>
      </c>
      <c r="L37">
        <f>('2020自然'!L37-'2020自然'!L$46)/('2020自然'!L$45-'2020自然'!L$46)*100</f>
        <v>8.97175202501046</v>
      </c>
      <c r="M37">
        <f>('2020自然'!M$45-'2020自然'!M37)/('2020自然'!M$45-'2020自然'!M$46)*100</f>
        <v>93.6736330482214</v>
      </c>
      <c r="N37">
        <f>('2020自然'!N$45-'2020自然'!N37)/('2020自然'!N$45-'2020自然'!N$46)*100</f>
        <v>97.4673936592531</v>
      </c>
      <c r="O37">
        <f>('2020自然'!O37-'2020自然'!O$46)/('2020自然'!O$45-'2020自然'!O$46)*100</f>
        <v>38.7262829742447</v>
      </c>
      <c r="P37">
        <f>('2020自然'!P$45-'2020自然'!P37)/('2020自然'!P$45-'2020自然'!P$46)*100</f>
        <v>38.7220679455029</v>
      </c>
      <c r="Q37" s="1">
        <f t="shared" si="1"/>
        <v>88.0370216210417</v>
      </c>
      <c r="R37" s="1">
        <f t="shared" si="2"/>
        <v>61.7087873678885</v>
      </c>
      <c r="S37" s="1">
        <f t="shared" si="3"/>
        <v>60.2464199183478</v>
      </c>
      <c r="T37" s="1">
        <f t="shared" si="4"/>
        <v>28.1662137857433</v>
      </c>
      <c r="U37" s="1">
        <f t="shared" si="5"/>
        <v>42.8539697995754</v>
      </c>
      <c r="V37">
        <f t="shared" si="0"/>
        <v>56.2024824985193</v>
      </c>
    </row>
    <row r="38" spans="1:22">
      <c r="A38">
        <v>179</v>
      </c>
      <c r="B38" t="s">
        <v>43</v>
      </c>
      <c r="C38">
        <f>('2020自然'!C$45-'2020自然'!C38)/('2020自然'!C$45-'2020自然'!C$46)*100</f>
        <v>94.5776827652952</v>
      </c>
      <c r="D38">
        <f>('2020自然'!D$45-'2020自然'!D38)/('2020自然'!D$45-'2020自然'!D$46)*100</f>
        <v>87.2619252986194</v>
      </c>
      <c r="E38">
        <f>('2020自然'!E$45-'2020自然'!E38)/('2020自然'!E$45-'2020自然'!E$46)*100</f>
        <v>85.3434351203754</v>
      </c>
      <c r="F38">
        <f>('2020自然'!F$45-'2020自然'!F38)/('2020自然'!F$45-'2020自然'!F$46)*100</f>
        <v>72.9435009005941</v>
      </c>
      <c r="G38">
        <f>('2020自然'!G38-'2020自然'!G$46)/('2020自然'!G$45-'2020自然'!G$46)*100</f>
        <v>1.55149107270063</v>
      </c>
      <c r="H38">
        <f>('2020自然'!H38-'2020自然'!H$46)/('2020自然'!H$45-'2020自然'!H$46)*100</f>
        <v>97.3747016706444</v>
      </c>
      <c r="I38">
        <f>('2020自然'!I38-'2020自然'!I$46)/('2020自然'!I$45-'2020自然'!I$46)*100</f>
        <v>15.0415591184758</v>
      </c>
      <c r="J38">
        <f>('2020自然'!J38-'2020自然'!J$46)/('2020自然'!J$45-'2020自然'!J$46)*100</f>
        <v>64.0199394694677</v>
      </c>
      <c r="K38">
        <f>('2020自然'!K38-'2020自然'!K$46)/('2020自然'!K$45-'2020自然'!K$46)*100</f>
        <v>54.4117647058824</v>
      </c>
      <c r="L38">
        <f>('2020自然'!L38-'2020自然'!L$46)/('2020自然'!L$45-'2020自然'!L$46)*100</f>
        <v>100</v>
      </c>
      <c r="M38">
        <f>('2020自然'!M$45-'2020自然'!M38)/('2020自然'!M$45-'2020自然'!M$46)*100</f>
        <v>91.8023274903599</v>
      </c>
      <c r="N38">
        <f>('2020自然'!N$45-'2020自然'!N38)/('2020自然'!N$45-'2020自然'!N$46)*100</f>
        <v>93.9962570315621</v>
      </c>
      <c r="O38">
        <f>('2020自然'!O38-'2020自然'!O$46)/('2020自然'!O$45-'2020自然'!O$46)*100</f>
        <v>29.3118464646219</v>
      </c>
      <c r="P38">
        <f>('2020自然'!P$45-'2020自然'!P38)/('2020自然'!P$45-'2020自然'!P$46)*100</f>
        <v>18.9226766461518</v>
      </c>
      <c r="Q38" s="1">
        <f t="shared" si="1"/>
        <v>91.3945655844073</v>
      </c>
      <c r="R38" s="1">
        <f t="shared" si="2"/>
        <v>65.7932974414878</v>
      </c>
      <c r="S38" s="1">
        <f t="shared" si="3"/>
        <v>54.7924126113408</v>
      </c>
      <c r="T38" s="1">
        <f t="shared" si="4"/>
        <v>71.5711764705883</v>
      </c>
      <c r="U38" s="1">
        <f t="shared" si="5"/>
        <v>31.3255726336319</v>
      </c>
      <c r="V38">
        <f t="shared" si="0"/>
        <v>62.9754049482912</v>
      </c>
    </row>
    <row r="39" spans="1:22">
      <c r="A39">
        <v>186</v>
      </c>
      <c r="B39" t="s">
        <v>44</v>
      </c>
      <c r="C39">
        <f>('2020自然'!C$45-'2020自然'!C39)/('2020自然'!C$45-'2020自然'!C$46)*100</f>
        <v>83.5022871184567</v>
      </c>
      <c r="D39">
        <f>('2020自然'!D$45-'2020自然'!D39)/('2020自然'!D$45-'2020自然'!D$46)*100</f>
        <v>88.1620797721123</v>
      </c>
      <c r="E39">
        <f>('2020自然'!E$45-'2020自然'!E39)/('2020自然'!E$45-'2020自然'!E$46)*100</f>
        <v>100</v>
      </c>
      <c r="F39">
        <f>('2020自然'!F$45-'2020自然'!F39)/('2020自然'!F$45-'2020自然'!F$46)*100</f>
        <v>71.1662778185488</v>
      </c>
      <c r="G39">
        <f>('2020自然'!G39-'2020自然'!G$46)/('2020自然'!G$45-'2020自然'!G$46)*100</f>
        <v>0</v>
      </c>
      <c r="H39">
        <f>('2020自然'!H39-'2020自然'!H$46)/('2020自然'!H$45-'2020自然'!H$46)*100</f>
        <v>53.4055443363319</v>
      </c>
      <c r="I39">
        <f>('2020自然'!I39-'2020自然'!I$46)/('2020自然'!I$45-'2020自然'!I$46)*100</f>
        <v>0</v>
      </c>
      <c r="J39">
        <f>('2020自然'!J39-'2020自然'!J$46)/('2020自然'!J$45-'2020自然'!J$46)*100</f>
        <v>81.4847783514332</v>
      </c>
      <c r="K39">
        <f>('2020自然'!K39-'2020自然'!K$46)/('2020自然'!K$45-'2020自然'!K$46)*100</f>
        <v>25.0919117647059</v>
      </c>
      <c r="L39">
        <f>('2020自然'!L39-'2020自然'!L$46)/('2020自然'!L$45-'2020自然'!L$46)*100</f>
        <v>0.143270396113473</v>
      </c>
      <c r="M39">
        <f>('2020自然'!M$45-'2020自然'!M39)/('2020自然'!M$45-'2020自然'!M$46)*100</f>
        <v>88.283762009111</v>
      </c>
      <c r="N39">
        <f>('2020自然'!N$45-'2020自然'!N39)/('2020自然'!N$45-'2020自然'!N$46)*100</f>
        <v>98.8026801048817</v>
      </c>
      <c r="O39">
        <f>('2020自然'!O39-'2020自然'!O$46)/('2020自然'!O$45-'2020自然'!O$46)*100</f>
        <v>86.052066253536</v>
      </c>
      <c r="P39">
        <f>('2020自然'!P$45-'2020自然'!P39)/('2020自然'!P$45-'2020自然'!P$46)*100</f>
        <v>77.1929041070884</v>
      </c>
      <c r="Q39" s="1">
        <f t="shared" si="1"/>
        <v>86.9427633207815</v>
      </c>
      <c r="R39" s="1">
        <f t="shared" si="2"/>
        <v>40.7366265543683</v>
      </c>
      <c r="S39" s="1">
        <f t="shared" si="3"/>
        <v>66.1330461100232</v>
      </c>
      <c r="T39" s="1">
        <f t="shared" si="4"/>
        <v>15.7012431535677</v>
      </c>
      <c r="U39" s="1">
        <f t="shared" si="5"/>
        <v>84.2749554555718</v>
      </c>
      <c r="V39">
        <f t="shared" si="0"/>
        <v>58.7577269188625</v>
      </c>
    </row>
    <row r="40" spans="1:22">
      <c r="A40">
        <v>187</v>
      </c>
      <c r="B40" t="s">
        <v>45</v>
      </c>
      <c r="C40">
        <f>('2020自然'!C$45-'2020自然'!C40)/('2020自然'!C$45-'2020自然'!C$46)*100</f>
        <v>88.3084296514078</v>
      </c>
      <c r="D40">
        <f>('2020自然'!D$45-'2020自然'!D40)/('2020自然'!D$45-'2020自然'!D$46)*100</f>
        <v>88.5240438678532</v>
      </c>
      <c r="E40">
        <f>('2020自然'!E$45-'2020自然'!E40)/('2020自然'!E$45-'2020自然'!E$46)*100</f>
        <v>99.3962002922852</v>
      </c>
      <c r="F40">
        <f>('2020自然'!F$45-'2020自然'!F40)/('2020自然'!F$45-'2020自然'!F$46)*100</f>
        <v>88.6564184745428</v>
      </c>
      <c r="G40">
        <f>('2020自然'!G40-'2020自然'!G$46)/('2020自然'!G$45-'2020自然'!G$46)*100</f>
        <v>2.81423567239516</v>
      </c>
      <c r="H40">
        <f>('2020自然'!H40-'2020自然'!H$46)/('2020自然'!H$45-'2020自然'!H$46)*100</f>
        <v>35.5241417293923</v>
      </c>
      <c r="I40">
        <f>('2020自然'!I40-'2020自然'!I$46)/('2020自然'!I$45-'2020自然'!I$46)*100</f>
        <v>46.5419978998288</v>
      </c>
      <c r="J40">
        <f>('2020自然'!J40-'2020自然'!J$46)/('2020自然'!J$45-'2020自然'!J$46)*100</f>
        <v>79.1703756453623</v>
      </c>
      <c r="K40">
        <f>('2020自然'!K40-'2020自然'!K$46)/('2020自然'!K$45-'2020自然'!K$46)*100</f>
        <v>32.5827205882353</v>
      </c>
      <c r="L40">
        <f>('2020自然'!L40-'2020自然'!L$46)/('2020自然'!L$45-'2020自然'!L$46)*100</f>
        <v>17.8554995747324</v>
      </c>
      <c r="M40">
        <f>('2020自然'!M$45-'2020自然'!M40)/('2020自然'!M$45-'2020自然'!M$46)*100</f>
        <v>89.5086526857359</v>
      </c>
      <c r="N40">
        <f>('2020自然'!N$45-'2020自然'!N40)/('2020自然'!N$45-'2020自然'!N$46)*100</f>
        <v>98.5560828915645</v>
      </c>
      <c r="O40">
        <f>('2020自然'!O40-'2020自然'!O$46)/('2020自然'!O$45-'2020自然'!O$46)*100</f>
        <v>71.5987042828453</v>
      </c>
      <c r="P40">
        <f>('2020自然'!P$45-'2020自然'!P40)/('2020自然'!P$45-'2020自然'!P$46)*100</f>
        <v>56.2442604782883</v>
      </c>
      <c r="Q40" s="1">
        <f t="shared" si="1"/>
        <v>89.8418024809211</v>
      </c>
      <c r="R40" s="1">
        <f t="shared" si="2"/>
        <v>34.4070178302293</v>
      </c>
      <c r="S40" s="1">
        <f t="shared" si="3"/>
        <v>73.0231892781038</v>
      </c>
      <c r="T40" s="1">
        <f t="shared" si="4"/>
        <v>27.0393945987528</v>
      </c>
      <c r="U40" s="1">
        <f t="shared" si="5"/>
        <v>69.2884836784505</v>
      </c>
      <c r="V40">
        <f t="shared" si="0"/>
        <v>58.7199775732915</v>
      </c>
    </row>
    <row r="41" spans="1:22">
      <c r="A41">
        <v>53</v>
      </c>
      <c r="B41" t="s">
        <v>46</v>
      </c>
      <c r="C41">
        <f>('2020自然'!C$45-'2020自然'!C41)/('2020自然'!C$45-'2020自然'!C$46)*100</f>
        <v>0</v>
      </c>
      <c r="D41">
        <f>('2020自然'!D$45-'2020自然'!D41)/('2020自然'!D$45-'2020自然'!D$46)*100</f>
        <v>98.4441493756008</v>
      </c>
      <c r="E41">
        <f>('2020自然'!E$45-'2020自然'!E41)/('2020自然'!E$45-'2020自然'!E$46)*100</f>
        <v>74.4173525113453</v>
      </c>
      <c r="F41">
        <f>('2020自然'!F$45-'2020自然'!F41)/('2020自然'!F$45-'2020自然'!F$46)*100</f>
        <v>95.6838611826301</v>
      </c>
      <c r="G41">
        <f>('2020自然'!G41-'2020自然'!G$46)/('2020自然'!G$45-'2020自然'!G$46)*100</f>
        <v>5.4827906697783</v>
      </c>
      <c r="H41">
        <f>('2020自然'!H41-'2020自然'!H$46)/('2020自然'!H$45-'2020自然'!H$46)*100</f>
        <v>0</v>
      </c>
      <c r="I41">
        <f>('2020自然'!I41-'2020自然'!I$46)/('2020自然'!I$45-'2020自然'!I$46)*100</f>
        <v>1.30784805153391</v>
      </c>
      <c r="J41">
        <f>('2020自然'!J41-'2020自然'!J$46)/('2020自然'!J$45-'2020自然'!J$46)*100</f>
        <v>25.6898700373865</v>
      </c>
      <c r="K41">
        <f>('2020自然'!K41-'2020自然'!K$46)/('2020自然'!K$45-'2020自然'!K$46)*100</f>
        <v>22.2886029411765</v>
      </c>
      <c r="L41">
        <f>('2020自然'!L41-'2020自然'!L$46)/('2020自然'!L$45-'2020自然'!L$46)*100</f>
        <v>1.52220377377075</v>
      </c>
      <c r="M41">
        <f>('2020自然'!M$45-'2020自然'!M41)/('2020自然'!M$45-'2020自然'!M$46)*100</f>
        <v>92.5945249291489</v>
      </c>
      <c r="N41">
        <f>('2020自然'!N$45-'2020自然'!N41)/('2020自然'!N$45-'2020自然'!N$46)*100</f>
        <v>98.8847488326781</v>
      </c>
      <c r="O41">
        <f>('2020自然'!O41-'2020自然'!O$46)/('2020自然'!O$45-'2020自然'!O$46)*100</f>
        <v>0.545755386201606</v>
      </c>
      <c r="P41">
        <f>('2020自然'!P$45-'2020自然'!P41)/('2020自然'!P$45-'2020自然'!P$46)*100</f>
        <v>82.0522199121185</v>
      </c>
      <c r="Q41" s="1">
        <f t="shared" si="1"/>
        <v>36.199381917483</v>
      </c>
      <c r="R41" s="1">
        <f t="shared" si="2"/>
        <v>16.6287708768103</v>
      </c>
      <c r="S41" s="1">
        <f t="shared" si="3"/>
        <v>21.0962970952519</v>
      </c>
      <c r="T41" s="1">
        <f t="shared" si="4"/>
        <v>14.4721302945649</v>
      </c>
      <c r="U41" s="1">
        <f t="shared" si="5"/>
        <v>28.032712254776</v>
      </c>
      <c r="V41">
        <f t="shared" si="0"/>
        <v>23.2858584877772</v>
      </c>
    </row>
    <row r="42" spans="1:22">
      <c r="A42">
        <v>15</v>
      </c>
      <c r="B42" t="s">
        <v>47</v>
      </c>
      <c r="C42">
        <f>('2020自然'!C$45-'2020自然'!C42)/('2020自然'!C$45-'2020自然'!C$46)*100</f>
        <v>93.947491914266</v>
      </c>
      <c r="D42">
        <f>('2020自然'!D$45-'2020自然'!D42)/('2020自然'!D$45-'2020自然'!D$46)*100</f>
        <v>96.9950749595369</v>
      </c>
      <c r="E42">
        <f>('2020自然'!E$45-'2020自然'!E42)/('2020自然'!E$45-'2020自然'!E$46)*100</f>
        <v>94.6465656487962</v>
      </c>
      <c r="F42">
        <f>('2020自然'!F$45-'2020自然'!F42)/('2020自然'!F$45-'2020自然'!F$46)*100</f>
        <v>94.4038098761914</v>
      </c>
      <c r="G42">
        <f>('2020自然'!G42-'2020自然'!G$46)/('2020自然'!G$45-'2020自然'!G$46)*100</f>
        <v>77.9696209461874</v>
      </c>
      <c r="H42">
        <f>('2020自然'!H42-'2020自然'!H$46)/('2020自然'!H$45-'2020自然'!H$46)*100</f>
        <v>83.5322195704057</v>
      </c>
      <c r="I42">
        <f>('2020自然'!I42-'2020自然'!I$46)/('2020自然'!I$45-'2020自然'!I$46)*100</f>
        <v>22.6655805802771</v>
      </c>
      <c r="J42">
        <f>('2020自然'!J42-'2020自然'!J$46)/('2020自然'!J$45-'2020自然'!J$46)*100</f>
        <v>33.7546733131565</v>
      </c>
      <c r="K42">
        <f>('2020自然'!K42-'2020自然'!K$46)/('2020自然'!K$45-'2020自然'!K$46)*100</f>
        <v>49.4025735294118</v>
      </c>
      <c r="L42">
        <f>('2020自然'!L42-'2020自然'!L$46)/('2020自然'!L$45-'2020自然'!L$46)*100</f>
        <v>2.30171538825253</v>
      </c>
      <c r="M42">
        <f>('2020自然'!M$45-'2020自然'!M42)/('2020自然'!M$45-'2020自然'!M$46)*100</f>
        <v>91.9769734275854</v>
      </c>
      <c r="N42">
        <f>('2020自然'!N$45-'2020自然'!N42)/('2020自然'!N$45-'2020自然'!N$46)*100</f>
        <v>98.7347663768163</v>
      </c>
      <c r="O42">
        <f>('2020自然'!O42-'2020自然'!O$46)/('2020自然'!O$45-'2020自然'!O$46)*100</f>
        <v>40.7140746916246</v>
      </c>
      <c r="P42">
        <f>('2020自然'!P$45-'2020自然'!P42)/('2020自然'!P$45-'2020自然'!P$46)*100</f>
        <v>8.60436828940836</v>
      </c>
      <c r="Q42" s="1">
        <f t="shared" si="1"/>
        <v>94.8545480597238</v>
      </c>
      <c r="R42" s="1">
        <f t="shared" si="2"/>
        <v>83.630861264764</v>
      </c>
      <c r="S42" s="1">
        <f t="shared" si="3"/>
        <v>31.665488242282</v>
      </c>
      <c r="T42" s="1">
        <f t="shared" si="4"/>
        <v>31.6738105250794</v>
      </c>
      <c r="U42" s="1">
        <f t="shared" si="5"/>
        <v>36.5519229650509</v>
      </c>
      <c r="V42">
        <f t="shared" si="0"/>
        <v>55.67532621138</v>
      </c>
    </row>
    <row r="43" spans="1:22">
      <c r="A43">
        <v>184</v>
      </c>
      <c r="B43" t="s">
        <v>48</v>
      </c>
      <c r="C43">
        <f>('2020自然'!C$45-'2020自然'!C43)/('2020自然'!C$45-'2020自然'!C$46)*100</f>
        <v>87.4889734701307</v>
      </c>
      <c r="D43">
        <f>('2020自然'!D$45-'2020自然'!D43)/('2020自然'!D$45-'2020自然'!D$46)*100</f>
        <v>84.6366692568584</v>
      </c>
      <c r="E43">
        <f>('2020自然'!E$45-'2020自然'!E43)/('2020自然'!E$45-'2020自然'!E$46)*100</f>
        <v>94.1581416814091</v>
      </c>
      <c r="F43">
        <f>('2020自然'!F$45-'2020自然'!F43)/('2020自然'!F$45-'2020自然'!F$46)*100</f>
        <v>70.8470371591145</v>
      </c>
      <c r="G43">
        <f>('2020自然'!G43-'2020自然'!G$46)/('2020自然'!G$45-'2020自然'!G$46)*100</f>
        <v>2.83966775430384</v>
      </c>
      <c r="H43">
        <f>('2020自然'!H43-'2020自然'!H$46)/('2020自然'!H$45-'2020自然'!H$46)*100</f>
        <v>49.0728841564164</v>
      </c>
      <c r="I43">
        <f>('2020自然'!I43-'2020自然'!I$46)/('2020自然'!I$45-'2020自然'!I$46)*100</f>
        <v>15.2428918479233</v>
      </c>
      <c r="J43">
        <f>('2020自然'!J43-'2020自然'!J$46)/('2020自然'!J$45-'2020自然'!J$46)*100</f>
        <v>67.1176784760548</v>
      </c>
      <c r="K43">
        <f>('2020自然'!K43-'2020自然'!K$46)/('2020自然'!K$45-'2020自然'!K$46)*100</f>
        <v>36.2132352941176</v>
      </c>
      <c r="L43">
        <f>('2020自然'!L43-'2020自然'!L$46)/('2020自然'!L$45-'2020自然'!L$46)*100</f>
        <v>19.33395132667</v>
      </c>
      <c r="M43">
        <f>('2020自然'!M$45-'2020自然'!M43)/('2020自然'!M$45-'2020自然'!M$46)*100</f>
        <v>93.8004468692912</v>
      </c>
      <c r="N43">
        <f>('2020自然'!N$45-'2020自然'!N43)/('2020自然'!N$45-'2020自然'!N$46)*100</f>
        <v>93.5712011023074</v>
      </c>
      <c r="O43">
        <f>('2020自然'!O43-'2020自然'!O$46)/('2020自然'!O$45-'2020自然'!O$46)*100</f>
        <v>35.3779200762509</v>
      </c>
      <c r="P43">
        <f>('2020自然'!P$45-'2020自然'!P43)/('2020自然'!P$45-'2020自然'!P$46)*100</f>
        <v>15.0173667806251</v>
      </c>
      <c r="Q43" s="1">
        <f t="shared" si="1"/>
        <v>87.6147893036868</v>
      </c>
      <c r="R43" s="1">
        <f t="shared" si="2"/>
        <v>39.1112648600289</v>
      </c>
      <c r="S43" s="1">
        <f t="shared" si="3"/>
        <v>57.3444686753149</v>
      </c>
      <c r="T43" s="1">
        <f t="shared" si="4"/>
        <v>29.8598728087704</v>
      </c>
      <c r="U43" s="1">
        <f t="shared" si="5"/>
        <v>34.5090035796333</v>
      </c>
      <c r="V43">
        <f t="shared" si="0"/>
        <v>49.6878798454869</v>
      </c>
    </row>
    <row r="44" spans="1:22">
      <c r="A44">
        <v>40</v>
      </c>
      <c r="B44" t="s">
        <v>49</v>
      </c>
      <c r="C44">
        <f>('2020自然'!C$45-'2020自然'!C44)/('2020自然'!C$45-'2020自然'!C$46)*100</f>
        <v>76.3548516383381</v>
      </c>
      <c r="D44">
        <f>('2020自然'!D$45-'2020自然'!D44)/('2020自然'!D$45-'2020自然'!D$46)*100</f>
        <v>97.787605448788</v>
      </c>
      <c r="E44">
        <f>('2020自然'!E$45-'2020自然'!E44)/('2020自然'!E$45-'2020自然'!E$46)*100</f>
        <v>99.1154526574879</v>
      </c>
      <c r="F44">
        <f>('2020自然'!F$45-'2020自然'!F44)/('2020自然'!F$45-'2020自然'!F$46)*100</f>
        <v>96.4588256010275</v>
      </c>
      <c r="G44">
        <f>('2020自然'!G44-'2020自然'!G$46)/('2020自然'!G$45-'2020自然'!G$46)*100</f>
        <v>7.38078795210946</v>
      </c>
      <c r="H44">
        <f>('2020自然'!H44-'2020自然'!H$46)/('2020自然'!H$45-'2020自然'!H$46)*100</f>
        <v>61.3915917018542</v>
      </c>
      <c r="I44">
        <f>('2020自然'!I44-'2020自然'!I$46)/('2020自然'!I$45-'2020自然'!I$46)*100</f>
        <v>12.2962554210101</v>
      </c>
      <c r="J44">
        <f>('2020自然'!J44-'2020自然'!J$46)/('2020自然'!J$45-'2020自然'!J$46)*100</f>
        <v>56.756275591953</v>
      </c>
      <c r="K44">
        <f>('2020自然'!K44-'2020自然'!K$46)/('2020自然'!K$45-'2020自然'!K$46)*100</f>
        <v>73.7591911764706</v>
      </c>
      <c r="L44">
        <f>('2020自然'!L44-'2020自然'!L$46)/('2020自然'!L$45-'2020自然'!L$46)*100</f>
        <v>0.148195278745378</v>
      </c>
      <c r="M44">
        <f>('2020自然'!M$45-'2020自然'!M44)/('2020自然'!M$45-'2020自然'!M$46)*100</f>
        <v>93.4346269401458</v>
      </c>
      <c r="N44">
        <f>('2020自然'!N$45-'2020自然'!N44)/('2020自然'!N$45-'2020自然'!N$46)*100</f>
        <v>98.1654720284734</v>
      </c>
      <c r="O44">
        <f>('2020自然'!O44-'2020自然'!O$46)/('2020自然'!O$45-'2020自然'!O$46)*100</f>
        <v>46.1641503238873</v>
      </c>
      <c r="P44">
        <f>('2020自然'!P$45-'2020自然'!P44)/('2020自然'!P$45-'2020自然'!P$46)*100</f>
        <v>32.2335372899494</v>
      </c>
      <c r="Q44" s="1">
        <f t="shared" si="1"/>
        <v>85.1089761767581</v>
      </c>
      <c r="R44" s="1">
        <f t="shared" si="2"/>
        <v>51.2680331852532</v>
      </c>
      <c r="S44" s="1">
        <f t="shared" si="3"/>
        <v>48.3800077917473</v>
      </c>
      <c r="T44" s="1">
        <f t="shared" si="4"/>
        <v>46.0520123205668</v>
      </c>
      <c r="U44" s="1">
        <f t="shared" si="5"/>
        <v>46.2411992294135</v>
      </c>
      <c r="V44">
        <f t="shared" si="0"/>
        <v>55.4100457407478</v>
      </c>
    </row>
    <row r="45" spans="3:16">
      <c r="C45">
        <v>0.5998</v>
      </c>
      <c r="D45">
        <v>0.2671</v>
      </c>
      <c r="E45">
        <v>0.1331</v>
      </c>
      <c r="F45">
        <v>0.1572</v>
      </c>
      <c r="G45">
        <v>0.2895</v>
      </c>
      <c r="H45">
        <v>0.5533</v>
      </c>
      <c r="I45">
        <v>0.1884</v>
      </c>
      <c r="J45">
        <v>0.8116</v>
      </c>
      <c r="K45">
        <v>0.6236</v>
      </c>
      <c r="L45">
        <v>0.3764</v>
      </c>
      <c r="M45">
        <v>0.0451</v>
      </c>
      <c r="N45">
        <v>0.0281</v>
      </c>
      <c r="O45">
        <v>0.6744</v>
      </c>
      <c r="P45">
        <v>0.2524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abSelected="1" workbookViewId="0">
      <selection activeCell="B1" sqref="B$1:B$1048576"/>
    </sheetView>
  </sheetViews>
  <sheetFormatPr defaultColWidth="8.89166666666667" defaultRowHeight="13.5"/>
  <cols>
    <col min="2" max="2" width="22.625" customWidth="1"/>
    <col min="3" max="9" width="12.8916666666667"/>
    <col min="10" max="10" width="12.625"/>
  </cols>
  <sheetData>
    <row r="1" spans="1:10">
      <c r="A1">
        <v>183</v>
      </c>
      <c r="B1" t="s">
        <v>38</v>
      </c>
      <c r="C1">
        <v>64.7587421898602</v>
      </c>
      <c r="D1">
        <f>VLOOKUP(A1,经济标准化!$1:$1048576,13,FALSE)</f>
        <v>38.1698040296969</v>
      </c>
      <c r="E1">
        <v>54.6962539417576</v>
      </c>
      <c r="F1">
        <f t="shared" ref="F1:F41" si="0">(C1+D1+E1)/3</f>
        <v>52.5416000537716</v>
      </c>
      <c r="G1">
        <f t="shared" ref="G1:G41" si="1">F1*F1*F1</f>
        <v>145047.37808052</v>
      </c>
      <c r="H1">
        <f t="shared" ref="H1:H41" si="2">(C1*D1*E1/G1)^(1/3)</f>
        <v>0.976836799063179</v>
      </c>
      <c r="I1">
        <f t="shared" ref="I1:I41" si="3">SQRT(H1*F1)</f>
        <v>7.16411672254047</v>
      </c>
      <c r="J1">
        <f t="shared" ref="J1:J41" si="4">SQRT(I1*F1*10)</f>
        <v>61.3526002361968</v>
      </c>
    </row>
    <row r="2" spans="1:10">
      <c r="A2">
        <v>179</v>
      </c>
      <c r="B2" t="s">
        <v>43</v>
      </c>
      <c r="C2">
        <v>62.9754049482912</v>
      </c>
      <c r="D2">
        <f>VLOOKUP(A2,经济标准化!$1:$1048576,13,FALSE)</f>
        <v>35.3349122878173</v>
      </c>
      <c r="E2">
        <v>56.0750095204282</v>
      </c>
      <c r="F2">
        <f t="shared" si="0"/>
        <v>51.4617755855122</v>
      </c>
      <c r="G2">
        <f t="shared" si="1"/>
        <v>136286.95857503</v>
      </c>
      <c r="H2">
        <f t="shared" si="2"/>
        <v>0.971024111937353</v>
      </c>
      <c r="I2">
        <f t="shared" si="3"/>
        <v>7.06899037604674</v>
      </c>
      <c r="J2">
        <f t="shared" si="4"/>
        <v>60.3144092525379</v>
      </c>
    </row>
    <row r="3" spans="1:10">
      <c r="A3">
        <v>182</v>
      </c>
      <c r="B3" t="s">
        <v>37</v>
      </c>
      <c r="C3">
        <v>60.4901742569235</v>
      </c>
      <c r="D3">
        <f>VLOOKUP(A3,经济标准化!$1:$1048576,13,FALSE)</f>
        <v>41.7505736220772</v>
      </c>
      <c r="E3">
        <v>44.746247553053</v>
      </c>
      <c r="F3">
        <f t="shared" si="0"/>
        <v>48.9956651440179</v>
      </c>
      <c r="G3">
        <f t="shared" si="1"/>
        <v>117617.778794553</v>
      </c>
      <c r="H3">
        <f t="shared" si="2"/>
        <v>0.986757213575918</v>
      </c>
      <c r="I3">
        <f t="shared" si="3"/>
        <v>6.95318819066548</v>
      </c>
      <c r="J3">
        <f t="shared" si="4"/>
        <v>58.3674635626036</v>
      </c>
    </row>
    <row r="4" spans="1:10">
      <c r="A4">
        <v>188</v>
      </c>
      <c r="B4" t="s">
        <v>21</v>
      </c>
      <c r="C4">
        <v>72.1384666163648</v>
      </c>
      <c r="D4">
        <f>VLOOKUP(A4,经济标准化!$1:$1048576,13,FALSE)</f>
        <v>19.5463111417079</v>
      </c>
      <c r="E4">
        <v>57.3681829231683</v>
      </c>
      <c r="F4">
        <f t="shared" si="0"/>
        <v>49.6843202270803</v>
      </c>
      <c r="G4">
        <f t="shared" si="1"/>
        <v>122647.318302294</v>
      </c>
      <c r="H4">
        <f t="shared" si="2"/>
        <v>0.870458860993354</v>
      </c>
      <c r="I4">
        <f t="shared" si="3"/>
        <v>6.57633308113978</v>
      </c>
      <c r="J4">
        <f t="shared" si="4"/>
        <v>57.1612315055659</v>
      </c>
    </row>
    <row r="5" spans="1:10">
      <c r="A5">
        <v>208</v>
      </c>
      <c r="B5" t="s">
        <v>8</v>
      </c>
      <c r="C5">
        <v>30.5205359704803</v>
      </c>
      <c r="D5">
        <f>VLOOKUP(A5,经济标准化!$1:$1048576,13,FALSE)</f>
        <v>48.0998360364133</v>
      </c>
      <c r="E5">
        <v>63.2085771795628</v>
      </c>
      <c r="F5">
        <f t="shared" si="0"/>
        <v>47.2763163954855</v>
      </c>
      <c r="G5">
        <f t="shared" si="1"/>
        <v>105664.935305655</v>
      </c>
      <c r="H5">
        <f t="shared" si="2"/>
        <v>0.957620919938171</v>
      </c>
      <c r="I5">
        <f t="shared" si="3"/>
        <v>6.72850574778181</v>
      </c>
      <c r="J5">
        <f t="shared" si="4"/>
        <v>56.4002629959272</v>
      </c>
    </row>
    <row r="6" spans="1:10">
      <c r="A6">
        <v>80</v>
      </c>
      <c r="B6" t="s">
        <v>42</v>
      </c>
      <c r="C6">
        <v>56.2024824985193</v>
      </c>
      <c r="D6">
        <f>VLOOKUP(A6,经济标准化!$1:$1048576,13,FALSE)</f>
        <v>32.77199053777</v>
      </c>
      <c r="E6">
        <v>42.7439956924735</v>
      </c>
      <c r="F6">
        <f t="shared" si="0"/>
        <v>43.9061562429209</v>
      </c>
      <c r="G6">
        <f t="shared" si="1"/>
        <v>84640.1171103336</v>
      </c>
      <c r="H6">
        <f t="shared" si="2"/>
        <v>0.976155623540398</v>
      </c>
      <c r="I6">
        <f t="shared" si="3"/>
        <v>6.54669697821509</v>
      </c>
      <c r="J6">
        <f t="shared" si="4"/>
        <v>53.6134591684374</v>
      </c>
    </row>
    <row r="7" spans="1:10">
      <c r="A7">
        <v>54</v>
      </c>
      <c r="B7" t="s">
        <v>16</v>
      </c>
      <c r="C7">
        <v>46.5920883370188</v>
      </c>
      <c r="D7">
        <f>VLOOKUP(A7,经济标准化!$1:$1048576,13,FALSE)</f>
        <v>30.6760307051662</v>
      </c>
      <c r="E7">
        <v>49.8906154797325</v>
      </c>
      <c r="F7">
        <f t="shared" si="0"/>
        <v>42.3862448406392</v>
      </c>
      <c r="G7">
        <f t="shared" si="1"/>
        <v>76150.8626383207</v>
      </c>
      <c r="H7">
        <f t="shared" si="2"/>
        <v>0.978329445342082</v>
      </c>
      <c r="I7">
        <f t="shared" si="3"/>
        <v>6.43954279472357</v>
      </c>
      <c r="J7">
        <f t="shared" si="4"/>
        <v>52.244429134495</v>
      </c>
    </row>
    <row r="8" spans="1:10">
      <c r="A8">
        <v>184</v>
      </c>
      <c r="B8" t="s">
        <v>48</v>
      </c>
      <c r="C8">
        <v>49.6878798454869</v>
      </c>
      <c r="D8">
        <f>VLOOKUP(A8,经济标准化!$1:$1048576,13,FALSE)</f>
        <v>38.4856155333996</v>
      </c>
      <c r="E8">
        <v>36.2992649710146</v>
      </c>
      <c r="F8">
        <f t="shared" si="0"/>
        <v>41.4909201166337</v>
      </c>
      <c r="G8">
        <f t="shared" si="1"/>
        <v>71426.4717761817</v>
      </c>
      <c r="H8">
        <f t="shared" si="2"/>
        <v>0.990518319178083</v>
      </c>
      <c r="I8">
        <f t="shared" si="3"/>
        <v>6.41073447079819</v>
      </c>
      <c r="J8">
        <f t="shared" si="4"/>
        <v>51.5739538737179</v>
      </c>
    </row>
    <row r="9" spans="1:10">
      <c r="A9">
        <v>25</v>
      </c>
      <c r="B9" t="s">
        <v>35</v>
      </c>
      <c r="C9">
        <v>54.4337834249368</v>
      </c>
      <c r="D9">
        <f>VLOOKUP(A9,经济标准化!$1:$1048576,13,FALSE)</f>
        <v>31.6811131543231</v>
      </c>
      <c r="E9">
        <v>34.2398532420473</v>
      </c>
      <c r="F9">
        <f t="shared" si="0"/>
        <v>40.1182499404357</v>
      </c>
      <c r="G9">
        <f t="shared" si="1"/>
        <v>64569.2793333957</v>
      </c>
      <c r="H9">
        <f t="shared" si="2"/>
        <v>0.970640264663046</v>
      </c>
      <c r="I9">
        <f t="shared" si="3"/>
        <v>6.2402234527301</v>
      </c>
      <c r="J9">
        <f t="shared" si="4"/>
        <v>50.0346723943302</v>
      </c>
    </row>
    <row r="10" spans="1:10">
      <c r="A10">
        <v>187</v>
      </c>
      <c r="B10" t="s">
        <v>45</v>
      </c>
      <c r="C10">
        <v>58.7199775732915</v>
      </c>
      <c r="D10">
        <f>VLOOKUP(A10,经济标准化!$1:$1048576,13,FALSE)</f>
        <v>29.1414467265694</v>
      </c>
      <c r="E10">
        <v>32.5525820871135</v>
      </c>
      <c r="F10">
        <f t="shared" si="0"/>
        <v>40.1380021289915</v>
      </c>
      <c r="G10">
        <f t="shared" si="1"/>
        <v>64664.6981978654</v>
      </c>
      <c r="H10">
        <f t="shared" si="2"/>
        <v>0.951491820219524</v>
      </c>
      <c r="I10">
        <f t="shared" si="3"/>
        <v>6.17988516929637</v>
      </c>
      <c r="J10">
        <f t="shared" si="4"/>
        <v>49.8044419788176</v>
      </c>
    </row>
    <row r="11" spans="1:10">
      <c r="A11">
        <v>190</v>
      </c>
      <c r="B11" t="s">
        <v>11</v>
      </c>
      <c r="C11">
        <v>49.1850027948772</v>
      </c>
      <c r="D11">
        <f>VLOOKUP(A11,经济标准化!$1:$1048576,13,FALSE)</f>
        <v>23.1854937175655</v>
      </c>
      <c r="E11">
        <v>47.4016018545722</v>
      </c>
      <c r="F11">
        <f t="shared" si="0"/>
        <v>39.924032789005</v>
      </c>
      <c r="G11">
        <f t="shared" si="1"/>
        <v>63636.0494708733</v>
      </c>
      <c r="H11">
        <f t="shared" si="2"/>
        <v>0.94706463296447</v>
      </c>
      <c r="I11">
        <f t="shared" si="3"/>
        <v>6.14903565283049</v>
      </c>
      <c r="J11">
        <f t="shared" si="4"/>
        <v>49.547381467073</v>
      </c>
    </row>
    <row r="12" spans="1:10">
      <c r="A12">
        <v>24</v>
      </c>
      <c r="B12" t="s">
        <v>34</v>
      </c>
      <c r="C12">
        <v>57.9633895727896</v>
      </c>
      <c r="D12">
        <f>VLOOKUP(A12,经济标准化!$1:$1048576,13,FALSE)</f>
        <v>27.9127502073685</v>
      </c>
      <c r="E12">
        <v>32.9917572072689</v>
      </c>
      <c r="F12">
        <f t="shared" si="0"/>
        <v>39.6226323291423</v>
      </c>
      <c r="G12">
        <f t="shared" si="1"/>
        <v>62205.6702034082</v>
      </c>
      <c r="H12">
        <f t="shared" si="2"/>
        <v>0.950263305084406</v>
      </c>
      <c r="I12">
        <f t="shared" si="3"/>
        <v>6.13611713979085</v>
      </c>
      <c r="J12">
        <f t="shared" si="4"/>
        <v>49.3081244176334</v>
      </c>
    </row>
    <row r="13" spans="1:10">
      <c r="A13">
        <v>247</v>
      </c>
      <c r="B13" t="s">
        <v>30</v>
      </c>
      <c r="C13">
        <v>75.5314257617718</v>
      </c>
      <c r="D13">
        <f>VLOOKUP(A13,经济标准化!$1:$1048576,13,FALSE)</f>
        <v>12.0457990154824</v>
      </c>
      <c r="E13">
        <v>37.7325246743091</v>
      </c>
      <c r="F13">
        <f t="shared" si="0"/>
        <v>41.7699164838544</v>
      </c>
      <c r="G13">
        <f t="shared" si="1"/>
        <v>72877.0560937735</v>
      </c>
      <c r="H13">
        <f t="shared" si="2"/>
        <v>0.778089305986609</v>
      </c>
      <c r="I13">
        <f t="shared" si="3"/>
        <v>5.70094074061825</v>
      </c>
      <c r="J13">
        <f t="shared" si="4"/>
        <v>48.7983420430477</v>
      </c>
    </row>
    <row r="14" spans="1:10">
      <c r="A14">
        <v>216</v>
      </c>
      <c r="B14" t="s">
        <v>29</v>
      </c>
      <c r="C14">
        <v>59.0511641087856</v>
      </c>
      <c r="D14">
        <f>VLOOKUP(A14,经济标准化!$1:$1048576,13,FALSE)</f>
        <v>26.3390160466949</v>
      </c>
      <c r="E14">
        <v>31.7907933304125</v>
      </c>
      <c r="F14">
        <f t="shared" si="0"/>
        <v>39.0603244952977</v>
      </c>
      <c r="G14">
        <f t="shared" si="1"/>
        <v>59594.6866598005</v>
      </c>
      <c r="H14">
        <f t="shared" si="2"/>
        <v>0.939666934987727</v>
      </c>
      <c r="I14">
        <f t="shared" si="3"/>
        <v>6.05835748351997</v>
      </c>
      <c r="J14">
        <f t="shared" si="4"/>
        <v>48.6458024103627</v>
      </c>
    </row>
    <row r="15" spans="1:10">
      <c r="A15">
        <v>15</v>
      </c>
      <c r="B15" t="s">
        <v>47</v>
      </c>
      <c r="C15">
        <v>55.67532621138</v>
      </c>
      <c r="D15">
        <f>VLOOKUP(A15,经济标准化!$1:$1048576,13,FALSE)</f>
        <v>31.2093043666344</v>
      </c>
      <c r="E15">
        <v>27.082487368092</v>
      </c>
      <c r="F15">
        <f t="shared" si="0"/>
        <v>37.9890393153688</v>
      </c>
      <c r="G15">
        <f t="shared" si="1"/>
        <v>54824.5320084341</v>
      </c>
      <c r="H15">
        <f t="shared" si="2"/>
        <v>0.950357103065687</v>
      </c>
      <c r="I15">
        <f t="shared" si="3"/>
        <v>6.00858996371048</v>
      </c>
      <c r="J15">
        <f t="shared" si="4"/>
        <v>47.776621935977</v>
      </c>
    </row>
    <row r="16" spans="1:10">
      <c r="A16">
        <v>62</v>
      </c>
      <c r="B16" t="s">
        <v>10</v>
      </c>
      <c r="C16">
        <v>50.680778609999</v>
      </c>
      <c r="D16">
        <f>VLOOKUP(A16,经济标准化!$1:$1048576,13,FALSE)</f>
        <v>24.1882359393842</v>
      </c>
      <c r="E16">
        <v>37.8064707838582</v>
      </c>
      <c r="F16">
        <f t="shared" si="0"/>
        <v>37.5584951110805</v>
      </c>
      <c r="G16">
        <f t="shared" si="1"/>
        <v>52981.5363887994</v>
      </c>
      <c r="H16">
        <f t="shared" si="2"/>
        <v>0.956378244209025</v>
      </c>
      <c r="I16">
        <f t="shared" si="3"/>
        <v>5.99334027145701</v>
      </c>
      <c r="J16">
        <f t="shared" si="4"/>
        <v>47.4447933165021</v>
      </c>
    </row>
    <row r="17" spans="1:10">
      <c r="A17">
        <v>207</v>
      </c>
      <c r="B17" t="s">
        <v>36</v>
      </c>
      <c r="C17">
        <v>44.3304915592633</v>
      </c>
      <c r="D17">
        <f>VLOOKUP(A17,经济标准化!$1:$1048576,13,FALSE)</f>
        <v>28.6031293823315</v>
      </c>
      <c r="E17">
        <v>38.6181257693266</v>
      </c>
      <c r="F17">
        <f t="shared" si="0"/>
        <v>37.1839155703071</v>
      </c>
      <c r="G17">
        <f t="shared" si="1"/>
        <v>51412.1020361911</v>
      </c>
      <c r="H17">
        <f t="shared" si="2"/>
        <v>0.983891729151782</v>
      </c>
      <c r="I17">
        <f t="shared" si="3"/>
        <v>6.04854916381634</v>
      </c>
      <c r="J17">
        <f t="shared" si="4"/>
        <v>47.42454442904</v>
      </c>
    </row>
    <row r="18" spans="1:10">
      <c r="A18">
        <v>50</v>
      </c>
      <c r="B18" t="s">
        <v>27</v>
      </c>
      <c r="C18">
        <v>43.9939476109213</v>
      </c>
      <c r="D18">
        <f>VLOOKUP(A18,经济标准化!$1:$1048576,13,FALSE)</f>
        <v>23.6734032535965</v>
      </c>
      <c r="E18">
        <v>41.5294930479867</v>
      </c>
      <c r="F18">
        <f t="shared" si="0"/>
        <v>36.3989479708348</v>
      </c>
      <c r="G18">
        <f t="shared" si="1"/>
        <v>48224.3624311696</v>
      </c>
      <c r="H18">
        <f t="shared" si="2"/>
        <v>0.964379392367837</v>
      </c>
      <c r="I18">
        <f t="shared" si="3"/>
        <v>5.92472744748163</v>
      </c>
      <c r="J18">
        <f t="shared" si="4"/>
        <v>46.4385449925233</v>
      </c>
    </row>
    <row r="19" spans="1:10">
      <c r="A19">
        <v>48</v>
      </c>
      <c r="B19" t="s">
        <v>25</v>
      </c>
      <c r="C19">
        <v>47.2508355232709</v>
      </c>
      <c r="D19">
        <f>VLOOKUP(A19,经济标准化!$1:$1048576,13,FALSE)</f>
        <v>20.6897167464279</v>
      </c>
      <c r="E19">
        <v>42.1389752717147</v>
      </c>
      <c r="F19">
        <f t="shared" si="0"/>
        <v>36.6931758471378</v>
      </c>
      <c r="G19">
        <f t="shared" si="1"/>
        <v>49403.2939771904</v>
      </c>
      <c r="H19">
        <f t="shared" si="2"/>
        <v>0.9412334805531</v>
      </c>
      <c r="I19">
        <f t="shared" si="3"/>
        <v>5.87680573229612</v>
      </c>
      <c r="J19">
        <f t="shared" si="4"/>
        <v>46.436910551264</v>
      </c>
    </row>
    <row r="20" spans="1:10">
      <c r="A20">
        <v>52</v>
      </c>
      <c r="B20" t="s">
        <v>15</v>
      </c>
      <c r="C20">
        <v>41.2414124543415</v>
      </c>
      <c r="D20">
        <f>VLOOKUP(A20,经济标准化!$1:$1048576,13,FALSE)</f>
        <v>16.2694268824611</v>
      </c>
      <c r="E20">
        <v>49.4552769412139</v>
      </c>
      <c r="F20">
        <f t="shared" si="0"/>
        <v>35.6553720926722</v>
      </c>
      <c r="G20">
        <f t="shared" si="1"/>
        <v>45328.8727520131</v>
      </c>
      <c r="H20">
        <f t="shared" si="2"/>
        <v>0.901255306434691</v>
      </c>
      <c r="I20">
        <f t="shared" si="3"/>
        <v>5.66873824597892</v>
      </c>
      <c r="J20">
        <f t="shared" si="4"/>
        <v>44.9578659920976</v>
      </c>
    </row>
    <row r="21" spans="1:10">
      <c r="A21">
        <v>40</v>
      </c>
      <c r="B21" t="s">
        <v>49</v>
      </c>
      <c r="C21">
        <v>55.4100457407478</v>
      </c>
      <c r="D21">
        <f>VLOOKUP(A21,经济标准化!$1:$1048576,13,FALSE)</f>
        <v>29.4035256521594</v>
      </c>
      <c r="E21">
        <v>21.2560683454472</v>
      </c>
      <c r="F21">
        <f t="shared" si="0"/>
        <v>35.3565465794515</v>
      </c>
      <c r="G21">
        <f t="shared" si="1"/>
        <v>44198.7021792817</v>
      </c>
      <c r="H21">
        <f t="shared" si="2"/>
        <v>0.921906999653736</v>
      </c>
      <c r="I21">
        <f t="shared" si="3"/>
        <v>5.7092423118291</v>
      </c>
      <c r="J21">
        <f t="shared" si="4"/>
        <v>44.9287315346829</v>
      </c>
    </row>
    <row r="22" spans="1:10">
      <c r="A22">
        <v>81</v>
      </c>
      <c r="B22" t="s">
        <v>20</v>
      </c>
      <c r="C22">
        <v>44.7577280514966</v>
      </c>
      <c r="D22">
        <f>VLOOKUP(A22,经济标准化!$1:$1048576,13,FALSE)</f>
        <v>14.0927091203071</v>
      </c>
      <c r="E22">
        <v>45.1665165031013</v>
      </c>
      <c r="F22">
        <f t="shared" si="0"/>
        <v>34.672317891635</v>
      </c>
      <c r="G22">
        <f t="shared" si="1"/>
        <v>41682.0075009423</v>
      </c>
      <c r="H22">
        <f t="shared" si="2"/>
        <v>0.88086664135875</v>
      </c>
      <c r="I22">
        <f t="shared" si="3"/>
        <v>5.52645349291274</v>
      </c>
      <c r="J22">
        <f t="shared" si="4"/>
        <v>43.7738451954597</v>
      </c>
    </row>
    <row r="23" spans="1:10">
      <c r="A23">
        <v>79</v>
      </c>
      <c r="B23" t="s">
        <v>19</v>
      </c>
      <c r="C23">
        <v>38.8188476911114</v>
      </c>
      <c r="D23">
        <f>VLOOKUP(A23,经济标准化!$1:$1048576,13,FALSE)</f>
        <v>14.3662786049589</v>
      </c>
      <c r="E23">
        <v>49.3319886745203</v>
      </c>
      <c r="F23">
        <f t="shared" si="0"/>
        <v>34.1723716568635</v>
      </c>
      <c r="G23">
        <f t="shared" si="1"/>
        <v>39904.8206502925</v>
      </c>
      <c r="H23">
        <f t="shared" si="2"/>
        <v>0.883412204091094</v>
      </c>
      <c r="I23">
        <f t="shared" si="3"/>
        <v>5.49438715093957</v>
      </c>
      <c r="J23">
        <f t="shared" si="4"/>
        <v>43.3308481048551</v>
      </c>
    </row>
    <row r="24" spans="1:10">
      <c r="A24">
        <v>51</v>
      </c>
      <c r="B24" t="s">
        <v>14</v>
      </c>
      <c r="C24">
        <v>52.124875998447</v>
      </c>
      <c r="D24">
        <f>VLOOKUP(A24,经济标准化!$1:$1048576,13,FALSE)</f>
        <v>9.37683115242534</v>
      </c>
      <c r="E24">
        <v>40.8595329621949</v>
      </c>
      <c r="F24">
        <f t="shared" si="0"/>
        <v>34.1204133710224</v>
      </c>
      <c r="G24">
        <f t="shared" si="1"/>
        <v>39723.0742533769</v>
      </c>
      <c r="H24">
        <f t="shared" si="2"/>
        <v>0.795152738337471</v>
      </c>
      <c r="I24">
        <f t="shared" si="3"/>
        <v>5.20873690304808</v>
      </c>
      <c r="J24">
        <f t="shared" si="4"/>
        <v>42.1573547880912</v>
      </c>
    </row>
    <row r="25" spans="1:10">
      <c r="A25">
        <v>71</v>
      </c>
      <c r="B25" t="s">
        <v>22</v>
      </c>
      <c r="C25">
        <v>54.1666452972673</v>
      </c>
      <c r="D25">
        <f>VLOOKUP(A25,经济标准化!$1:$1048576,13,FALSE)</f>
        <v>12.0934876096002</v>
      </c>
      <c r="E25">
        <v>32.0869627112188</v>
      </c>
      <c r="F25">
        <f t="shared" si="0"/>
        <v>32.7823652060288</v>
      </c>
      <c r="G25">
        <f t="shared" si="1"/>
        <v>35230.6659452961</v>
      </c>
      <c r="H25">
        <f t="shared" si="2"/>
        <v>0.841841672314253</v>
      </c>
      <c r="I25">
        <f t="shared" si="3"/>
        <v>5.25333809567401</v>
      </c>
      <c r="J25">
        <f t="shared" si="4"/>
        <v>41.4990178200797</v>
      </c>
    </row>
    <row r="26" spans="1:10">
      <c r="A26">
        <v>214</v>
      </c>
      <c r="B26" t="s">
        <v>80</v>
      </c>
      <c r="C26">
        <v>47.3274639446782</v>
      </c>
      <c r="D26">
        <f>VLOOKUP(A26,经济标准化!$1:$1048576,13,FALSE)</f>
        <v>21.7265788581339</v>
      </c>
      <c r="E26">
        <v>25.3535774700127</v>
      </c>
      <c r="F26">
        <f t="shared" si="0"/>
        <v>31.4692067576083</v>
      </c>
      <c r="G26">
        <f t="shared" si="1"/>
        <v>31164.3007936584</v>
      </c>
      <c r="H26">
        <f t="shared" si="2"/>
        <v>0.942241323047536</v>
      </c>
      <c r="I26">
        <f t="shared" si="3"/>
        <v>5.44532708021706</v>
      </c>
      <c r="J26">
        <f t="shared" si="4"/>
        <v>41.3956668928227</v>
      </c>
    </row>
    <row r="27" spans="1:10">
      <c r="A27">
        <v>186</v>
      </c>
      <c r="B27" t="s">
        <v>44</v>
      </c>
      <c r="C27">
        <v>58.7577269188625</v>
      </c>
      <c r="D27">
        <f>VLOOKUP(A27,经济标准化!$1:$1048576,13,FALSE)</f>
        <v>13.1066446368441</v>
      </c>
      <c r="E27">
        <v>24.4284055703494</v>
      </c>
      <c r="F27">
        <f t="shared" si="0"/>
        <v>32.097592375352</v>
      </c>
      <c r="G27">
        <f t="shared" si="1"/>
        <v>33068.7190366634</v>
      </c>
      <c r="H27">
        <f t="shared" si="2"/>
        <v>0.828599665190799</v>
      </c>
      <c r="I27">
        <f t="shared" si="3"/>
        <v>5.15713624947484</v>
      </c>
      <c r="J27">
        <f t="shared" si="4"/>
        <v>40.6855818638243</v>
      </c>
    </row>
    <row r="28" spans="1:10">
      <c r="A28">
        <v>61</v>
      </c>
      <c r="B28" t="s">
        <v>9</v>
      </c>
      <c r="C28">
        <v>40.7315265962196</v>
      </c>
      <c r="D28">
        <f>VLOOKUP(A28,经济标准化!$1:$1048576,13,FALSE)</f>
        <v>13.6192057859622</v>
      </c>
      <c r="E28">
        <v>39.2202257952096</v>
      </c>
      <c r="F28">
        <f t="shared" si="0"/>
        <v>31.1903193924638</v>
      </c>
      <c r="G28">
        <f t="shared" si="1"/>
        <v>30343.0662989383</v>
      </c>
      <c r="H28">
        <f t="shared" si="2"/>
        <v>0.895043956372168</v>
      </c>
      <c r="I28">
        <f t="shared" si="3"/>
        <v>5.28362629919474</v>
      </c>
      <c r="J28">
        <f t="shared" si="4"/>
        <v>40.5953189200806</v>
      </c>
    </row>
    <row r="29" spans="1:10">
      <c r="A29">
        <v>49</v>
      </c>
      <c r="B29" t="s">
        <v>26</v>
      </c>
      <c r="C29">
        <v>46.2838252833307</v>
      </c>
      <c r="D29">
        <f>VLOOKUP(A29,经济标准化!$1:$1048576,13,FALSE)</f>
        <v>14.2762026808747</v>
      </c>
      <c r="E29">
        <v>29.852411884129</v>
      </c>
      <c r="F29">
        <f t="shared" si="0"/>
        <v>30.1374799494448</v>
      </c>
      <c r="G29">
        <f t="shared" si="1"/>
        <v>27372.8995282582</v>
      </c>
      <c r="H29">
        <f t="shared" si="2"/>
        <v>0.896534192228729</v>
      </c>
      <c r="I29">
        <f t="shared" si="3"/>
        <v>5.19800742999517</v>
      </c>
      <c r="J29">
        <f t="shared" si="4"/>
        <v>39.5796468779781</v>
      </c>
    </row>
    <row r="30" spans="1:10">
      <c r="A30">
        <v>205</v>
      </c>
      <c r="B30" t="s">
        <v>33</v>
      </c>
      <c r="C30">
        <v>56.3052656610589</v>
      </c>
      <c r="D30">
        <f>VLOOKUP(A30,经济标准化!$1:$1048576,13,FALSE)</f>
        <v>17.3044991803259</v>
      </c>
      <c r="E30">
        <v>18.2652700151558</v>
      </c>
      <c r="F30">
        <f t="shared" si="0"/>
        <v>30.6250116188469</v>
      </c>
      <c r="G30">
        <f t="shared" si="1"/>
        <v>28722.93308226</v>
      </c>
      <c r="H30">
        <f t="shared" si="2"/>
        <v>0.852514521992624</v>
      </c>
      <c r="I30">
        <f t="shared" si="3"/>
        <v>5.10962495113485</v>
      </c>
      <c r="J30">
        <f t="shared" si="4"/>
        <v>39.5578466927176</v>
      </c>
    </row>
    <row r="31" spans="1:10">
      <c r="A31">
        <v>203</v>
      </c>
      <c r="B31" t="s">
        <v>31</v>
      </c>
      <c r="C31">
        <v>33.3231913199955</v>
      </c>
      <c r="D31">
        <f>VLOOKUP(A31,经济标准化!$1:$1048576,13,FALSE)</f>
        <v>30.412162486095</v>
      </c>
      <c r="E31">
        <v>22.1821035616483</v>
      </c>
      <c r="F31">
        <f t="shared" si="0"/>
        <v>28.6391524559129</v>
      </c>
      <c r="G31">
        <f t="shared" si="1"/>
        <v>23489.8630126232</v>
      </c>
      <c r="H31">
        <f t="shared" si="2"/>
        <v>0.98545934238172</v>
      </c>
      <c r="I31">
        <f t="shared" si="3"/>
        <v>5.31250603252117</v>
      </c>
      <c r="J31">
        <f t="shared" si="4"/>
        <v>39.0058547128929</v>
      </c>
    </row>
    <row r="32" spans="1:10">
      <c r="A32">
        <v>84</v>
      </c>
      <c r="B32" t="s">
        <v>40</v>
      </c>
      <c r="C32">
        <v>42.7796216607304</v>
      </c>
      <c r="D32">
        <f>VLOOKUP(A32,经济标准化!$1:$1048576,13,FALSE)</f>
        <v>8.05350022492247</v>
      </c>
      <c r="E32">
        <v>40.6283011945369</v>
      </c>
      <c r="F32">
        <f t="shared" si="0"/>
        <v>30.4871410267299</v>
      </c>
      <c r="G32">
        <f t="shared" si="1"/>
        <v>28336.7539480375</v>
      </c>
      <c r="H32">
        <f t="shared" si="2"/>
        <v>0.790496696950466</v>
      </c>
      <c r="I32">
        <f t="shared" si="3"/>
        <v>4.90917348248084</v>
      </c>
      <c r="J32">
        <f t="shared" si="4"/>
        <v>38.6867760720735</v>
      </c>
    </row>
    <row r="33" spans="1:10">
      <c r="A33">
        <v>192</v>
      </c>
      <c r="B33" t="s">
        <v>12</v>
      </c>
      <c r="C33">
        <v>61.1037650778523</v>
      </c>
      <c r="D33">
        <f>VLOOKUP(A33,经济标准化!$1:$1048576,13,FALSE)</f>
        <v>6.63364937111273</v>
      </c>
      <c r="E33">
        <v>26.3692227307094</v>
      </c>
      <c r="F33">
        <f t="shared" si="0"/>
        <v>31.3688790598915</v>
      </c>
      <c r="G33">
        <f t="shared" si="1"/>
        <v>30867.1831974472</v>
      </c>
      <c r="H33">
        <f t="shared" si="2"/>
        <v>0.70222066271164</v>
      </c>
      <c r="I33">
        <f t="shared" si="3"/>
        <v>4.69338630862177</v>
      </c>
      <c r="J33">
        <f t="shared" si="4"/>
        <v>38.3700752535758</v>
      </c>
    </row>
    <row r="34" spans="1:10">
      <c r="A34">
        <v>215</v>
      </c>
      <c r="B34" t="s">
        <v>13</v>
      </c>
      <c r="C34">
        <v>53.7229219069154</v>
      </c>
      <c r="D34">
        <f>VLOOKUP(A34,经济标准化!$1:$1048576,13,FALSE)</f>
        <v>14.3517438855095</v>
      </c>
      <c r="E34">
        <v>19.6238767582009</v>
      </c>
      <c r="F34">
        <f t="shared" si="0"/>
        <v>29.2328475168753</v>
      </c>
      <c r="G34">
        <f t="shared" si="1"/>
        <v>24981.2038726471</v>
      </c>
      <c r="H34">
        <f t="shared" si="2"/>
        <v>0.84608094646364</v>
      </c>
      <c r="I34">
        <f t="shared" si="3"/>
        <v>4.9732640483796</v>
      </c>
      <c r="J34">
        <f t="shared" si="4"/>
        <v>38.1290793997755</v>
      </c>
    </row>
    <row r="35" spans="1:10">
      <c r="A35">
        <v>191</v>
      </c>
      <c r="B35" t="s">
        <v>81</v>
      </c>
      <c r="C35">
        <v>47.8158713997723</v>
      </c>
      <c r="D35">
        <f>VLOOKUP(A35,经济标准化!$1:$1048576,13,FALSE)</f>
        <v>11.7602928977387</v>
      </c>
      <c r="E35">
        <v>27.4465587012425</v>
      </c>
      <c r="F35">
        <f t="shared" si="0"/>
        <v>29.0075743329178</v>
      </c>
      <c r="G35">
        <f t="shared" si="1"/>
        <v>24408.1150336214</v>
      </c>
      <c r="H35">
        <f t="shared" si="2"/>
        <v>0.858317479723708</v>
      </c>
      <c r="I35">
        <f t="shared" si="3"/>
        <v>4.98976032433705</v>
      </c>
      <c r="J35">
        <f t="shared" si="4"/>
        <v>38.0448213968276</v>
      </c>
    </row>
    <row r="36" spans="1:10">
      <c r="A36">
        <v>204</v>
      </c>
      <c r="B36" t="s">
        <v>32</v>
      </c>
      <c r="C36">
        <v>37.8570416941138</v>
      </c>
      <c r="D36">
        <f>VLOOKUP(A36,经济标准化!$1:$1048576,13,FALSE)</f>
        <v>14.1737821702346</v>
      </c>
      <c r="E36">
        <v>28.9545534157451</v>
      </c>
      <c r="F36">
        <f t="shared" si="0"/>
        <v>26.9951257600312</v>
      </c>
      <c r="G36">
        <f t="shared" si="1"/>
        <v>19672.3419614878</v>
      </c>
      <c r="H36">
        <f t="shared" si="2"/>
        <v>0.924338575264755</v>
      </c>
      <c r="I36">
        <f t="shared" si="3"/>
        <v>4.9952613629439</v>
      </c>
      <c r="J36">
        <f t="shared" si="4"/>
        <v>36.7216160724028</v>
      </c>
    </row>
    <row r="37" spans="1:10">
      <c r="A37">
        <v>78</v>
      </c>
      <c r="B37" t="s">
        <v>18</v>
      </c>
      <c r="C37">
        <v>34.2714059831766</v>
      </c>
      <c r="D37">
        <f>VLOOKUP(A37,经济标准化!$1:$1048576,13,FALSE)</f>
        <v>11.1250920819074</v>
      </c>
      <c r="E37">
        <v>22.1633682726535</v>
      </c>
      <c r="F37">
        <f t="shared" si="0"/>
        <v>22.5199554459125</v>
      </c>
      <c r="G37">
        <f t="shared" si="1"/>
        <v>11420.9592212642</v>
      </c>
      <c r="H37">
        <f t="shared" si="2"/>
        <v>0.90446043285806</v>
      </c>
      <c r="I37">
        <f t="shared" si="3"/>
        <v>4.51313734009439</v>
      </c>
      <c r="J37">
        <f t="shared" si="4"/>
        <v>31.8803468958871</v>
      </c>
    </row>
    <row r="38" spans="1:10">
      <c r="A38">
        <v>53</v>
      </c>
      <c r="B38" t="s">
        <v>46</v>
      </c>
      <c r="C38">
        <v>23.2858584877772</v>
      </c>
      <c r="D38">
        <f>VLOOKUP(A38,经济标准化!$1:$1048576,13,FALSE)</f>
        <v>17.5032555708001</v>
      </c>
      <c r="E38">
        <v>24.3585678332561</v>
      </c>
      <c r="F38">
        <f t="shared" si="0"/>
        <v>21.7158939639445</v>
      </c>
      <c r="G38">
        <f t="shared" si="1"/>
        <v>10240.7823754982</v>
      </c>
      <c r="H38">
        <f t="shared" si="2"/>
        <v>0.989714425571533</v>
      </c>
      <c r="I38">
        <f t="shared" si="3"/>
        <v>4.63600404662222</v>
      </c>
      <c r="J38">
        <f t="shared" si="4"/>
        <v>31.7293196102384</v>
      </c>
    </row>
    <row r="39" spans="1:10">
      <c r="A39">
        <v>77</v>
      </c>
      <c r="B39" t="s">
        <v>17</v>
      </c>
      <c r="C39">
        <v>32.9402028441973</v>
      </c>
      <c r="D39">
        <f>VLOOKUP(A39,经济标准化!$1:$1048576,13,FALSE)</f>
        <v>7.19015416025606</v>
      </c>
      <c r="E39">
        <v>28.1499343645672</v>
      </c>
      <c r="F39">
        <f t="shared" si="0"/>
        <v>22.7600971230069</v>
      </c>
      <c r="G39">
        <f t="shared" si="1"/>
        <v>11790.2315109248</v>
      </c>
      <c r="H39">
        <f t="shared" si="2"/>
        <v>0.826938429503075</v>
      </c>
      <c r="I39">
        <f t="shared" si="3"/>
        <v>4.33834057794415</v>
      </c>
      <c r="J39">
        <f t="shared" si="4"/>
        <v>31.4230891076435</v>
      </c>
    </row>
    <row r="40" spans="1:10">
      <c r="A40">
        <v>47</v>
      </c>
      <c r="B40" t="s">
        <v>82</v>
      </c>
      <c r="C40">
        <v>42.7650139482614</v>
      </c>
      <c r="D40">
        <f>VLOOKUP(A40,经济标准化!$1:$1048576,13,FALSE)</f>
        <v>2.28839654779576</v>
      </c>
      <c r="E40">
        <v>27.4200506182436</v>
      </c>
      <c r="F40">
        <f t="shared" si="0"/>
        <v>24.1578203714336</v>
      </c>
      <c r="G40">
        <f t="shared" si="1"/>
        <v>14098.5108561258</v>
      </c>
      <c r="H40">
        <f t="shared" si="2"/>
        <v>0.575225729689743</v>
      </c>
      <c r="I40">
        <f t="shared" si="3"/>
        <v>3.72776070193241</v>
      </c>
      <c r="J40">
        <f t="shared" si="4"/>
        <v>30.0090941924231</v>
      </c>
    </row>
    <row r="41" spans="1:10">
      <c r="A41">
        <v>67</v>
      </c>
      <c r="B41" t="s">
        <v>39</v>
      </c>
      <c r="C41">
        <v>33.9480532729985</v>
      </c>
      <c r="D41">
        <f>VLOOKUP(A41,经济标准化!$1:$1048576,13,FALSE)</f>
        <v>2.32070127996241</v>
      </c>
      <c r="E41">
        <v>30.1786569836383</v>
      </c>
      <c r="F41">
        <f t="shared" si="0"/>
        <v>22.1491371788664</v>
      </c>
      <c r="G41">
        <f t="shared" si="1"/>
        <v>10866.0184660839</v>
      </c>
      <c r="H41">
        <f t="shared" si="2"/>
        <v>0.60258899454683</v>
      </c>
      <c r="I41">
        <f t="shared" si="3"/>
        <v>3.65333085042854</v>
      </c>
      <c r="J41">
        <f t="shared" si="4"/>
        <v>28.4461115384733</v>
      </c>
    </row>
    <row r="42" spans="3:10">
      <c r="C42">
        <f>AVERAGE(C1:C41)</f>
        <v>49.2663465523801</v>
      </c>
      <c r="D42">
        <f>AVERAGE(D1:D41)</f>
        <v>21.0964049583125</v>
      </c>
      <c r="E42">
        <f>AVERAGE(E1:E41)</f>
        <v>36.1381522732899</v>
      </c>
      <c r="J42">
        <f>AVERAGE(J1:J41)</f>
        <v>44.5755097219745</v>
      </c>
    </row>
  </sheetData>
  <sortState ref="A1:J41">
    <sortCondition ref="J1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D38" sqref="D38"/>
    </sheetView>
  </sheetViews>
  <sheetFormatPr defaultColWidth="8.89166666666667" defaultRowHeight="13.5" outlineLevelCol="2"/>
  <cols>
    <col min="2" max="2" width="23.1083333333333" customWidth="1"/>
    <col min="3" max="3" width="12.8916666666667"/>
  </cols>
  <sheetData>
    <row r="1" spans="1:3">
      <c r="A1">
        <v>183</v>
      </c>
      <c r="B1" t="s">
        <v>38</v>
      </c>
      <c r="C1">
        <v>6.97452688781812</v>
      </c>
    </row>
    <row r="2" spans="1:3">
      <c r="A2">
        <v>182</v>
      </c>
      <c r="B2" t="s">
        <v>37</v>
      </c>
      <c r="C2">
        <v>6.76878105711313</v>
      </c>
    </row>
    <row r="3" spans="1:3">
      <c r="A3">
        <v>179</v>
      </c>
      <c r="B3" t="s">
        <v>43</v>
      </c>
      <c r="C3">
        <v>6.66465647888967</v>
      </c>
    </row>
    <row r="4" spans="1:3">
      <c r="A4">
        <v>208</v>
      </c>
      <c r="B4" t="s">
        <v>8</v>
      </c>
      <c r="C4">
        <v>6.50172111896247</v>
      </c>
    </row>
    <row r="5" spans="1:3">
      <c r="A5">
        <v>80</v>
      </c>
      <c r="B5" t="s">
        <v>42</v>
      </c>
      <c r="C5">
        <v>6.45577108173547</v>
      </c>
    </row>
    <row r="6" spans="1:3">
      <c r="A6">
        <v>54</v>
      </c>
      <c r="B6" t="s">
        <v>16</v>
      </c>
      <c r="C6">
        <v>6.29279530435585</v>
      </c>
    </row>
    <row r="7" spans="1:3">
      <c r="A7">
        <v>184</v>
      </c>
      <c r="B7" t="s">
        <v>48</v>
      </c>
      <c r="C7">
        <v>6.2400918157439</v>
      </c>
    </row>
    <row r="8" spans="1:3">
      <c r="A8">
        <v>188</v>
      </c>
      <c r="B8" t="s">
        <v>21</v>
      </c>
      <c r="C8">
        <v>6.117600749579</v>
      </c>
    </row>
    <row r="9" spans="1:3">
      <c r="A9">
        <v>25</v>
      </c>
      <c r="B9" t="s">
        <v>35</v>
      </c>
      <c r="C9">
        <v>5.97276141049947</v>
      </c>
    </row>
    <row r="10" spans="1:3">
      <c r="A10">
        <v>62</v>
      </c>
      <c r="B10" t="s">
        <v>10</v>
      </c>
      <c r="C10">
        <v>5.95252867491624</v>
      </c>
    </row>
    <row r="11" spans="1:3">
      <c r="A11">
        <v>187</v>
      </c>
      <c r="B11" t="s">
        <v>45</v>
      </c>
      <c r="C11">
        <v>5.91318761465177</v>
      </c>
    </row>
    <row r="12" spans="1:3">
      <c r="A12">
        <v>207</v>
      </c>
      <c r="B12" t="s">
        <v>36</v>
      </c>
      <c r="C12">
        <v>5.89127778625565</v>
      </c>
    </row>
    <row r="13" spans="1:3">
      <c r="A13">
        <v>216</v>
      </c>
      <c r="B13" t="s">
        <v>29</v>
      </c>
      <c r="C13">
        <v>5.79876550999619</v>
      </c>
    </row>
    <row r="14" spans="1:3">
      <c r="A14">
        <v>15</v>
      </c>
      <c r="B14" t="s">
        <v>47</v>
      </c>
      <c r="C14">
        <v>5.79842436146529</v>
      </c>
    </row>
    <row r="15" spans="1:3">
      <c r="A15">
        <v>190</v>
      </c>
      <c r="B15" t="s">
        <v>11</v>
      </c>
      <c r="C15">
        <v>5.74357293146219</v>
      </c>
    </row>
    <row r="16" spans="1:3">
      <c r="A16">
        <v>50</v>
      </c>
      <c r="B16" t="s">
        <v>27</v>
      </c>
      <c r="C16">
        <v>5.72400090764765</v>
      </c>
    </row>
    <row r="17" spans="1:3">
      <c r="A17">
        <v>48</v>
      </c>
      <c r="B17" t="s">
        <v>25</v>
      </c>
      <c r="C17">
        <v>5.68359242931284</v>
      </c>
    </row>
    <row r="18" spans="1:3">
      <c r="A18">
        <v>24</v>
      </c>
      <c r="B18" t="s">
        <v>34</v>
      </c>
      <c r="C18">
        <v>5.61042741816235</v>
      </c>
    </row>
    <row r="19" spans="1:3">
      <c r="A19">
        <v>81</v>
      </c>
      <c r="B19" t="s">
        <v>20</v>
      </c>
      <c r="C19">
        <v>5.52645349291274</v>
      </c>
    </row>
    <row r="20" spans="1:3">
      <c r="A20">
        <v>40</v>
      </c>
      <c r="B20" t="s">
        <v>49</v>
      </c>
      <c r="C20">
        <v>5.38630531621438</v>
      </c>
    </row>
    <row r="21" spans="1:3">
      <c r="A21">
        <v>214</v>
      </c>
      <c r="B21" t="s">
        <v>80</v>
      </c>
      <c r="C21">
        <v>5.33252057279909</v>
      </c>
    </row>
    <row r="22" spans="1:3">
      <c r="A22">
        <v>79</v>
      </c>
      <c r="B22" t="s">
        <v>19</v>
      </c>
      <c r="C22">
        <v>5.29722096722328</v>
      </c>
    </row>
    <row r="23" spans="1:3">
      <c r="A23">
        <v>52</v>
      </c>
      <c r="B23" t="s">
        <v>15</v>
      </c>
      <c r="C23">
        <v>5.22665159216306</v>
      </c>
    </row>
    <row r="24" spans="1:3">
      <c r="A24">
        <v>203</v>
      </c>
      <c r="B24" t="s">
        <v>31</v>
      </c>
      <c r="C24">
        <v>5.18750473126575</v>
      </c>
    </row>
    <row r="25" spans="1:3">
      <c r="A25">
        <v>61</v>
      </c>
      <c r="B25" t="s">
        <v>9</v>
      </c>
      <c r="C25">
        <v>5.04371302744784</v>
      </c>
    </row>
    <row r="26" spans="1:3">
      <c r="A26">
        <v>247</v>
      </c>
      <c r="B26" t="s">
        <v>30</v>
      </c>
      <c r="C26">
        <v>4.91170035880743</v>
      </c>
    </row>
    <row r="27" spans="1:3">
      <c r="A27">
        <v>215</v>
      </c>
      <c r="B27" t="s">
        <v>13</v>
      </c>
      <c r="C27">
        <v>4.8871565802903</v>
      </c>
    </row>
    <row r="28" spans="1:3">
      <c r="A28">
        <v>71</v>
      </c>
      <c r="B28" t="s">
        <v>22</v>
      </c>
      <c r="C28">
        <v>4.78613566965428</v>
      </c>
    </row>
    <row r="29" spans="1:3">
      <c r="A29">
        <v>186</v>
      </c>
      <c r="B29" t="s">
        <v>44</v>
      </c>
      <c r="C29">
        <v>4.72386005438232</v>
      </c>
    </row>
    <row r="30" spans="1:3">
      <c r="A30">
        <v>192</v>
      </c>
      <c r="B30" t="s">
        <v>12</v>
      </c>
      <c r="C30">
        <v>4.68811388320243</v>
      </c>
    </row>
    <row r="31" spans="1:3">
      <c r="A31">
        <v>51</v>
      </c>
      <c r="B31" t="s">
        <v>14</v>
      </c>
      <c r="C31">
        <v>4.64629497608977</v>
      </c>
    </row>
    <row r="32" spans="1:3">
      <c r="A32">
        <v>191</v>
      </c>
      <c r="B32" t="s">
        <v>81</v>
      </c>
      <c r="C32">
        <v>4.64343212991461</v>
      </c>
    </row>
    <row r="33" spans="1:3">
      <c r="A33">
        <v>78</v>
      </c>
      <c r="B33" t="s">
        <v>18</v>
      </c>
      <c r="C33">
        <v>4.48187499013823</v>
      </c>
    </row>
    <row r="34" spans="1:3">
      <c r="A34">
        <v>84</v>
      </c>
      <c r="B34" t="s">
        <v>40</v>
      </c>
      <c r="C34">
        <v>4.45033287519365</v>
      </c>
    </row>
    <row r="35" spans="1:3">
      <c r="A35">
        <v>204</v>
      </c>
      <c r="B35" t="s">
        <v>32</v>
      </c>
      <c r="C35">
        <v>4.36081306575932</v>
      </c>
    </row>
    <row r="36" spans="1:3">
      <c r="A36">
        <v>53</v>
      </c>
      <c r="B36" t="s">
        <v>46</v>
      </c>
      <c r="C36">
        <v>4.16152424206042</v>
      </c>
    </row>
    <row r="37" spans="1:3">
      <c r="A37">
        <v>205</v>
      </c>
      <c r="B37" t="s">
        <v>33</v>
      </c>
      <c r="C37">
        <v>4.14424286974737</v>
      </c>
    </row>
    <row r="38" spans="1:3">
      <c r="A38">
        <v>49</v>
      </c>
      <c r="B38" t="s">
        <v>26</v>
      </c>
      <c r="C38">
        <v>3.90897413556198</v>
      </c>
    </row>
    <row r="39" spans="1:3">
      <c r="A39">
        <v>77</v>
      </c>
      <c r="B39" t="s">
        <v>17</v>
      </c>
      <c r="C39">
        <v>3.69099608404154</v>
      </c>
    </row>
    <row r="40" spans="1:3">
      <c r="A40">
        <v>67</v>
      </c>
      <c r="B40" t="s">
        <v>39</v>
      </c>
      <c r="C40">
        <v>3.54249294870838</v>
      </c>
    </row>
    <row r="41" spans="1:3">
      <c r="A41">
        <v>47</v>
      </c>
      <c r="B41" t="s">
        <v>82</v>
      </c>
      <c r="C41">
        <v>3.3239583772642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2020社会</vt:lpstr>
      <vt:lpstr>社会标准化</vt:lpstr>
      <vt:lpstr>2020经济</vt:lpstr>
      <vt:lpstr>经济标准化</vt:lpstr>
      <vt:lpstr>2020自然</vt:lpstr>
      <vt:lpstr>自然标准化</vt:lpstr>
      <vt:lpstr>Sheet3</vt:lpstr>
      <vt:lpstr>CSDI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</dc:creator>
  <cp:lastModifiedBy>qzuser</cp:lastModifiedBy>
  <dcterms:created xsi:type="dcterms:W3CDTF">2022-07-27T02:41:00Z</dcterms:created>
  <dcterms:modified xsi:type="dcterms:W3CDTF">2022-11-24T02:06:03Z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D6C15F3395BB410985F49A8EB1970D95</vt:lpwstr>
  </property>
  <property fmtid="{D5CDD505-2E9C-101B-9397-08002B2CF9AE}" pid="3" name="KSOProductBuildVer">
    <vt:lpwstr>2052-11.1.0.12763</vt:lpwstr>
  </property>
</Properties>
</file>