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/>
  </bookViews>
  <sheets>
    <sheet name="Client" sheetId="1" r:id="rId1"/>
    <sheet name="Data" sheetId="9" r:id="rId2"/>
    <sheet name="MICEX" sheetId="5" r:id="rId3"/>
    <sheet name="BloombergSecs" sheetId="10" r:id="rId4"/>
  </sheets>
  <definedNames>
    <definedName name="_xlnm._FilterDatabase" localSheetId="0" hidden="1">Client!#REF!</definedName>
    <definedName name="_xlnm._FilterDatabase" localSheetId="1" hidden="1">Data!$J$32:$P$44</definedName>
  </definedNames>
  <calcPr calcId="145621" calcOnSave="0"/>
</workbook>
</file>

<file path=xl/calcChain.xml><?xml version="1.0" encoding="utf-8"?>
<calcChain xmlns="http://schemas.openxmlformats.org/spreadsheetml/2006/main">
  <c r="W48" i="1" l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10" i="1"/>
  <c r="V11" i="1"/>
  <c r="V12" i="1"/>
  <c r="V13" i="1"/>
  <c r="V9" i="1"/>
  <c r="V32" i="1" l="1"/>
  <c r="V52" i="1"/>
  <c r="X13" i="1"/>
  <c r="X12" i="1"/>
  <c r="X11" i="1"/>
  <c r="X10" i="1"/>
  <c r="X9" i="1"/>
  <c r="E39" i="1" l="1"/>
  <c r="G39" i="1"/>
  <c r="H39" i="1"/>
  <c r="I39" i="1"/>
  <c r="J39" i="1"/>
  <c r="L39" i="1"/>
  <c r="O39" i="1"/>
  <c r="M39" i="1" s="1"/>
  <c r="P39" i="1"/>
  <c r="N39" i="1" s="1"/>
  <c r="Q39" i="1"/>
  <c r="R39" i="1"/>
  <c r="U39" i="1"/>
  <c r="E40" i="1"/>
  <c r="G40" i="1"/>
  <c r="H40" i="1"/>
  <c r="I40" i="1"/>
  <c r="J40" i="1"/>
  <c r="L40" i="1"/>
  <c r="O40" i="1"/>
  <c r="M40" i="1" s="1"/>
  <c r="P40" i="1"/>
  <c r="Q40" i="1"/>
  <c r="R40" i="1"/>
  <c r="T40" i="1" s="1"/>
  <c r="U40" i="1"/>
  <c r="E41" i="1"/>
  <c r="G41" i="1"/>
  <c r="H41" i="1"/>
  <c r="I41" i="1"/>
  <c r="J41" i="1"/>
  <c r="L41" i="1"/>
  <c r="O41" i="1"/>
  <c r="S41" i="1" s="1"/>
  <c r="P41" i="1"/>
  <c r="Q41" i="1"/>
  <c r="R41" i="1"/>
  <c r="U41" i="1"/>
  <c r="E42" i="1"/>
  <c r="G42" i="1"/>
  <c r="H42" i="1"/>
  <c r="I42" i="1"/>
  <c r="J42" i="1"/>
  <c r="L42" i="1"/>
  <c r="O42" i="1"/>
  <c r="P42" i="1"/>
  <c r="Q42" i="1"/>
  <c r="S42" i="1" s="1"/>
  <c r="R42" i="1"/>
  <c r="T42" i="1" s="1"/>
  <c r="U42" i="1"/>
  <c r="E43" i="1"/>
  <c r="G43" i="1"/>
  <c r="H43" i="1"/>
  <c r="I43" i="1"/>
  <c r="J43" i="1"/>
  <c r="L43" i="1"/>
  <c r="O43" i="1"/>
  <c r="P43" i="1"/>
  <c r="Q43" i="1"/>
  <c r="R43" i="1"/>
  <c r="U43" i="1"/>
  <c r="E44" i="1"/>
  <c r="G44" i="1"/>
  <c r="H44" i="1"/>
  <c r="I44" i="1"/>
  <c r="J44" i="1"/>
  <c r="L44" i="1"/>
  <c r="O44" i="1"/>
  <c r="P44" i="1"/>
  <c r="Q44" i="1"/>
  <c r="S44" i="1" s="1"/>
  <c r="R44" i="1"/>
  <c r="U44" i="1"/>
  <c r="E45" i="1"/>
  <c r="G45" i="1"/>
  <c r="H45" i="1"/>
  <c r="I45" i="1"/>
  <c r="J45" i="1"/>
  <c r="L45" i="1"/>
  <c r="N45" i="1"/>
  <c r="O45" i="1"/>
  <c r="P45" i="1"/>
  <c r="Q45" i="1"/>
  <c r="R45" i="1"/>
  <c r="U45" i="1"/>
  <c r="E46" i="1"/>
  <c r="G46" i="1"/>
  <c r="H46" i="1"/>
  <c r="I46" i="1"/>
  <c r="J46" i="1"/>
  <c r="L46" i="1"/>
  <c r="O46" i="1"/>
  <c r="P46" i="1"/>
  <c r="N46" i="1" s="1"/>
  <c r="Q46" i="1"/>
  <c r="R46" i="1"/>
  <c r="T46" i="1"/>
  <c r="U46" i="1"/>
  <c r="E47" i="1"/>
  <c r="G47" i="1"/>
  <c r="H47" i="1"/>
  <c r="I47" i="1"/>
  <c r="J47" i="1"/>
  <c r="L47" i="1"/>
  <c r="O47" i="1"/>
  <c r="P47" i="1"/>
  <c r="Q47" i="1"/>
  <c r="R47" i="1"/>
  <c r="U47" i="1"/>
  <c r="E48" i="1"/>
  <c r="G48" i="1"/>
  <c r="H48" i="1"/>
  <c r="I48" i="1"/>
  <c r="J48" i="1"/>
  <c r="L48" i="1"/>
  <c r="O48" i="1"/>
  <c r="P48" i="1"/>
  <c r="Q48" i="1"/>
  <c r="M48" i="1" s="1"/>
  <c r="R48" i="1"/>
  <c r="U48" i="1"/>
  <c r="B39" i="1"/>
  <c r="B40" i="1"/>
  <c r="B41" i="1"/>
  <c r="B42" i="1"/>
  <c r="B43" i="1"/>
  <c r="B44" i="1"/>
  <c r="B45" i="1"/>
  <c r="B46" i="1"/>
  <c r="B47" i="1"/>
  <c r="B48" i="1"/>
  <c r="S47" i="1" l="1"/>
  <c r="S45" i="1"/>
  <c r="M42" i="1"/>
  <c r="T43" i="1"/>
  <c r="N42" i="1"/>
  <c r="T39" i="1"/>
  <c r="T48" i="1"/>
  <c r="S46" i="1"/>
  <c r="M43" i="1"/>
  <c r="S43" i="1"/>
  <c r="S40" i="1"/>
  <c r="S48" i="1"/>
  <c r="T44" i="1"/>
  <c r="N43" i="1"/>
  <c r="T47" i="1"/>
  <c r="M45" i="1"/>
  <c r="M46" i="1"/>
  <c r="M44" i="1"/>
  <c r="T41" i="1"/>
  <c r="M47" i="1"/>
  <c r="T45" i="1"/>
  <c r="M41" i="1"/>
  <c r="S39" i="1"/>
  <c r="N48" i="1"/>
  <c r="N41" i="1"/>
  <c r="N40" i="1"/>
  <c r="N47" i="1"/>
  <c r="N44" i="1"/>
  <c r="Q53" i="1"/>
  <c r="U38" i="1"/>
  <c r="U37" i="1"/>
  <c r="U36" i="1"/>
  <c r="U35" i="1"/>
  <c r="U34" i="1"/>
  <c r="R38" i="1"/>
  <c r="R37" i="1"/>
  <c r="R36" i="1"/>
  <c r="R35" i="1"/>
  <c r="R34" i="1"/>
  <c r="Q38" i="1"/>
  <c r="Q37" i="1"/>
  <c r="Q36" i="1"/>
  <c r="Q35" i="1"/>
  <c r="Q34" i="1"/>
  <c r="P38" i="1"/>
  <c r="P37" i="1"/>
  <c r="P36" i="1"/>
  <c r="P35" i="1"/>
  <c r="P34" i="1"/>
  <c r="O38" i="1"/>
  <c r="O37" i="1"/>
  <c r="O36" i="1"/>
  <c r="O35" i="1"/>
  <c r="O34" i="1"/>
  <c r="L38" i="1"/>
  <c r="L37" i="1"/>
  <c r="L36" i="1"/>
  <c r="L35" i="1"/>
  <c r="L34" i="1"/>
  <c r="J38" i="1"/>
  <c r="J37" i="1"/>
  <c r="J36" i="1"/>
  <c r="J35" i="1"/>
  <c r="J34" i="1"/>
  <c r="I38" i="1"/>
  <c r="I37" i="1"/>
  <c r="I36" i="1"/>
  <c r="I35" i="1"/>
  <c r="I34" i="1"/>
  <c r="H38" i="1"/>
  <c r="H37" i="1"/>
  <c r="H36" i="1"/>
  <c r="H35" i="1"/>
  <c r="H34" i="1"/>
  <c r="G38" i="1"/>
  <c r="G37" i="1"/>
  <c r="G36" i="1"/>
  <c r="G35" i="1"/>
  <c r="G34" i="1"/>
  <c r="E38" i="1"/>
  <c r="E37" i="1"/>
  <c r="E36" i="1"/>
  <c r="E35" i="1"/>
  <c r="E34" i="1"/>
  <c r="W13" i="1"/>
  <c r="W12" i="1"/>
  <c r="W11" i="1"/>
  <c r="W10" i="1"/>
  <c r="W9" i="1"/>
  <c r="U13" i="1"/>
  <c r="U12" i="1"/>
  <c r="U11" i="1"/>
  <c r="U10" i="1"/>
  <c r="U9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L13" i="1"/>
  <c r="L12" i="1"/>
  <c r="L11" i="1"/>
  <c r="L10" i="1"/>
  <c r="L9" i="1"/>
  <c r="K13" i="1"/>
  <c r="K12" i="1"/>
  <c r="K11" i="1"/>
  <c r="K10" i="1"/>
  <c r="K9" i="1"/>
  <c r="I13" i="1"/>
  <c r="I12" i="1"/>
  <c r="I11" i="1"/>
  <c r="I10" i="1"/>
  <c r="I9" i="1"/>
  <c r="H13" i="1"/>
  <c r="H12" i="1"/>
  <c r="H11" i="1"/>
  <c r="H10" i="1"/>
  <c r="H9" i="1"/>
  <c r="G13" i="1"/>
  <c r="G12" i="1"/>
  <c r="G11" i="1"/>
  <c r="G10" i="1"/>
  <c r="G9" i="1"/>
  <c r="E13" i="1"/>
  <c r="E12" i="1"/>
  <c r="E11" i="1"/>
  <c r="E10" i="1"/>
  <c r="E9" i="1"/>
  <c r="B13" i="1" l="1"/>
  <c r="B12" i="1"/>
  <c r="B11" i="1"/>
  <c r="B10" i="1"/>
  <c r="B9" i="1"/>
  <c r="X31" i="1" l="1"/>
  <c r="X30" i="1"/>
  <c r="X29" i="1"/>
  <c r="X28" i="1"/>
  <c r="X27" i="1"/>
  <c r="X26" i="1"/>
  <c r="X25" i="1"/>
  <c r="X24" i="1"/>
  <c r="J5" i="1" l="1"/>
  <c r="K27" i="1"/>
  <c r="K29" i="1"/>
  <c r="K25" i="1"/>
  <c r="K24" i="1"/>
  <c r="K28" i="1"/>
  <c r="K26" i="1"/>
  <c r="K31" i="1"/>
  <c r="K30" i="1"/>
  <c r="F40" i="1" l="1"/>
  <c r="F44" i="1"/>
  <c r="F43" i="1"/>
  <c r="F42" i="1"/>
  <c r="F39" i="1"/>
  <c r="F48" i="1"/>
  <c r="F41" i="1"/>
  <c r="F47" i="1"/>
  <c r="F45" i="1"/>
  <c r="F46" i="1"/>
  <c r="S13" i="1"/>
  <c r="T13" i="1"/>
  <c r="S12" i="1"/>
  <c r="T12" i="1"/>
  <c r="M12" i="1"/>
  <c r="M13" i="1"/>
  <c r="N13" i="1"/>
  <c r="N12" i="1"/>
  <c r="J13" i="1"/>
  <c r="J12" i="1"/>
  <c r="T11" i="1" l="1"/>
  <c r="M11" i="1"/>
  <c r="N11" i="1"/>
  <c r="S11" i="1"/>
  <c r="J11" i="1"/>
  <c r="B34" i="1" l="1"/>
  <c r="B36" i="1"/>
  <c r="B35" i="1"/>
  <c r="B38" i="1"/>
  <c r="B37" i="1"/>
  <c r="M38" i="1"/>
  <c r="M34" i="1" l="1"/>
  <c r="M35" i="1"/>
  <c r="M37" i="1"/>
  <c r="N37" i="1"/>
  <c r="T36" i="1"/>
  <c r="M36" i="1"/>
  <c r="S37" i="1"/>
  <c r="N38" i="1"/>
  <c r="N36" i="1"/>
  <c r="N34" i="1"/>
  <c r="R52" i="1"/>
  <c r="N35" i="1"/>
  <c r="T38" i="1"/>
  <c r="S34" i="1"/>
  <c r="Q52" i="1"/>
  <c r="S35" i="1"/>
  <c r="S36" i="1"/>
  <c r="S38" i="1"/>
  <c r="T35" i="1"/>
  <c r="T34" i="1"/>
  <c r="T37" i="1"/>
  <c r="F35" i="1"/>
  <c r="H5" i="1"/>
  <c r="H4" i="1" s="1"/>
  <c r="R32" i="1" l="1"/>
  <c r="R54" i="1" s="1"/>
  <c r="Q32" i="1"/>
  <c r="Q54" i="1" s="1"/>
  <c r="S9" i="1"/>
  <c r="T52" i="1"/>
  <c r="S52" i="1"/>
  <c r="J10" i="1"/>
  <c r="J9" i="1"/>
  <c r="F12" i="1"/>
  <c r="F13" i="1"/>
  <c r="F11" i="1"/>
  <c r="F36" i="1"/>
  <c r="F38" i="1"/>
  <c r="F34" i="1"/>
  <c r="F37" i="1"/>
  <c r="T10" i="1"/>
  <c r="S10" i="1"/>
  <c r="T9" i="1"/>
  <c r="J4" i="1"/>
  <c r="M10" i="1"/>
  <c r="M9" i="1"/>
  <c r="N10" i="1"/>
  <c r="F10" i="1"/>
  <c r="F9" i="1"/>
  <c r="N9" i="1"/>
  <c r="P32" i="1"/>
  <c r="D41" i="1" l="1"/>
  <c r="D48" i="1"/>
  <c r="D45" i="1"/>
  <c r="D43" i="1"/>
  <c r="D46" i="1"/>
  <c r="D42" i="1"/>
  <c r="D44" i="1"/>
  <c r="D40" i="1"/>
  <c r="D39" i="1"/>
  <c r="D47" i="1"/>
  <c r="S32" i="1"/>
  <c r="S54" i="1" s="1"/>
  <c r="T32" i="1"/>
  <c r="T54" i="1" s="1"/>
  <c r="M3" i="1"/>
  <c r="M5" i="1" s="1"/>
  <c r="P52" i="1"/>
  <c r="P54" i="1" s="1"/>
  <c r="D53" i="1" l="1"/>
  <c r="D11" i="1"/>
  <c r="D13" i="1"/>
  <c r="D12" i="1"/>
  <c r="D37" i="1"/>
  <c r="D36" i="1"/>
  <c r="D34" i="1"/>
  <c r="D35" i="1"/>
  <c r="D38" i="1"/>
  <c r="D9" i="1"/>
  <c r="D10" i="1"/>
  <c r="N3" i="1"/>
  <c r="L3" i="1"/>
  <c r="J52" i="1" l="1"/>
  <c r="M52" i="1"/>
  <c r="N52" i="1"/>
  <c r="N32" i="1"/>
  <c r="M32" i="1"/>
  <c r="D32" i="1"/>
  <c r="U54" i="1" s="1"/>
  <c r="N5" i="1"/>
  <c r="O3" i="1"/>
  <c r="N54" i="1" l="1"/>
  <c r="M54" i="1"/>
  <c r="D52" i="1"/>
  <c r="D54" i="1" s="1"/>
  <c r="O54" i="1" l="1"/>
</calcChain>
</file>

<file path=xl/sharedStrings.xml><?xml version="1.0" encoding="utf-8"?>
<sst xmlns="http://schemas.openxmlformats.org/spreadsheetml/2006/main" count="7806" uniqueCount="5922">
  <si>
    <t>Эмитент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</si>
  <si>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</si>
  <si>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</si>
  <si>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</si>
  <si>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</si>
  <si>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</si>
  <si>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</si>
  <si>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</si>
  <si>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</si>
  <si>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</si>
  <si>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</si>
  <si>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</si>
  <si>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</si>
  <si>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</si>
  <si>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Сумма инвестиций</t>
  </si>
  <si>
    <t>USD</t>
  </si>
  <si>
    <t>Стратегия</t>
  </si>
  <si>
    <t>Аггрессивная</t>
  </si>
  <si>
    <t>Свободные средства</t>
  </si>
  <si>
    <t>Облигации</t>
  </si>
  <si>
    <t>Акции</t>
  </si>
  <si>
    <t>Лимит / Overdraft</t>
  </si>
  <si>
    <t>Cash</t>
  </si>
  <si>
    <t>Инвестировано</t>
  </si>
  <si>
    <t>в акции</t>
  </si>
  <si>
    <t>в облигации</t>
  </si>
  <si>
    <t>Свободно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</si>
  <si>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</si>
  <si>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</si>
  <si>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</si>
  <si>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</si>
  <si>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</si>
  <si>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</si>
  <si>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</si>
  <si>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</si>
  <si>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</si>
  <si>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</si>
  <si>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</si>
  <si>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</si>
  <si>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</si>
  <si>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Лимит на акцию</t>
  </si>
  <si>
    <t>Лимит на облигацию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</si>
  <si>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</si>
  <si>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</si>
  <si>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</si>
  <si>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</si>
  <si>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</si>
  <si>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</si>
  <si>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</si>
  <si>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</si>
  <si>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</si>
  <si>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</si>
  <si>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</si>
  <si>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</si>
  <si>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</si>
  <si>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</si>
  <si>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</si>
  <si>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</si>
  <si>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</si>
  <si>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</si>
  <si>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</si>
  <si>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</si>
  <si>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</si>
  <si>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</si>
  <si>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</si>
  <si>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</si>
  <si>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</si>
  <si>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</si>
  <si>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</si>
  <si>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</si>
  <si>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</si>
  <si>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</si>
  <si>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</si>
  <si>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</si>
  <si>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</si>
  <si>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</si>
  <si>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</si>
  <si>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</si>
  <si>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</si>
  <si>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</si>
  <si>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</si>
  <si>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</si>
  <si>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</si>
  <si>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</si>
  <si>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</si>
  <si>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</si>
  <si>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</si>
  <si>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</si>
  <si>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</si>
  <si>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</si>
  <si>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</si>
  <si>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</si>
  <si>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</si>
  <si>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</si>
  <si>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</si>
  <si>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</si>
  <si>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</si>
  <si>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</si>
  <si>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</si>
  <si>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</si>
  <si>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</si>
  <si>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</si>
  <si>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</si>
  <si>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</si>
  <si>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</si>
  <si>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</si>
  <si>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</si>
  <si>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</si>
  <si>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</si>
  <si>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</si>
  <si>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</si>
  <si>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</si>
  <si>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</si>
  <si>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</si>
  <si>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</si>
  <si>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</si>
  <si>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</si>
  <si>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</si>
  <si>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</si>
  <si>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</si>
  <si>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</si>
  <si>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</si>
  <si>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</si>
  <si>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</si>
  <si>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</si>
  <si>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</si>
  <si>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</si>
  <si>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</si>
  <si>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</si>
  <si>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</si>
  <si>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</si>
  <si>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</si>
  <si>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</si>
  <si>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</si>
  <si>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</si>
  <si>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</si>
  <si>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</si>
  <si>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</si>
  <si>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</si>
  <si>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</si>
  <si>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</si>
  <si>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</si>
  <si>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</si>
  <si>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</si>
  <si>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</si>
  <si>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</si>
  <si>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</si>
  <si>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</si>
  <si>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</si>
  <si>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</si>
  <si>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</si>
  <si>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</si>
  <si>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</si>
  <si>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</si>
  <si>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</si>
  <si>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</si>
  <si>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</si>
  <si>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</si>
  <si>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</si>
  <si>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</si>
  <si>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</si>
  <si>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</si>
  <si>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</si>
  <si>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</si>
  <si>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</si>
  <si>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</si>
  <si>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</si>
  <si>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</si>
  <si>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</si>
  <si>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</si>
  <si>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</si>
  <si>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</si>
  <si>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</si>
  <si>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</si>
  <si>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</si>
  <si>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</si>
  <si>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</si>
  <si>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</si>
  <si>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</si>
  <si>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</si>
  <si>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</si>
  <si>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</si>
  <si>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</si>
  <si>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</si>
  <si>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</si>
  <si>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</si>
  <si>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</si>
  <si>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</si>
  <si>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</si>
  <si>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</si>
  <si>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</si>
  <si>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</si>
  <si>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</si>
  <si>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</si>
  <si>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</si>
  <si>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</si>
  <si>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</si>
  <si>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</si>
  <si>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</si>
  <si>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</si>
  <si>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</si>
  <si>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</si>
  <si>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</si>
  <si>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</si>
  <si>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</si>
  <si>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</si>
  <si>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</si>
  <si>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</si>
  <si>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</si>
  <si>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</si>
  <si>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</si>
  <si>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</si>
  <si>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</si>
  <si>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</si>
  <si>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</si>
  <si>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</si>
  <si>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</si>
  <si>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</si>
  <si>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</si>
  <si>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</si>
  <si>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</si>
  <si>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</si>
  <si>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</si>
  <si>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</si>
  <si>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</si>
  <si>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</si>
  <si>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</si>
  <si>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</si>
  <si>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</si>
  <si>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</si>
  <si>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</si>
  <si>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</si>
  <si>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</si>
  <si>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</si>
  <si>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</si>
  <si>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</si>
  <si>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</si>
  <si>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</si>
  <si>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</si>
  <si>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</si>
  <si>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</si>
  <si>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</si>
  <si>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</si>
  <si>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</si>
  <si>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</si>
  <si>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</si>
  <si>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</si>
  <si>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</si>
  <si>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</si>
  <si>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</si>
  <si>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</si>
  <si>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</si>
  <si>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</si>
  <si>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</si>
  <si>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</si>
  <si>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</si>
  <si>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</si>
  <si>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</si>
  <si>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</si>
  <si>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</si>
  <si>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</si>
  <si>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</si>
  <si>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</si>
  <si>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</si>
  <si>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</si>
  <si>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</si>
  <si>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</si>
  <si>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</si>
  <si>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</si>
  <si>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</si>
  <si>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</si>
  <si>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</si>
  <si>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</si>
  <si>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</si>
  <si>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</si>
  <si>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</si>
  <si>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</si>
  <si>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</si>
  <si>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</si>
  <si>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</si>
  <si>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</si>
  <si>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</si>
  <si>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</si>
  <si>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</si>
  <si>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</si>
  <si>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</si>
  <si>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</si>
  <si>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</si>
  <si>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</si>
  <si>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</si>
  <si>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</si>
  <si>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</si>
  <si>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</si>
  <si>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</si>
  <si>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</si>
  <si>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</si>
  <si>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</si>
  <si>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</si>
  <si>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</si>
  <si>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</si>
  <si>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</si>
  <si>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</si>
  <si>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</si>
  <si>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</si>
  <si>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</si>
  <si>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</si>
  <si>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</si>
  <si>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</si>
  <si>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</si>
  <si>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</si>
  <si>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</si>
  <si>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</si>
  <si>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</si>
  <si>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</si>
  <si>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</si>
  <si>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</si>
  <si>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</si>
  <si>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</si>
  <si>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</si>
  <si>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</si>
  <si>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</si>
  <si>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</si>
  <si>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</si>
  <si>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</si>
  <si>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</si>
  <si>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</si>
  <si>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</si>
  <si>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</si>
  <si>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</si>
  <si>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</si>
  <si>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</si>
  <si>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</si>
  <si>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</si>
  <si>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</si>
  <si>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</si>
  <si>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</si>
  <si>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</si>
  <si>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</si>
  <si>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</si>
  <si>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</si>
  <si>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</si>
  <si>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</si>
  <si>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</si>
  <si>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</si>
  <si>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</si>
  <si>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</si>
  <si>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</si>
  <si>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</si>
  <si>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</si>
  <si>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</si>
  <si>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</si>
  <si>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</si>
  <si>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</si>
  <si>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</si>
  <si>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</si>
  <si>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</si>
  <si>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</si>
  <si>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</si>
  <si>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</si>
  <si>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</si>
  <si>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</si>
  <si>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</si>
  <si>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</si>
  <si>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</si>
  <si>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</si>
  <si>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</si>
  <si>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</si>
  <si>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</si>
  <si>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</si>
  <si>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</si>
  <si>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</si>
  <si>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</si>
  <si>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</si>
  <si>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</si>
  <si>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</si>
  <si>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</si>
  <si>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</si>
  <si>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</si>
  <si>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</si>
  <si>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</si>
  <si>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</si>
  <si>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</si>
  <si>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</si>
  <si>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</si>
  <si>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</si>
  <si>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</si>
  <si>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</si>
  <si>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</si>
  <si>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</si>
  <si>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</si>
  <si>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</si>
  <si>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</si>
  <si>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</si>
  <si>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</si>
  <si>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</si>
  <si>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</si>
  <si>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</si>
  <si>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</si>
  <si>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</si>
  <si>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</si>
  <si>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</si>
  <si>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</si>
  <si>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</si>
  <si>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</si>
  <si>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</si>
  <si>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</si>
  <si>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</si>
  <si>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</si>
  <si>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</si>
  <si>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</si>
  <si>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</si>
  <si>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</si>
  <si>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</si>
  <si>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</si>
  <si>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</si>
  <si>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</si>
  <si>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</si>
  <si>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</si>
  <si>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</si>
  <si>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</si>
  <si>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</si>
  <si>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</si>
  <si>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</si>
  <si>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</si>
  <si>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</si>
  <si>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</si>
  <si>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</si>
  <si>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</si>
  <si>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</si>
  <si>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</si>
  <si>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</si>
  <si>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</si>
  <si>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</si>
  <si>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</si>
  <si>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</si>
  <si>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</si>
  <si>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</si>
  <si>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</si>
  <si>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</si>
  <si>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</si>
  <si>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</si>
  <si>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</si>
  <si>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</si>
  <si>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</si>
  <si>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</si>
  <si>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</si>
  <si>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</si>
  <si>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</si>
  <si>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</si>
  <si>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</si>
  <si>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</si>
  <si>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</si>
  <si>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</si>
  <si>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</si>
  <si>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</si>
  <si>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</si>
  <si>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</si>
  <si>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</si>
  <si>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</si>
  <si>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</si>
  <si>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</si>
  <si>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</si>
  <si>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</si>
  <si>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</si>
  <si>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</si>
  <si>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</si>
  <si>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</si>
  <si>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</si>
  <si>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</si>
  <si>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</si>
  <si>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</si>
  <si>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</si>
  <si>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</si>
  <si>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</si>
  <si>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</si>
  <si>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</si>
  <si>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</si>
  <si>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</si>
  <si>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</si>
  <si>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</si>
  <si>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</si>
  <si>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</si>
  <si>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</si>
  <si>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</si>
  <si>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</si>
  <si>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</si>
  <si>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</si>
  <si>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</si>
  <si>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</si>
  <si>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</si>
  <si>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</si>
  <si>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</si>
  <si>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</si>
  <si>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</si>
  <si>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</si>
  <si>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</si>
  <si>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</si>
  <si>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</si>
  <si>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</si>
  <si>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</si>
  <si>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</si>
  <si>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</si>
  <si>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</si>
  <si>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</si>
  <si>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</si>
  <si>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</si>
  <si>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</si>
  <si>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</si>
  <si>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</si>
  <si>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</si>
  <si>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</si>
  <si>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</si>
  <si>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</si>
  <si>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</si>
  <si>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</si>
  <si>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</si>
  <si>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</si>
  <si>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</si>
  <si>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</si>
  <si>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</si>
  <si>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</si>
  <si>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</si>
  <si>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</si>
  <si>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</si>
  <si>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</si>
  <si>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</si>
  <si>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</si>
  <si>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</si>
  <si>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</si>
  <si>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</si>
  <si>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</si>
  <si>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</si>
  <si>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</si>
  <si>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</si>
  <si>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</si>
  <si>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</si>
  <si>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</si>
  <si>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</si>
  <si>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</si>
  <si>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</si>
  <si>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</si>
  <si>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</si>
  <si>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</si>
  <si>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</si>
  <si>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</si>
  <si>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</si>
  <si>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</si>
  <si>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</si>
  <si>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</si>
  <si>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</si>
  <si>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</si>
  <si>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</si>
  <si>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</si>
  <si>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</si>
  <si>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</si>
  <si>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</si>
  <si>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</si>
  <si>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</si>
  <si>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</si>
  <si>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</si>
  <si>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</si>
  <si>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</si>
  <si>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</si>
  <si>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</si>
  <si>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</si>
  <si>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</si>
  <si>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</si>
  <si>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</si>
  <si>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</si>
  <si>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</si>
  <si>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</si>
  <si>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</si>
  <si>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</si>
  <si>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</si>
  <si>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</si>
  <si>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</si>
  <si>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</si>
  <si>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</si>
  <si>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</si>
  <si>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</si>
  <si>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</si>
  <si>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</si>
  <si>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</si>
  <si>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</si>
  <si>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</si>
  <si>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</si>
  <si>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</si>
  <si>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</si>
  <si>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</si>
  <si>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</si>
  <si>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</si>
  <si>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</si>
  <si>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</si>
  <si>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</si>
  <si>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</si>
  <si>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</si>
  <si>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</si>
  <si>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</si>
  <si>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</si>
  <si>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</si>
  <si>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</si>
  <si>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</si>
  <si>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</si>
  <si>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</si>
  <si>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</si>
  <si>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</si>
  <si>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</si>
  <si>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</si>
  <si>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</si>
  <si>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</si>
  <si>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</si>
  <si>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</si>
  <si>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</si>
  <si>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</si>
  <si>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</si>
  <si>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</si>
  <si>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</si>
  <si>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</si>
  <si>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</si>
  <si>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</si>
  <si>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</si>
  <si>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</si>
  <si>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</si>
  <si>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</si>
  <si>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</si>
  <si>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</si>
  <si>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</si>
  <si>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</si>
  <si>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</si>
  <si>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</si>
  <si>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</si>
  <si>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</si>
  <si>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</si>
  <si>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</si>
  <si>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</si>
  <si>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</si>
  <si>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</si>
  <si>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</si>
  <si>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</si>
  <si>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</si>
  <si>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</si>
  <si>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</si>
  <si>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</si>
  <si>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</si>
  <si>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</si>
  <si>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</si>
  <si>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</si>
  <si>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</si>
  <si>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</si>
  <si>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</si>
  <si>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</si>
  <si>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</si>
  <si>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</si>
  <si>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</si>
  <si>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</si>
  <si>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</si>
  <si>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</si>
  <si>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</si>
  <si>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</si>
  <si>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</si>
  <si>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</si>
  <si>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</si>
  <si>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</si>
  <si>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</si>
  <si>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</si>
  <si>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</si>
  <si>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</si>
  <si>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</si>
  <si>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</si>
  <si>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</si>
  <si>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</si>
  <si>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</si>
  <si>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</si>
  <si>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</si>
  <si>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</si>
  <si>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</si>
  <si>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</si>
  <si>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</si>
  <si>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</si>
  <si>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</si>
  <si>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</si>
  <si>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</si>
  <si>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</si>
  <si>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</si>
  <si>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</si>
  <si>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</si>
  <si>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</si>
  <si>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</si>
  <si>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</si>
  <si>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</si>
  <si>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</si>
  <si>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</si>
  <si>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</si>
  <si>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</si>
  <si>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</si>
  <si>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</si>
  <si>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</si>
  <si>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</si>
  <si>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</si>
  <si>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</si>
  <si>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</si>
  <si>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</si>
  <si>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</si>
  <si>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</si>
  <si>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</si>
  <si>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</si>
  <si>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</si>
  <si>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</si>
  <si>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</si>
  <si>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</si>
  <si>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</si>
  <si>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</si>
  <si>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</si>
  <si>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</si>
  <si>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</si>
  <si>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</si>
  <si>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</si>
  <si>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</si>
  <si>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</si>
  <si>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</si>
  <si>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</si>
  <si>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</si>
  <si>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</si>
  <si>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</si>
  <si>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</si>
  <si>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</si>
  <si>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</si>
  <si>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</si>
  <si>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</si>
  <si>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</si>
  <si>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</si>
  <si>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</si>
  <si>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</si>
  <si>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</si>
  <si>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</si>
  <si>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</si>
  <si>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</si>
  <si>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</si>
  <si>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</si>
  <si>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</si>
  <si>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</si>
  <si>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</si>
  <si>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</si>
  <si>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</si>
  <si>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</si>
  <si>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</si>
  <si>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</si>
  <si>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</si>
  <si>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</si>
  <si>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</si>
  <si>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</si>
  <si>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</si>
  <si>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</si>
  <si>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</si>
  <si>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</si>
  <si>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</si>
  <si>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</si>
  <si>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</si>
  <si>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</si>
  <si>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</si>
  <si>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</si>
  <si>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</si>
  <si>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</si>
  <si>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</si>
  <si>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</si>
  <si>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</si>
  <si>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</si>
  <si>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</si>
  <si>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</si>
  <si>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</si>
  <si>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</si>
  <si>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</si>
  <si>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</si>
  <si>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</si>
  <si>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</si>
  <si>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</si>
  <si>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</si>
  <si>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</si>
  <si>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</si>
  <si>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</si>
  <si>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</si>
  <si>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</si>
  <si>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</si>
  <si>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</si>
  <si>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</si>
  <si>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</si>
  <si>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</si>
  <si>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</si>
  <si>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</si>
  <si>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</si>
  <si>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</si>
  <si>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</si>
  <si>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</si>
  <si>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</si>
  <si>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</si>
  <si>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</si>
  <si>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</si>
  <si>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</si>
  <si>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</si>
  <si>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</si>
  <si>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</si>
  <si>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</si>
  <si>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</si>
  <si>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</si>
  <si>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</si>
  <si>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</si>
  <si>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</si>
  <si>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</si>
  <si>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</si>
  <si>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</si>
  <si>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</si>
  <si>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</si>
  <si>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</si>
  <si>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</si>
  <si>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</si>
  <si>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</si>
  <si>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</si>
  <si>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</si>
  <si>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</si>
  <si>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</si>
  <si>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</si>
  <si>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</si>
  <si>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</si>
  <si>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</si>
  <si>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</si>
  <si>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</si>
  <si>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</si>
  <si>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</si>
  <si>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</si>
  <si>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</si>
  <si>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</si>
  <si>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</si>
  <si>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</si>
  <si>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</si>
  <si>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</si>
  <si>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</si>
  <si>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</si>
  <si>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</si>
  <si>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</si>
  <si>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</si>
  <si>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</si>
  <si>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</si>
  <si>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</si>
  <si>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</si>
  <si>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</si>
  <si>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</si>
  <si>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</si>
  <si>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</si>
  <si>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</si>
  <si>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</si>
  <si>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</si>
  <si>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</si>
  <si>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</si>
  <si>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</si>
  <si>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</si>
  <si>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</si>
  <si>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</si>
  <si>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</si>
  <si>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</si>
  <si>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</si>
  <si>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</si>
  <si>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</si>
  <si>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</si>
  <si>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</si>
  <si>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</si>
  <si>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</si>
  <si>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</si>
  <si>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</si>
  <si>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</si>
  <si>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</si>
  <si>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</si>
  <si>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</si>
  <si>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</si>
  <si>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</si>
  <si>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</si>
  <si>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</si>
  <si>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</si>
  <si>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</si>
  <si>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</si>
  <si>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</si>
  <si>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</si>
  <si>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</si>
  <si>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</si>
  <si>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</si>
  <si>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</si>
  <si>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</si>
  <si>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</si>
  <si>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</si>
  <si>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</si>
  <si>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</si>
  <si>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</si>
  <si>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</si>
  <si>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</si>
  <si>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</si>
  <si>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</si>
  <si>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</si>
  <si>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</si>
  <si>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</si>
  <si>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</si>
  <si>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</si>
  <si>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</si>
  <si>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</si>
  <si>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</si>
  <si>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</si>
  <si>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</si>
  <si>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</si>
  <si>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</si>
  <si>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</si>
  <si>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</si>
  <si>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</si>
  <si>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</si>
  <si>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</si>
  <si>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</si>
  <si>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</si>
  <si>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</si>
  <si>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</si>
  <si>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</si>
  <si>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</si>
  <si>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</si>
  <si>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</si>
  <si>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</si>
  <si>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</si>
  <si>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</si>
  <si>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</si>
  <si>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</si>
  <si>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</si>
  <si>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</si>
  <si>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</si>
  <si>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</si>
  <si>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</si>
  <si>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</si>
  <si>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</si>
  <si>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</si>
  <si>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</si>
  <si>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</si>
  <si>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</si>
  <si>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</si>
  <si>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</si>
  <si>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</si>
  <si>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</si>
  <si>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</si>
  <si>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</si>
  <si>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</si>
  <si>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</si>
  <si>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</si>
  <si>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</si>
  <si>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</si>
  <si>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</si>
  <si>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</si>
  <si>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</si>
  <si>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</si>
  <si>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</si>
  <si>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</si>
  <si>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</si>
  <si>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</si>
  <si>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</si>
  <si>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</si>
  <si>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</si>
  <si>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</si>
  <si>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</si>
  <si>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</si>
  <si>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</si>
  <si>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</si>
  <si>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</si>
  <si>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</si>
  <si>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</si>
  <si>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</si>
  <si>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</si>
  <si>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</si>
  <si>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</si>
  <si>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</si>
  <si>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</si>
  <si>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</si>
  <si>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</si>
  <si>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</si>
  <si>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</si>
  <si>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</si>
  <si>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</si>
  <si>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</si>
  <si>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</si>
  <si>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</si>
  <si>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</si>
  <si>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</si>
  <si>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</si>
  <si>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</si>
  <si>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</si>
  <si>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</si>
  <si>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</si>
  <si>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</si>
  <si>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</si>
  <si>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</si>
  <si>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</si>
  <si>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</si>
  <si>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</si>
  <si>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</si>
  <si>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</si>
  <si>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</si>
  <si>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</si>
  <si>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</si>
  <si>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</si>
  <si>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</si>
  <si>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</si>
  <si>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</si>
  <si>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</si>
  <si>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</si>
  <si>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</si>
  <si>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</si>
  <si>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</si>
  <si>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</si>
  <si>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</si>
  <si>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</si>
  <si>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</si>
  <si>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</si>
  <si>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</si>
  <si>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</si>
  <si>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</si>
  <si>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</si>
  <si>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</si>
  <si>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</si>
  <si>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</si>
  <si>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</si>
  <si>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</si>
  <si>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</si>
  <si>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</si>
  <si>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</si>
  <si>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</si>
  <si>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</si>
  <si>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</si>
  <si>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</si>
  <si>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</si>
  <si>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</si>
  <si>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</si>
  <si>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</si>
  <si>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</si>
  <si>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</si>
  <si>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</si>
  <si>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</si>
  <si>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</si>
  <si>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</si>
  <si>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</si>
  <si>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</si>
  <si>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</si>
  <si>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</si>
  <si>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</si>
  <si>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</si>
  <si>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</si>
  <si>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</si>
  <si>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</si>
  <si>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</si>
  <si>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</si>
  <si>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</si>
  <si>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</si>
  <si>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</si>
  <si>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</si>
  <si>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</si>
  <si>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</si>
  <si>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</si>
  <si>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</si>
  <si>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</si>
  <si>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</si>
  <si>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</si>
  <si>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</si>
  <si>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</si>
  <si>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</si>
  <si>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</si>
  <si>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</si>
  <si>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</si>
  <si>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</si>
  <si>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</si>
  <si>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</si>
  <si>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</si>
  <si>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</si>
  <si>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</si>
  <si>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</si>
  <si>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</si>
  <si>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</si>
  <si>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</si>
  <si>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</si>
  <si>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</si>
  <si>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</si>
  <si>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</si>
  <si>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</si>
  <si>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</si>
  <si>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</si>
  <si>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</si>
  <si>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</si>
  <si>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</si>
  <si>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</si>
  <si>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</si>
  <si>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</si>
  <si>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</si>
  <si>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</si>
  <si>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</si>
  <si>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</si>
  <si>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</si>
  <si>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</si>
  <si>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</si>
  <si>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</si>
  <si>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</si>
  <si>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</si>
  <si>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</si>
  <si>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</si>
  <si>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</si>
  <si>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</si>
  <si>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</si>
  <si>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</si>
  <si>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</si>
  <si>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</si>
  <si>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</si>
  <si>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</si>
  <si>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</si>
  <si>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</si>
  <si>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</si>
  <si>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</si>
  <si>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</si>
  <si>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</si>
  <si>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</si>
  <si>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</si>
  <si>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</si>
  <si>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</si>
  <si>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</si>
  <si>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</si>
  <si>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</si>
  <si>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</si>
  <si>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</si>
  <si>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</si>
  <si>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</si>
  <si>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</si>
  <si>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</si>
  <si>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</si>
  <si>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</si>
  <si>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</si>
  <si>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</si>
  <si>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</si>
  <si>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</si>
  <si>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</si>
  <si>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</si>
  <si>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</si>
  <si>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</si>
  <si>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</si>
  <si>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</si>
  <si>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</si>
  <si>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</si>
  <si>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</si>
  <si>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</si>
  <si>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</si>
  <si>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</si>
  <si>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</si>
  <si>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</si>
  <si>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</si>
  <si>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</si>
  <si>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</si>
  <si>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</si>
  <si>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</si>
  <si>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</si>
  <si>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</si>
  <si>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</si>
  <si>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</si>
  <si>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</si>
  <si>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</si>
  <si>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</si>
  <si>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</si>
  <si>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</si>
  <si>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</si>
  <si>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</si>
  <si>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</si>
  <si>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</si>
  <si>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</si>
  <si>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</si>
  <si>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</si>
  <si>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</si>
  <si>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</si>
  <si>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</si>
  <si>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</si>
  <si>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</si>
  <si>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</si>
  <si>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</si>
  <si>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</si>
  <si>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</si>
  <si>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</si>
  <si>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</si>
  <si>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</si>
  <si>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</si>
  <si>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</si>
  <si>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</si>
  <si>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</si>
  <si>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</si>
  <si>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</si>
  <si>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</si>
  <si>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</si>
  <si>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</si>
  <si>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</si>
  <si>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</si>
  <si>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</si>
  <si>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</si>
  <si>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</si>
  <si>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</si>
  <si>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</si>
  <si>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</si>
  <si>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</si>
  <si>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</si>
  <si>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</si>
  <si>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</si>
  <si>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</si>
  <si>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</si>
  <si>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</si>
  <si>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</si>
  <si>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</si>
  <si>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</si>
  <si>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</si>
  <si>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</si>
  <si>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</si>
  <si>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</si>
  <si>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</si>
  <si>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</si>
  <si>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</si>
  <si>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</si>
  <si>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</si>
  <si>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</si>
  <si>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</si>
  <si>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</si>
  <si>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</si>
  <si>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</si>
  <si>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</si>
  <si>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</si>
  <si>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</si>
  <si>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</si>
  <si>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</si>
  <si>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</si>
  <si>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</si>
  <si>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</si>
  <si>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</si>
  <si>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</si>
  <si>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</si>
  <si>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</si>
  <si>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</si>
  <si>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</si>
  <si>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</si>
  <si>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</si>
  <si>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</si>
  <si>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</si>
  <si>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</si>
  <si>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</si>
  <si>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</si>
  <si>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</si>
  <si>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</si>
  <si>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</si>
  <si>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</si>
  <si>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</si>
  <si>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</si>
  <si>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</si>
  <si>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</si>
  <si>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</si>
  <si>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</si>
  <si>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</si>
  <si>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</si>
  <si>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</si>
  <si>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</si>
  <si>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</si>
  <si>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</si>
  <si>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</si>
  <si>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</si>
  <si>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</si>
  <si>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</si>
  <si>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</si>
  <si>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</si>
  <si>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</si>
  <si>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</si>
  <si>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</si>
  <si>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</si>
  <si>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</si>
  <si>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</si>
  <si>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</si>
  <si>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</si>
  <si>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</si>
  <si>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</si>
  <si>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</si>
  <si>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</si>
  <si>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</si>
  <si>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</si>
  <si>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</si>
  <si>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</si>
  <si>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</si>
  <si>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</si>
  <si>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</si>
  <si>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</si>
  <si>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</si>
  <si>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</si>
  <si>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</si>
  <si>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</si>
  <si>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</si>
  <si>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</si>
  <si>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</si>
  <si>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</si>
  <si>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</si>
  <si>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</si>
  <si>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</si>
  <si>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</si>
  <si>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</si>
  <si>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</si>
  <si>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</si>
  <si>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</si>
  <si>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</si>
  <si>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</si>
  <si>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</si>
  <si>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</si>
  <si>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</si>
  <si>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</si>
  <si>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</si>
  <si>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</si>
  <si>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</si>
  <si>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</si>
  <si>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</si>
  <si>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</si>
  <si>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</si>
  <si>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</si>
  <si>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</si>
  <si>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</si>
  <si>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</si>
  <si>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</si>
  <si>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</si>
  <si>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</si>
  <si>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</si>
  <si>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</si>
  <si>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</si>
  <si>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</si>
  <si>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</si>
  <si>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</si>
  <si>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</si>
  <si>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</si>
  <si>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</si>
  <si>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</si>
  <si>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</si>
  <si>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</si>
  <si>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</si>
  <si>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</si>
  <si>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</si>
  <si>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</si>
  <si>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</si>
  <si>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</si>
  <si>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</si>
  <si>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</si>
  <si>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</si>
  <si>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</si>
  <si>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</si>
  <si>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</si>
  <si>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</si>
  <si>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</si>
  <si>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</si>
  <si>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</si>
  <si>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</si>
  <si>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</si>
  <si>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</si>
  <si>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</si>
  <si>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</si>
  <si>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</si>
  <si>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</si>
  <si>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</si>
  <si>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</si>
  <si>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</si>
  <si>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</si>
  <si>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</si>
  <si>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</si>
  <si>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</si>
  <si>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</si>
  <si>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</si>
  <si>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</si>
  <si>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</si>
  <si>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</si>
  <si>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</si>
  <si>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</si>
  <si>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</si>
  <si>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</si>
  <si>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</si>
  <si>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</si>
  <si>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</si>
  <si>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</si>
  <si>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</si>
  <si>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</si>
  <si>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</si>
  <si>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</si>
  <si>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</si>
  <si>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</si>
  <si>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</si>
  <si>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</si>
  <si>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</si>
  <si>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</si>
  <si>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</si>
  <si>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</si>
  <si>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</si>
  <si>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</si>
  <si>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</si>
  <si>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</si>
  <si>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</si>
  <si>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</si>
  <si>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</si>
  <si>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</si>
  <si>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</si>
  <si>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</si>
  <si>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</si>
  <si>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</si>
  <si>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</si>
  <si>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</si>
  <si>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</si>
  <si>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</si>
  <si>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</si>
  <si>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</si>
  <si>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</si>
  <si>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</si>
  <si>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</si>
  <si>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</si>
  <si>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</si>
  <si>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</si>
  <si>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</si>
  <si>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</si>
  <si>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</si>
  <si>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</si>
  <si>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</si>
  <si>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</si>
  <si>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</si>
  <si>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</si>
  <si>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</si>
  <si>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</si>
  <si>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</si>
  <si>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</si>
  <si>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</si>
  <si>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</si>
  <si>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</si>
  <si>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</si>
  <si>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</si>
  <si>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</si>
  <si>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</si>
  <si>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</si>
  <si>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</si>
  <si>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</si>
  <si>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</si>
  <si>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</si>
  <si>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</si>
  <si>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</si>
  <si>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</si>
  <si>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</si>
  <si>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</si>
  <si>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</si>
  <si>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</si>
  <si>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</si>
  <si>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</si>
  <si>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</si>
  <si>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</si>
  <si>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</si>
  <si>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</si>
  <si>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</si>
  <si>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</si>
  <si>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</si>
  <si>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</si>
  <si>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</si>
  <si>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</si>
  <si>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</si>
  <si>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</si>
  <si>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</si>
  <si>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</si>
  <si>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</si>
  <si>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</si>
  <si>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</si>
  <si>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</si>
  <si>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</si>
  <si>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</si>
  <si>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</si>
  <si>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</si>
  <si>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</si>
  <si>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</si>
  <si>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</si>
  <si>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</si>
  <si>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</si>
  <si>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</si>
  <si>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</si>
  <si>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</si>
  <si>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</si>
  <si>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</si>
  <si>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</si>
  <si>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</si>
  <si>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</si>
  <si>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</si>
  <si>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</si>
  <si>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</si>
  <si>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</si>
  <si>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</si>
  <si>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</si>
  <si>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</si>
  <si>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</si>
  <si>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</si>
  <si>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</si>
  <si>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</si>
  <si>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</si>
  <si>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</si>
  <si>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</si>
  <si>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</si>
  <si>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</si>
  <si>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</si>
  <si>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</si>
  <si>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</si>
  <si>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</si>
  <si>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</si>
  <si>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</si>
  <si>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</si>
  <si>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</si>
  <si>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</si>
  <si>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</si>
  <si>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</si>
  <si>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</si>
  <si>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</si>
  <si>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</si>
  <si>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</si>
  <si>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</si>
  <si>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</si>
  <si>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</si>
  <si>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</si>
  <si>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</si>
  <si>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</si>
  <si>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</si>
  <si>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</si>
  <si>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</si>
  <si>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</si>
  <si>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</si>
  <si>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</si>
  <si>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</si>
  <si>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</si>
  <si>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</si>
  <si>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</si>
  <si>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</si>
  <si>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</si>
  <si>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</si>
  <si>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</si>
  <si>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</si>
  <si>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</si>
  <si>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</si>
  <si>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</si>
  <si>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</si>
  <si>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</si>
  <si>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</si>
  <si>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</si>
  <si>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</si>
  <si>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</si>
  <si>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</si>
  <si>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</si>
  <si>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</si>
  <si>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</si>
  <si>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</si>
  <si>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</si>
  <si>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</si>
  <si>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</si>
  <si>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</si>
  <si>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</si>
  <si>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</si>
  <si>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</si>
  <si>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</si>
  <si>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</si>
  <si>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</si>
  <si>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</si>
  <si>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</si>
  <si>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</si>
  <si>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</si>
  <si>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</si>
  <si>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</si>
  <si>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</si>
  <si>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</si>
  <si>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</si>
  <si>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</si>
  <si>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</si>
  <si>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</si>
  <si>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</si>
  <si>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</si>
  <si>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</si>
  <si>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</si>
  <si>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</si>
  <si>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</si>
  <si>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</si>
  <si>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</si>
  <si>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</si>
  <si>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</si>
  <si>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</si>
  <si>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</si>
  <si>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</si>
  <si>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</si>
  <si>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</si>
  <si>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</si>
  <si>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</si>
  <si>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</si>
  <si>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</si>
  <si>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</si>
  <si>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</si>
  <si>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</si>
  <si>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</si>
  <si>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</si>
  <si>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</si>
  <si>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</si>
  <si>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</si>
  <si>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</si>
  <si>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</si>
  <si>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</si>
  <si>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</si>
  <si>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</si>
  <si>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</si>
  <si>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</si>
  <si>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</si>
  <si>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</si>
  <si>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</si>
  <si>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</si>
  <si>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</si>
  <si>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</si>
  <si>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</si>
  <si>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</si>
  <si>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</si>
  <si>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</si>
  <si>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</si>
  <si>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</si>
  <si>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</si>
  <si>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</si>
  <si>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</si>
  <si>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</si>
  <si>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</si>
  <si>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</si>
  <si>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</si>
  <si>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</si>
  <si>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</si>
  <si>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</si>
  <si>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</si>
  <si>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</si>
  <si>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</si>
  <si>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</si>
  <si>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</si>
  <si>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</si>
  <si>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</si>
  <si>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</si>
  <si>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</si>
  <si>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</si>
  <si>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</si>
  <si>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</si>
  <si>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</si>
  <si>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</si>
  <si>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</si>
  <si>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</si>
  <si>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</si>
  <si>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</si>
  <si>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</si>
  <si>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</si>
  <si>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</si>
  <si>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</si>
  <si>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</si>
  <si>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</si>
  <si>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</si>
  <si>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</si>
  <si>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</si>
  <si>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</si>
  <si>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</si>
  <si>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</si>
  <si>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</si>
  <si>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</si>
  <si>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</si>
  <si>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</si>
  <si>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</si>
  <si>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</si>
  <si>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</si>
  <si>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</si>
  <si>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</si>
  <si>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</si>
  <si>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</si>
  <si>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</si>
  <si>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</si>
  <si>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</si>
  <si>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</si>
  <si>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</si>
  <si>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</si>
  <si>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</si>
  <si>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</si>
  <si>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</si>
  <si>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</si>
  <si>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</si>
  <si>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</si>
  <si>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</si>
  <si>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</si>
  <si>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</si>
  <si>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</si>
  <si>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</si>
  <si>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</si>
  <si>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</si>
  <si>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</si>
  <si>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</si>
  <si>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</si>
  <si>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</si>
  <si>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</si>
  <si>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</si>
  <si>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</si>
  <si>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</si>
  <si>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</si>
  <si>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</si>
  <si>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</si>
  <si>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</si>
  <si>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</si>
  <si>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</si>
  <si>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</si>
  <si>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</si>
  <si>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</si>
  <si>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</si>
  <si>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</si>
  <si>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</si>
  <si>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</si>
  <si>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</si>
  <si>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</si>
  <si>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</si>
  <si>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</si>
  <si>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</si>
  <si>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</si>
  <si>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</si>
  <si>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</si>
  <si>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</si>
  <si>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</si>
  <si>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</si>
  <si>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</si>
  <si>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</si>
  <si>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</si>
  <si>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</si>
  <si>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</si>
  <si>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</si>
  <si>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</si>
  <si>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</si>
  <si>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</si>
  <si>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</si>
  <si>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</si>
  <si>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</si>
  <si>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</si>
  <si>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</si>
  <si>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</si>
  <si>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</si>
  <si>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</si>
  <si>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</si>
  <si>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</si>
  <si>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</si>
  <si>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</si>
  <si>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</si>
  <si>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</si>
  <si>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</si>
  <si>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</si>
  <si>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</si>
  <si>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</si>
  <si>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</si>
  <si>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</si>
  <si>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</si>
  <si>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</si>
  <si>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</si>
  <si>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</si>
  <si>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</si>
  <si>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</si>
  <si>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</si>
  <si>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</si>
  <si>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</si>
  <si>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</si>
  <si>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</si>
  <si>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</si>
  <si>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</si>
  <si>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</si>
  <si>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</si>
  <si>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</si>
  <si>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</si>
  <si>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</si>
  <si>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</si>
  <si>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</si>
  <si>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</si>
  <si>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</si>
  <si>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</si>
  <si>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</si>
  <si>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</si>
  <si>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</si>
  <si>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</si>
  <si>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</si>
  <si>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</si>
  <si>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</si>
  <si>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</si>
  <si>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</si>
  <si>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</si>
  <si>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</si>
  <si>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</si>
  <si>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</si>
  <si>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</si>
  <si>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</si>
  <si>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</si>
  <si>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</si>
  <si>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</si>
  <si>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</si>
  <si>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</si>
  <si>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</si>
  <si>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</si>
  <si>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</si>
  <si>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</si>
  <si>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</si>
  <si>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</si>
  <si>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</si>
  <si>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</si>
  <si>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</si>
  <si>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</si>
  <si>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</si>
  <si>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</si>
  <si>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</si>
  <si>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</si>
  <si>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</si>
  <si>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</si>
  <si>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</si>
  <si>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</si>
  <si>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</si>
  <si>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</si>
  <si>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</si>
  <si>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</si>
  <si>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</si>
  <si>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</si>
  <si>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</si>
  <si>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</si>
  <si>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</si>
  <si>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</si>
  <si>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</si>
  <si>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</si>
  <si>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</si>
  <si>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</si>
  <si>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</si>
  <si>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</si>
  <si>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</si>
  <si>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</si>
  <si>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</si>
  <si>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</si>
  <si>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</si>
  <si>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</si>
  <si>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</si>
  <si>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</si>
  <si>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</si>
  <si>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</si>
  <si>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</si>
  <si>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</si>
  <si>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</si>
  <si>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</si>
  <si>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</si>
  <si>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</si>
  <si>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</si>
  <si>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</si>
  <si>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</si>
  <si>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</si>
  <si>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</si>
  <si>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</si>
  <si>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</si>
  <si>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</si>
  <si>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</si>
  <si>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</si>
  <si>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</si>
  <si>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</si>
  <si>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</si>
  <si>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</si>
  <si>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</si>
  <si>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</si>
  <si>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</si>
  <si>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</si>
  <si>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</si>
  <si>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</si>
  <si>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</si>
  <si>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</si>
  <si>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</si>
  <si>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</si>
  <si>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</si>
  <si>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</si>
  <si>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</si>
  <si>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</si>
  <si>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</si>
  <si>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</si>
  <si>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</si>
  <si>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</si>
  <si>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</si>
  <si>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</si>
  <si>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</si>
  <si>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</si>
  <si>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</si>
  <si>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</si>
  <si>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</si>
  <si>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</si>
  <si>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</si>
  <si>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</si>
  <si>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</si>
  <si>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</si>
  <si>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</si>
  <si>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</si>
  <si>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</si>
  <si>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</si>
  <si>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</si>
  <si>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</si>
  <si>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</si>
  <si>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</si>
  <si>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</si>
  <si>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</si>
  <si>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</si>
  <si>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</si>
  <si>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</si>
  <si>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</si>
  <si>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</si>
  <si>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</si>
  <si>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</si>
  <si>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</si>
  <si>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</si>
  <si>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</si>
  <si>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</si>
  <si>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</si>
  <si>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</si>
  <si>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</si>
  <si>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</si>
  <si>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</si>
  <si>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</si>
  <si>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</si>
  <si>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</si>
  <si>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</si>
  <si>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</si>
  <si>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</si>
  <si>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</si>
  <si>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</si>
  <si>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</si>
  <si>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</si>
  <si>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</si>
  <si>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</si>
  <si>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</si>
  <si>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</si>
  <si>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</si>
  <si>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</si>
  <si>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</si>
  <si>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</si>
  <si>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</si>
  <si>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</si>
  <si>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</si>
  <si>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</si>
  <si>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</si>
  <si>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</si>
  <si>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</si>
  <si>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</si>
  <si>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</si>
  <si>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</si>
  <si>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</si>
  <si>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</si>
  <si>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</si>
  <si>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</si>
  <si>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</si>
  <si>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</si>
  <si>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</si>
  <si>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</si>
  <si>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</si>
  <si>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</si>
  <si>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</si>
  <si>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</si>
  <si>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</si>
  <si>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</si>
  <si>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</si>
  <si>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</si>
  <si>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</si>
  <si>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</si>
  <si>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</si>
  <si>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</si>
  <si>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</si>
  <si>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</si>
  <si>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</si>
  <si>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</si>
  <si>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</si>
  <si>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</si>
  <si>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</si>
  <si>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</si>
  <si>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</si>
  <si>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</si>
  <si>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</si>
  <si>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</si>
  <si>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</si>
  <si>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</si>
  <si>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</si>
  <si>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</si>
  <si>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</si>
  <si>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</si>
  <si>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</si>
  <si>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</si>
  <si>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</si>
  <si>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</si>
  <si>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</si>
  <si>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</si>
  <si>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</si>
  <si>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</si>
  <si>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</si>
  <si>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</si>
  <si>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</si>
  <si>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</si>
  <si>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</si>
  <si>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</si>
  <si>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</si>
  <si>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</si>
  <si>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</si>
  <si>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</si>
  <si>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</si>
  <si>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</si>
  <si>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</si>
  <si>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</si>
  <si>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</si>
  <si>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</si>
  <si>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</si>
  <si>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</si>
  <si>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</si>
  <si>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</si>
  <si>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</si>
  <si>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</si>
  <si>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</si>
  <si>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</si>
  <si>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</si>
  <si>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</si>
  <si>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</si>
  <si>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</si>
  <si>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</si>
  <si>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</si>
  <si>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</si>
  <si>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</si>
  <si>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</si>
  <si>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</si>
  <si>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</si>
  <si>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</si>
  <si>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</si>
  <si>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</si>
  <si>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</si>
  <si>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</si>
  <si>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</si>
  <si>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</si>
  <si>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</si>
  <si>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</si>
  <si>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</si>
  <si>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</si>
  <si>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</si>
  <si>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</si>
  <si>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</si>
  <si>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</si>
  <si>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</si>
  <si>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</si>
  <si>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</si>
  <si>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</si>
  <si>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</si>
  <si>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</si>
  <si>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</si>
  <si>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</si>
  <si>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</si>
  <si>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</si>
  <si>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</si>
  <si>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</si>
  <si>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</si>
  <si>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</si>
  <si>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</si>
  <si>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</si>
  <si>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</si>
  <si>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</si>
  <si>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</si>
  <si>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</si>
  <si>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</si>
  <si>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</si>
  <si>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</si>
  <si>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</si>
  <si>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</si>
  <si>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</si>
  <si>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</si>
  <si>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</si>
  <si>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</si>
  <si>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</si>
  <si>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</si>
  <si>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</si>
  <si>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</si>
  <si>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</si>
  <si>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</si>
  <si>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</si>
  <si>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</si>
  <si>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</si>
  <si>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</si>
  <si>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</si>
  <si>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</si>
  <si>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</si>
  <si>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</si>
  <si>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</si>
  <si>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</si>
  <si>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</si>
  <si>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</si>
  <si>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</si>
  <si>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</si>
  <si>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</si>
  <si>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</si>
  <si>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</si>
  <si>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</si>
  <si>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</si>
  <si>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</si>
  <si>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</si>
  <si>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</si>
  <si>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</si>
  <si>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</si>
  <si>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</si>
  <si>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</si>
  <si>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</si>
  <si>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</si>
  <si>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</si>
  <si>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</si>
  <si>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</si>
  <si>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</si>
  <si>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</si>
  <si>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</si>
  <si>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</si>
  <si>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</si>
  <si>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</si>
  <si>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</si>
  <si>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</si>
  <si>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</si>
  <si>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</si>
  <si>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</si>
  <si>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</si>
  <si>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</si>
  <si>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</si>
  <si>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</si>
  <si>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</si>
  <si>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</si>
  <si>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</si>
  <si>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</si>
  <si>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</si>
  <si>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</si>
  <si>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</si>
  <si>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</si>
  <si>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</si>
  <si>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</si>
  <si>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</si>
  <si>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</si>
  <si>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</si>
  <si>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</si>
  <si>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</si>
  <si>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</si>
  <si>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</si>
  <si>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</si>
  <si>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</si>
  <si>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</si>
  <si>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</si>
  <si>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</si>
  <si>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</si>
  <si>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</si>
  <si>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</si>
  <si>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</si>
  <si>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</si>
  <si>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</si>
  <si>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</si>
  <si>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</si>
  <si>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</si>
  <si>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</si>
  <si>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</si>
  <si>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</si>
  <si>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</si>
  <si>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</si>
  <si>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</si>
  <si>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</si>
  <si>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</si>
  <si>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</si>
  <si>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</si>
  <si>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</si>
  <si>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</si>
  <si>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</si>
  <si>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</si>
  <si>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</si>
  <si>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</si>
  <si>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</si>
  <si>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</si>
  <si>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</si>
  <si>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</si>
  <si>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</si>
  <si>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</si>
  <si>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</si>
  <si>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</si>
  <si>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</si>
  <si>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</si>
  <si>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</si>
  <si>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</si>
  <si>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</si>
  <si>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</si>
  <si>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</si>
  <si>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</si>
  <si>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</si>
  <si>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</si>
  <si>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</si>
  <si>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</si>
  <si>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</si>
  <si>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</si>
  <si>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</si>
  <si>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</si>
  <si>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</si>
  <si>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</si>
  <si>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</si>
  <si>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</si>
  <si>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</si>
  <si>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</si>
  <si>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</si>
  <si>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</si>
  <si>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</si>
  <si>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</si>
  <si>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</si>
  <si>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</si>
  <si>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</si>
  <si>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</si>
  <si>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</si>
  <si>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</si>
  <si>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</si>
  <si>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</si>
  <si>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</si>
  <si>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</si>
  <si>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</si>
  <si>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</si>
  <si>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</si>
  <si>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</si>
  <si>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</si>
  <si>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</si>
  <si>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</si>
  <si>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</si>
  <si>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</si>
  <si>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</si>
  <si>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</si>
  <si>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</si>
  <si>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</si>
  <si>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</si>
  <si>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</si>
  <si>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</si>
  <si>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</si>
  <si>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</si>
  <si>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</si>
  <si>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</si>
  <si>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</si>
  <si>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</si>
  <si>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</si>
  <si>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</si>
  <si>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</si>
  <si>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</si>
  <si>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</si>
  <si>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</si>
  <si>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</si>
  <si>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</si>
  <si>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</si>
  <si>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</si>
  <si>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</si>
  <si>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</si>
  <si>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</si>
  <si>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</si>
  <si>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</si>
  <si>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</si>
  <si>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</si>
  <si>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</si>
  <si>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</si>
  <si>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</si>
  <si>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</si>
  <si>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</si>
  <si>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</si>
  <si>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</si>
  <si>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</si>
  <si>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</si>
  <si>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</si>
  <si>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</si>
  <si>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</si>
  <si>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</si>
  <si>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</si>
  <si>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</si>
  <si>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</si>
  <si>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</si>
  <si>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</si>
  <si>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</si>
  <si>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</si>
  <si>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</si>
  <si>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</si>
  <si>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</si>
  <si>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</si>
  <si>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</si>
  <si>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</si>
  <si>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</si>
  <si>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</si>
  <si>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</si>
  <si>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</si>
  <si>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</si>
  <si>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</si>
  <si>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</si>
  <si>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</si>
  <si>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</si>
  <si>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</si>
  <si>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</si>
  <si>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</si>
  <si>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</si>
  <si>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</si>
  <si>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</si>
  <si>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</si>
  <si>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</si>
  <si>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</si>
  <si>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</si>
  <si>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</si>
  <si>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</si>
  <si>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</si>
  <si>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</si>
  <si>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</si>
  <si>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</si>
  <si>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</si>
  <si>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</si>
  <si>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</si>
  <si>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</si>
  <si>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</si>
  <si>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</si>
  <si>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</si>
  <si>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</si>
  <si>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</si>
  <si>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</si>
  <si>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</si>
  <si>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</si>
  <si>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</si>
  <si>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</si>
  <si>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</si>
  <si>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</si>
  <si>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</si>
  <si>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</si>
  <si>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</si>
  <si>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</si>
  <si>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</si>
  <si>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</si>
  <si>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</si>
  <si>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</si>
  <si>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</si>
  <si>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</si>
  <si>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</si>
  <si>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</si>
  <si>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</si>
  <si>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</si>
  <si>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</si>
  <si>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</si>
  <si>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</si>
  <si>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</si>
  <si>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</si>
  <si>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</si>
  <si>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</si>
  <si>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</si>
  <si>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</si>
  <si>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</si>
  <si>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</si>
  <si>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</si>
  <si>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</si>
  <si>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</si>
  <si>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</si>
  <si>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</si>
  <si>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</si>
  <si>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</si>
  <si>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</si>
  <si>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</si>
  <si>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</si>
  <si>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</si>
  <si>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</si>
  <si>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</si>
  <si>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</si>
  <si>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</si>
  <si>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</si>
  <si>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</si>
  <si>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</si>
  <si>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</si>
  <si>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</si>
  <si>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</si>
  <si>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</si>
  <si>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</si>
  <si>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</si>
  <si>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</si>
  <si>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</si>
  <si>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</si>
  <si>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</si>
  <si>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</si>
  <si>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</si>
  <si>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</si>
  <si>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</si>
  <si>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</si>
  <si>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</si>
  <si>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</si>
  <si>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</si>
  <si>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</si>
  <si>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</si>
  <si>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</si>
  <si>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</si>
  <si>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</si>
  <si>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</si>
  <si>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</si>
  <si>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</si>
  <si>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</si>
  <si>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</si>
  <si>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</si>
  <si>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</si>
  <si>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</si>
  <si>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</si>
  <si>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</si>
  <si>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</si>
  <si>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</si>
  <si>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</si>
  <si>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</si>
  <si>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</si>
  <si>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</si>
  <si>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</si>
  <si>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</si>
  <si>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</si>
  <si>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</si>
  <si>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</si>
  <si>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</si>
  <si>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</si>
  <si>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</si>
  <si>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</si>
  <si>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</si>
  <si>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</si>
  <si>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</si>
  <si>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</si>
  <si>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</si>
  <si>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</si>
  <si>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</si>
  <si>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</si>
  <si>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</si>
  <si>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</si>
  <si>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</si>
  <si>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</si>
  <si>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</si>
  <si>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</si>
  <si>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</si>
  <si>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</si>
  <si>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</si>
  <si>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</si>
  <si>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</si>
  <si>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</si>
  <si>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</si>
  <si>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</si>
  <si>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</si>
  <si>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</si>
  <si>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</si>
  <si>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</si>
  <si>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</si>
  <si>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</si>
  <si>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</si>
  <si>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</si>
  <si>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</si>
  <si>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</si>
  <si>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</si>
  <si>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</si>
  <si>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</si>
  <si>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</si>
  <si>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</si>
  <si>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</si>
  <si>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</si>
  <si>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</si>
  <si>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</si>
  <si>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</si>
  <si>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</si>
  <si>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</si>
  <si>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</si>
  <si>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</si>
  <si>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</si>
  <si>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</si>
  <si>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</si>
  <si>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</si>
  <si>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</si>
  <si>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</si>
  <si>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</si>
  <si>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</si>
  <si>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</si>
  <si>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</si>
  <si>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</si>
  <si>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</si>
  <si>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</si>
  <si>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</si>
  <si>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</si>
  <si>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</si>
  <si>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</si>
  <si>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</si>
  <si>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</si>
  <si>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</si>
  <si>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</si>
  <si>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</si>
  <si>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</si>
  <si>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</si>
  <si>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</si>
  <si>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</si>
  <si>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</si>
  <si>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</si>
  <si>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</si>
  <si>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</si>
  <si>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</si>
  <si>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</si>
  <si>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</si>
  <si>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</si>
  <si>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</si>
  <si>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</si>
  <si>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</si>
  <si>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</si>
  <si>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</si>
  <si>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</si>
  <si>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</si>
  <si>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</si>
  <si>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</si>
  <si>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</si>
  <si>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</si>
  <si>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</si>
  <si>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</si>
  <si>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</si>
  <si>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</si>
  <si>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</si>
  <si>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</si>
  <si>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</si>
  <si>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</si>
  <si>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</si>
  <si>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</si>
  <si>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</si>
  <si>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</si>
  <si>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</si>
  <si>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</si>
  <si>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</si>
  <si>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</si>
  <si>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</si>
  <si>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</si>
  <si>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</si>
  <si>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</si>
  <si>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</si>
  <si>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</si>
  <si>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</si>
  <si>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</si>
  <si>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</si>
  <si>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</si>
  <si>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</si>
  <si>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</si>
  <si>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</si>
  <si>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</si>
  <si>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</si>
  <si>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</si>
  <si>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</si>
  <si>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</si>
  <si>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</si>
  <si>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</si>
  <si>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</si>
  <si>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</si>
  <si>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</si>
  <si>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</si>
  <si>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</si>
  <si>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</si>
  <si>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</si>
  <si>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</si>
  <si>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</si>
  <si>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</si>
  <si>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</si>
  <si>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</si>
  <si>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</si>
  <si>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</si>
  <si>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</si>
  <si>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</si>
  <si>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</si>
  <si>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</si>
  <si>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</si>
  <si>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</si>
  <si>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</si>
  <si>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</si>
  <si>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</si>
  <si>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</si>
  <si>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</si>
  <si>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</si>
  <si>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</si>
  <si>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</si>
  <si>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</si>
  <si>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</si>
  <si>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</si>
  <si>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</si>
  <si>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</si>
  <si>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</si>
  <si>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</si>
  <si>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</si>
  <si>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</si>
  <si>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</si>
  <si>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</si>
  <si>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</si>
  <si>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</si>
  <si>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</si>
  <si>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</si>
  <si>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</si>
  <si>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</si>
  <si>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</si>
  <si>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</si>
  <si>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</si>
  <si>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</si>
  <si>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</si>
  <si>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</si>
  <si>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</si>
  <si>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</si>
  <si>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</si>
  <si>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</si>
  <si>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</si>
  <si>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</si>
  <si>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</si>
  <si>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</si>
  <si>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</si>
  <si>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</si>
  <si>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</si>
  <si>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</si>
  <si>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</si>
  <si>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</si>
  <si>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</si>
  <si>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</si>
  <si>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</si>
  <si>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</si>
  <si>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</si>
  <si>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</si>
  <si>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</si>
  <si>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</si>
  <si>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</si>
  <si>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</si>
  <si>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</si>
  <si>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</si>
  <si>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</si>
  <si>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</si>
  <si>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</si>
  <si>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</si>
  <si>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</si>
  <si>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</si>
  <si>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</si>
  <si>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</si>
  <si>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</si>
  <si>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</si>
  <si>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</si>
  <si>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</si>
  <si>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</si>
  <si>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</si>
  <si>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</si>
  <si>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</si>
  <si>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</si>
  <si>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</si>
  <si>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</si>
  <si>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</si>
  <si>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</si>
  <si>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</si>
  <si>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</si>
  <si>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</si>
  <si>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</si>
  <si>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</si>
  <si>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</si>
  <si>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</si>
  <si>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</si>
  <si>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</si>
  <si>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</si>
  <si>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</si>
  <si>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</si>
  <si>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</si>
  <si>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</si>
  <si>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</si>
  <si>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</si>
  <si>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</si>
  <si>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</si>
  <si>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</si>
  <si>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</si>
  <si>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</si>
  <si>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</si>
  <si>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</si>
  <si>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</si>
  <si>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</si>
  <si>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</si>
  <si>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</si>
  <si>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</si>
  <si>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</si>
  <si>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</si>
  <si>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</si>
  <si>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</si>
  <si>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</si>
  <si>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</si>
  <si>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</si>
  <si>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</si>
  <si>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</si>
  <si>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</si>
  <si>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</si>
  <si>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</si>
  <si>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</si>
  <si>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</si>
  <si>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</si>
  <si>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</si>
  <si>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</si>
  <si>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</si>
  <si>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</si>
  <si>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</si>
  <si>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</si>
  <si>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</si>
  <si>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</si>
  <si>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</si>
  <si>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</si>
  <si>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</si>
  <si>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</si>
  <si>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</si>
  <si>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</si>
  <si>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</si>
  <si>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</si>
  <si>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</si>
  <si>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</si>
  <si>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</si>
  <si>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</si>
  <si>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</si>
  <si>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</si>
  <si>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</si>
  <si>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</si>
  <si>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</si>
  <si>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</si>
  <si>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</si>
  <si>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</si>
  <si>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</si>
  <si>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</si>
  <si>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</si>
  <si>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</si>
  <si>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</si>
  <si>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</si>
  <si>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</si>
  <si>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</si>
  <si>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</si>
  <si>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</si>
  <si>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</si>
  <si>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</si>
  <si>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</si>
  <si>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</si>
  <si>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</si>
  <si>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</si>
  <si>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</si>
  <si>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</si>
  <si>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</si>
  <si>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</si>
  <si>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</si>
  <si>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</si>
  <si>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</si>
  <si>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</si>
  <si>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</si>
  <si>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</si>
  <si>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</si>
  <si>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</si>
  <si>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</si>
  <si>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</si>
  <si>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</si>
  <si>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</si>
  <si>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</si>
  <si>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</si>
  <si>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</si>
  <si>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</si>
  <si>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</si>
  <si>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</si>
  <si>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</si>
  <si>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</si>
  <si>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</si>
  <si>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</si>
  <si>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</si>
  <si>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</si>
  <si>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</si>
  <si>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</si>
  <si>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</si>
  <si>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</si>
  <si>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</si>
  <si>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</si>
  <si>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</si>
  <si>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</si>
  <si>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</si>
  <si>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</si>
  <si>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</si>
  <si>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</si>
  <si>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</si>
  <si>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</si>
  <si>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</si>
  <si>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</si>
  <si>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</si>
  <si>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</si>
  <si>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</si>
  <si>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</si>
  <si>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</si>
  <si>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</si>
  <si>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</si>
  <si>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</si>
  <si>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</si>
  <si>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</si>
  <si>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</si>
  <si>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</si>
  <si>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</si>
  <si>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</si>
  <si>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</si>
  <si>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</si>
  <si>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</si>
  <si>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</si>
  <si>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</si>
  <si>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</si>
  <si>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</si>
  <si>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</si>
  <si>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</si>
  <si>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</si>
  <si>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</si>
  <si>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</si>
  <si>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</si>
  <si>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</si>
  <si>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</si>
  <si>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</si>
  <si>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</si>
  <si>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</si>
  <si>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</si>
  <si>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</si>
  <si>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</si>
  <si>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</si>
  <si>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</si>
  <si>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</si>
  <si>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</si>
  <si>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</si>
  <si>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</si>
  <si>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</si>
  <si>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</si>
  <si>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</si>
  <si>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</si>
  <si>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</si>
  <si>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</si>
  <si>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</si>
  <si>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</si>
  <si>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</si>
  <si>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</si>
  <si>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</si>
  <si>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</si>
  <si>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</si>
  <si>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</si>
  <si>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</si>
  <si>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</si>
  <si>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</si>
  <si>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</si>
  <si>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</si>
  <si>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</si>
  <si>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</si>
  <si>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</si>
  <si>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</si>
  <si>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</si>
  <si>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</si>
  <si>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</si>
  <si>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</si>
  <si>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</si>
  <si>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</si>
  <si>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</si>
  <si>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</si>
  <si>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</si>
  <si>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</si>
  <si>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</si>
  <si>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</si>
  <si>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</si>
  <si>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</si>
  <si>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</si>
  <si>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</si>
  <si>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</si>
  <si>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</si>
  <si>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</si>
  <si>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</si>
  <si>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</si>
  <si>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</si>
  <si>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</si>
  <si>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</si>
  <si>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</si>
  <si>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</si>
  <si>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</si>
  <si>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</si>
  <si>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</si>
  <si>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</si>
  <si>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</si>
  <si>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</si>
  <si>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</si>
  <si>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</si>
  <si>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</si>
  <si>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</si>
  <si>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</si>
  <si>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</si>
  <si>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</si>
  <si>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</si>
  <si>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</si>
  <si>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</si>
  <si>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</si>
  <si>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</si>
  <si>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</si>
  <si>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</si>
  <si>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</si>
  <si>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</si>
  <si>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</si>
  <si>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</si>
  <si>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</si>
  <si>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</si>
  <si>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</si>
  <si>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</si>
  <si>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</si>
  <si>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</si>
  <si>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</si>
  <si>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</si>
  <si>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</si>
  <si>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</si>
  <si>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</si>
  <si>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</si>
  <si>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</si>
  <si>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</si>
  <si>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</si>
  <si>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</si>
  <si>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</si>
  <si>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</si>
  <si>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</si>
  <si>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</si>
  <si>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</si>
  <si>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</si>
  <si>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</si>
  <si>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</si>
  <si>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</si>
  <si>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</si>
  <si>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</si>
  <si>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</si>
  <si>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</si>
  <si>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</si>
  <si>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</si>
  <si>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</si>
  <si>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</si>
  <si>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</si>
  <si>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</si>
  <si>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</si>
  <si>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</si>
  <si>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</si>
  <si>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</si>
  <si>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</si>
  <si>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</si>
  <si>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</si>
  <si>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</si>
  <si>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</si>
  <si>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</si>
  <si>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</si>
  <si>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</si>
  <si>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</si>
  <si>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</si>
  <si>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</si>
  <si>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</si>
  <si>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</si>
  <si>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</si>
  <si>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</si>
  <si>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</si>
  <si>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</si>
  <si>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</si>
  <si>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</si>
  <si>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</si>
  <si>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</si>
  <si>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</si>
  <si>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</si>
  <si>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</si>
  <si>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</si>
  <si>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</si>
  <si>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</si>
  <si>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</si>
  <si>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</si>
  <si>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</si>
  <si>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</si>
  <si>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</si>
  <si>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</si>
  <si>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</si>
  <si>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</si>
  <si>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</si>
  <si>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</si>
  <si>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</si>
  <si>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</si>
  <si>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</si>
  <si>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</si>
  <si>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</si>
  <si>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</si>
  <si>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</si>
  <si>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</si>
  <si>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</si>
  <si>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</si>
  <si>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</si>
  <si>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</si>
  <si>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</si>
  <si>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</si>
  <si>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</si>
  <si>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</si>
  <si>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</si>
  <si>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</si>
  <si>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</si>
  <si>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</si>
  <si>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</si>
  <si>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</si>
  <si>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</si>
  <si>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</si>
  <si>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</si>
  <si>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</si>
  <si>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</si>
  <si>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</si>
  <si>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</si>
  <si>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</si>
  <si>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</si>
  <si>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</si>
  <si>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</si>
  <si>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</si>
  <si>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</si>
  <si>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</si>
  <si>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</si>
  <si>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</si>
  <si>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</si>
  <si>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</si>
  <si>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</si>
  <si>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</si>
  <si>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</si>
  <si>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</si>
  <si>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</si>
  <si>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</si>
  <si>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</si>
  <si>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</si>
  <si>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</si>
  <si>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</si>
  <si>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</si>
  <si>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</si>
  <si>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</si>
  <si>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</si>
  <si>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</si>
  <si>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</si>
  <si>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</si>
  <si>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</si>
  <si>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</si>
  <si>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</si>
  <si>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</si>
  <si>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</si>
  <si>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</si>
  <si>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</si>
  <si>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</si>
  <si>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</si>
  <si>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</si>
  <si>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</si>
  <si>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</si>
  <si>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</si>
  <si>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</si>
  <si>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</si>
  <si>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</si>
  <si>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</si>
  <si>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</si>
  <si>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</si>
  <si>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</si>
  <si>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</si>
  <si>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</si>
  <si>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</si>
  <si>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</si>
  <si>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</si>
  <si>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</si>
  <si>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</si>
  <si>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</si>
  <si>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</si>
  <si>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</si>
  <si>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</si>
  <si>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</si>
  <si>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</si>
  <si>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</si>
  <si>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</si>
  <si>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</si>
  <si>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</si>
  <si>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</si>
  <si>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</si>
  <si>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</si>
  <si>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</si>
  <si>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</si>
  <si>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</si>
  <si>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</si>
  <si>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</si>
  <si>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</si>
  <si>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</si>
  <si>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</si>
  <si>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</si>
  <si>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</si>
  <si>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</si>
  <si>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</si>
  <si>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</si>
  <si>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</si>
  <si>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</si>
  <si>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</si>
  <si>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</si>
  <si>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</si>
  <si>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</si>
  <si>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</si>
  <si>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</si>
  <si>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</si>
  <si>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</si>
  <si>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</si>
  <si>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</si>
  <si>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</si>
  <si>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</si>
  <si>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</si>
  <si>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</si>
  <si>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</si>
  <si>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</si>
  <si>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</si>
  <si>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</si>
  <si>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</si>
  <si>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</si>
  <si>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</si>
  <si>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</si>
  <si>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</si>
  <si>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</si>
  <si>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</si>
  <si>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</si>
  <si>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</si>
  <si>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</si>
  <si>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</si>
  <si>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</si>
  <si>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</si>
  <si>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</si>
  <si>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</si>
  <si>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</si>
  <si>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</si>
  <si>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</si>
  <si>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</si>
  <si>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</si>
  <si>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</si>
  <si>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</si>
  <si>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</si>
  <si>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</si>
  <si>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</si>
  <si>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</si>
  <si>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</si>
  <si>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</si>
  <si>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</si>
  <si>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</si>
  <si>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</si>
  <si>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</si>
  <si>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</si>
  <si>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</si>
  <si>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</si>
  <si>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</si>
  <si>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</si>
  <si>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</si>
  <si>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</si>
  <si>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</si>
  <si>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</si>
  <si>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</si>
  <si>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</si>
  <si>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</si>
  <si>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</si>
  <si>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</si>
  <si>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</si>
  <si>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</si>
  <si>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</si>
  <si>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</si>
  <si>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</si>
  <si>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</si>
  <si>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</si>
  <si>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</si>
  <si>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</si>
  <si>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</si>
  <si>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</si>
  <si>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</si>
  <si>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</si>
  <si>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</si>
  <si>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</si>
  <si>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</si>
  <si>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</si>
  <si>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</si>
  <si>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</si>
  <si>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</si>
  <si>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</si>
  <si>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</si>
  <si>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</si>
  <si>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</si>
  <si>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</si>
  <si>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</si>
  <si>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</si>
  <si>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</si>
  <si>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</si>
  <si>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</si>
  <si>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</si>
  <si>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</si>
  <si>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</si>
  <si>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</si>
  <si>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</si>
  <si>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</si>
  <si>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</si>
  <si>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</si>
  <si>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</si>
  <si>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</si>
  <si>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</si>
  <si>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</si>
  <si>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</si>
  <si>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</si>
  <si>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</si>
  <si>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</si>
  <si>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</si>
  <si>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</si>
  <si>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</si>
  <si>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</si>
  <si>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</si>
  <si>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</si>
  <si>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</si>
  <si>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</si>
  <si>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</si>
  <si>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</si>
  <si>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</si>
  <si>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</si>
  <si>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</si>
  <si>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</si>
  <si>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</si>
  <si>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</si>
  <si>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</si>
  <si>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</si>
  <si>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</si>
  <si>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</si>
  <si>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</si>
  <si>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</si>
  <si>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</si>
  <si>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</si>
  <si>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</si>
  <si>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</si>
  <si>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</si>
  <si>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</si>
  <si>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</si>
  <si>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</si>
  <si>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</si>
  <si>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</si>
  <si>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</si>
  <si>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</si>
  <si>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</si>
  <si>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</si>
  <si>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</si>
  <si>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</si>
  <si>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</si>
  <si>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</si>
  <si>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</si>
  <si>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</si>
  <si>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</si>
  <si>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</si>
  <si>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</si>
  <si>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</si>
  <si>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</si>
  <si>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</si>
  <si>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</si>
  <si>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</si>
  <si>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</si>
  <si>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</si>
  <si>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</si>
  <si>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</si>
  <si>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</si>
  <si>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</si>
  <si>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</si>
  <si>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</si>
  <si>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</si>
  <si>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</si>
  <si>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</si>
  <si>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</si>
  <si>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</si>
  <si>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</si>
  <si>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</si>
  <si>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</si>
  <si>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</si>
  <si>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</si>
  <si>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</si>
  <si>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</si>
  <si>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</si>
  <si>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</si>
  <si>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</si>
  <si>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</si>
  <si>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</si>
  <si>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</si>
  <si>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</si>
  <si>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</si>
  <si>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</si>
  <si>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</si>
  <si>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</si>
  <si>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</si>
  <si>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</si>
  <si>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</si>
  <si>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</si>
  <si>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</si>
  <si>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</si>
  <si>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</si>
  <si>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</si>
  <si>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</si>
  <si>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</si>
  <si>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</si>
  <si>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</si>
  <si>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</si>
  <si>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</si>
  <si>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</si>
  <si>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</si>
  <si>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</si>
  <si>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</si>
  <si>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</si>
  <si>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</si>
  <si>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</si>
  <si>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</si>
  <si>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</si>
  <si>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</si>
  <si>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</si>
  <si>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</si>
  <si>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</si>
  <si>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</si>
  <si>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</si>
  <si>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</si>
  <si>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</si>
  <si>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</si>
  <si>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</si>
  <si>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</si>
  <si>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</si>
  <si>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</si>
  <si>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</si>
  <si>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</si>
  <si>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</si>
  <si>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</si>
  <si>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</si>
  <si>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</si>
  <si>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</si>
  <si>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</si>
  <si>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</si>
  <si>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</si>
  <si>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</si>
  <si>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</si>
  <si>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</si>
  <si>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</si>
  <si>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</si>
  <si>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</si>
  <si>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</si>
  <si>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</si>
  <si>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</si>
  <si>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</si>
  <si>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</si>
  <si>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</si>
  <si>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</si>
  <si>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</si>
  <si>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</si>
  <si>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</si>
  <si>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</si>
  <si>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</si>
  <si>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</si>
  <si>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</si>
  <si>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</si>
  <si>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</si>
  <si>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</si>
  <si>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</si>
  <si>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</si>
  <si>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</si>
  <si>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</si>
  <si>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</si>
  <si>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</si>
  <si>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</si>
  <si>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</si>
  <si>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</si>
  <si>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</si>
  <si>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</si>
  <si>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</si>
  <si>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</si>
  <si>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</si>
  <si>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</si>
  <si>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</si>
  <si>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</si>
  <si>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</si>
  <si>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</si>
  <si>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</si>
  <si>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</si>
  <si>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</si>
  <si>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</si>
  <si>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</si>
  <si>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</si>
  <si>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</si>
  <si>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</si>
  <si>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</si>
  <si>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</si>
  <si>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</si>
  <si>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</si>
  <si>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</si>
  <si>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</si>
  <si>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</si>
  <si>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</si>
  <si>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</si>
  <si>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</si>
  <si>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</si>
  <si>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</si>
  <si>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</si>
  <si>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</si>
  <si>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</si>
  <si>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</si>
  <si>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</si>
  <si>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</si>
  <si>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</si>
  <si>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</si>
  <si>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</si>
  <si>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</si>
  <si>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</si>
  <si>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</si>
  <si>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</si>
  <si>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</si>
  <si>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</si>
  <si>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</si>
  <si>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</si>
  <si>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</si>
  <si>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</si>
  <si>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</si>
  <si>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</si>
  <si>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</si>
  <si>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</si>
  <si>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</si>
  <si>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</si>
  <si>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</si>
  <si>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</si>
  <si>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</si>
  <si>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</si>
  <si>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</si>
  <si>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</si>
  <si>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</si>
  <si>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</si>
  <si>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</si>
  <si>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</si>
  <si>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</si>
  <si>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</si>
  <si>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</si>
  <si>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</si>
  <si>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</si>
  <si>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</si>
  <si>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</si>
  <si>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</si>
  <si>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</si>
  <si>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</si>
  <si>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</si>
  <si>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</si>
  <si>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</si>
  <si>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</si>
  <si>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</si>
  <si>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</si>
  <si>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</si>
  <si>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</si>
  <si>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</si>
  <si>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</si>
  <si>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</si>
  <si>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</si>
  <si>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</si>
  <si>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</si>
  <si>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</si>
  <si>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</si>
  <si>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</si>
  <si>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</si>
  <si>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</si>
  <si>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</si>
  <si>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</si>
  <si>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</si>
  <si>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</si>
  <si>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</si>
  <si>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</si>
  <si>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</si>
  <si>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</si>
  <si>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</si>
  <si>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</si>
  <si>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</si>
  <si>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</si>
  <si>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</si>
  <si>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</si>
  <si>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</si>
  <si>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</si>
  <si>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</si>
  <si>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</si>
  <si>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</si>
  <si>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</si>
  <si>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</si>
  <si>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</si>
  <si>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</si>
  <si>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</si>
  <si>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</si>
  <si>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</si>
  <si>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</si>
  <si>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</si>
  <si>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</si>
  <si>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</si>
  <si>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</si>
  <si>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</si>
  <si>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</si>
  <si>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</si>
  <si>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</si>
  <si>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</si>
  <si>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</si>
  <si>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</si>
  <si>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</si>
  <si>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</si>
  <si>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</si>
  <si>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</si>
  <si>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</si>
  <si>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</si>
  <si>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</si>
  <si>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</si>
  <si>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</si>
  <si>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</si>
  <si>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</si>
  <si>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</si>
  <si>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</si>
  <si>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</si>
  <si>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</si>
  <si>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</si>
  <si>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</si>
  <si>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</si>
  <si>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</si>
  <si>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</si>
  <si>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</si>
  <si>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</si>
  <si>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</si>
  <si>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</si>
  <si>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</si>
  <si>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</si>
  <si>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</si>
  <si>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</si>
  <si>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</si>
  <si>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</si>
  <si>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</si>
  <si>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</si>
  <si>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</si>
  <si>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</si>
  <si>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</si>
  <si>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</si>
  <si>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</si>
  <si>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</si>
  <si>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</si>
  <si>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</si>
  <si>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</si>
  <si>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</si>
  <si>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</si>
  <si>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</si>
  <si>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</si>
  <si>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</si>
  <si>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</si>
  <si>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</si>
  <si>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</si>
  <si>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</si>
  <si>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</si>
  <si>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</si>
  <si>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</si>
  <si>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</si>
  <si>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</si>
  <si>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</si>
  <si>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</si>
  <si>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</si>
  <si>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</si>
  <si>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</si>
  <si>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</si>
  <si>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</si>
  <si>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</si>
  <si>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</si>
  <si>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</si>
  <si>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</si>
  <si>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</si>
  <si>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</si>
  <si>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</si>
  <si>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</si>
  <si>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</si>
  <si>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</si>
  <si>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</si>
  <si>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</si>
  <si>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</si>
  <si>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</si>
  <si>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</si>
  <si>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</si>
  <si>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</si>
  <si>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</si>
  <si>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</si>
  <si>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</si>
  <si>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</si>
  <si>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</si>
  <si>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</si>
  <si>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</si>
  <si>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</si>
  <si>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</si>
  <si>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</si>
  <si>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</si>
  <si>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</si>
  <si>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</si>
  <si>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</si>
  <si>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</si>
  <si>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</si>
  <si>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</si>
  <si>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</si>
  <si>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</si>
  <si>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</si>
  <si>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</si>
  <si>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</si>
  <si>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</si>
  <si>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</si>
  <si>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</si>
  <si>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</si>
  <si>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</si>
  <si>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</si>
  <si>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</si>
  <si>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</si>
  <si>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</si>
  <si>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</si>
  <si>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</si>
  <si>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</si>
  <si>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</si>
  <si>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</si>
  <si>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</si>
  <si>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</si>
  <si>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</si>
  <si>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</si>
  <si>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</si>
  <si>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</si>
  <si>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</si>
  <si>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</si>
  <si>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</si>
  <si>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</si>
  <si>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</si>
  <si>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</si>
  <si>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</si>
  <si>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</si>
  <si>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</si>
  <si>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</si>
  <si>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</si>
  <si>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</si>
  <si>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</si>
  <si>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</si>
  <si>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</si>
  <si>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</si>
  <si>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</si>
  <si>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</si>
  <si>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</si>
  <si>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</si>
  <si>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</si>
  <si>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</si>
  <si>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</si>
  <si>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</si>
  <si>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</si>
  <si>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</si>
  <si>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</si>
  <si>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</si>
  <si>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</si>
  <si>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</si>
  <si>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</si>
  <si>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</si>
  <si>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</si>
  <si>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</si>
  <si>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</si>
  <si>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</si>
  <si>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</si>
  <si>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</si>
  <si>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</si>
  <si>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</si>
  <si>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</si>
  <si>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</si>
  <si>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</si>
  <si>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</si>
  <si>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</si>
  <si>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</si>
  <si>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</si>
  <si>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</si>
  <si>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</si>
  <si>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</si>
  <si>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</si>
  <si>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</si>
  <si>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</si>
  <si>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</si>
  <si>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</si>
  <si>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</si>
  <si>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</si>
  <si>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</si>
  <si>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</si>
  <si>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</si>
  <si>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</si>
  <si>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</si>
  <si>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</si>
  <si>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</si>
  <si>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</si>
  <si>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</si>
  <si>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</si>
  <si>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</si>
  <si>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</si>
  <si>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</si>
  <si>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</si>
  <si>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</si>
  <si>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</si>
  <si>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</si>
  <si>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</si>
  <si>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</si>
  <si>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</si>
  <si>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</si>
  <si>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</si>
  <si>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</si>
  <si>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</si>
  <si>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</si>
  <si>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</si>
  <si>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</si>
  <si>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</si>
  <si>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</si>
  <si>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</si>
  <si>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</si>
  <si>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</si>
  <si>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</si>
  <si>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</si>
  <si>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</si>
  <si>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</si>
  <si>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</si>
  <si>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</si>
  <si>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</si>
  <si>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</si>
  <si>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</si>
  <si>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</si>
  <si>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</si>
  <si>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</si>
  <si>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</si>
  <si>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</si>
  <si>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</si>
  <si>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</si>
  <si>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</si>
  <si>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</si>
  <si>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</si>
  <si>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</si>
  <si>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</si>
  <si>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</si>
  <si>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</si>
  <si>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</si>
  <si>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</si>
  <si>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</si>
  <si>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</si>
  <si>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</si>
  <si>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</si>
  <si>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</si>
  <si>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</si>
  <si>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</si>
  <si>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</si>
  <si>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</si>
  <si>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</si>
  <si>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</si>
  <si>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</si>
  <si>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</si>
  <si>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</si>
  <si>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</si>
  <si>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</si>
  <si>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</si>
  <si>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</si>
  <si>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</si>
  <si>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</si>
  <si>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</si>
  <si>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</si>
  <si>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</si>
  <si>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</si>
  <si>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</si>
  <si>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</si>
  <si>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</si>
  <si>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</si>
  <si>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</si>
  <si>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</si>
  <si>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</si>
  <si>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</si>
  <si>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</si>
  <si>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</si>
  <si>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</si>
  <si>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</si>
  <si>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</si>
  <si>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</si>
  <si>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</si>
  <si>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</si>
  <si>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</si>
  <si>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</si>
  <si>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</si>
  <si>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</si>
  <si>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</si>
  <si>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</si>
  <si>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</si>
  <si>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</si>
  <si>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</si>
  <si>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</si>
  <si>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</si>
  <si>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</si>
  <si>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</si>
  <si>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</si>
  <si>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</si>
  <si>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</si>
  <si>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</si>
  <si>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</si>
  <si>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</si>
  <si>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</si>
  <si>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</si>
  <si>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</si>
  <si>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</si>
  <si>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</si>
  <si>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</si>
  <si>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</si>
  <si>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</si>
  <si>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</si>
  <si>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</si>
  <si>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</si>
  <si>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</si>
  <si>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</si>
  <si>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</si>
  <si>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</si>
  <si>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</si>
  <si>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</si>
  <si>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</si>
  <si>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</si>
  <si>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</si>
  <si>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</si>
  <si>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</si>
  <si>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</si>
  <si>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</si>
  <si>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</si>
  <si>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</si>
  <si>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</si>
  <si>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</si>
  <si>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</si>
  <si>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</si>
  <si>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</si>
  <si>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</si>
  <si>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</si>
  <si>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</si>
  <si>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</si>
  <si>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</si>
  <si>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</si>
  <si>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</si>
  <si>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</si>
  <si>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</si>
  <si>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</si>
  <si>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</si>
  <si>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</si>
  <si>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</si>
  <si>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</si>
  <si>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</si>
  <si>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</si>
  <si>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</si>
  <si>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</si>
  <si>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</si>
  <si>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</si>
  <si>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</si>
  <si>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</si>
  <si>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</si>
  <si>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</si>
  <si>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</si>
  <si>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</si>
  <si>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</si>
  <si>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</si>
  <si>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</si>
  <si>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</si>
  <si>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</si>
  <si>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</si>
  <si>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</si>
  <si>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</si>
  <si>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</si>
  <si>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</si>
  <si>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</si>
  <si>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</si>
  <si>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</si>
  <si>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</si>
  <si>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</si>
  <si>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</si>
  <si>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</si>
  <si>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</si>
  <si>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</si>
  <si>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</si>
  <si>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</si>
  <si>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</si>
  <si>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</si>
  <si>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</si>
  <si>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</si>
  <si>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</si>
  <si>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</si>
  <si>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</si>
  <si>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</si>
  <si>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</si>
  <si>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</si>
  <si>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</si>
  <si>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</si>
  <si>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</si>
  <si>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</si>
  <si>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</si>
  <si>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</si>
  <si>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</si>
  <si>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</si>
  <si>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</si>
  <si>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</si>
  <si>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</si>
  <si>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</si>
  <si>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</si>
  <si>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</si>
  <si>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</si>
  <si>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</si>
  <si>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</si>
  <si>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</si>
  <si>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</si>
  <si>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</si>
  <si>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</si>
  <si>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</si>
  <si>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</si>
  <si>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</si>
  <si>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</si>
  <si>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</si>
  <si>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</si>
  <si>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</si>
  <si>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</si>
  <si>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</si>
  <si>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</si>
  <si>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</si>
  <si>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</si>
  <si>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</si>
  <si>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</si>
  <si>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</si>
  <si>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</si>
  <si>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</si>
  <si>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</si>
  <si>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</si>
  <si>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</si>
  <si>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</si>
  <si>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</si>
  <si>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</si>
  <si>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</si>
  <si>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</si>
  <si>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</si>
  <si>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</si>
  <si>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</si>
  <si>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</si>
  <si>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</si>
  <si>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</si>
  <si>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</si>
  <si>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</si>
  <si>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</si>
  <si>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</si>
  <si>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</si>
  <si>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</si>
  <si>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</si>
  <si>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</si>
  <si>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</si>
  <si>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</si>
  <si>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</si>
  <si>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</si>
  <si>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</si>
  <si>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</si>
  <si>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</si>
  <si>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</si>
  <si>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</si>
  <si>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</si>
  <si>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</si>
  <si>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</si>
  <si>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</si>
  <si>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</si>
  <si>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</si>
  <si>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</si>
  <si>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</si>
  <si>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</si>
  <si>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</si>
  <si>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</si>
  <si>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</si>
  <si>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</si>
  <si>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</si>
  <si>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</si>
  <si>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</si>
  <si>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</si>
  <si>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</si>
  <si>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</si>
  <si>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</si>
  <si>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</si>
  <si>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</si>
  <si>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</si>
  <si>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</si>
  <si>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</si>
  <si>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</si>
  <si>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</si>
  <si>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</si>
  <si>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</si>
  <si>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</si>
  <si>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</si>
  <si>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</si>
  <si>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</si>
  <si>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</si>
  <si>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</si>
  <si>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</si>
  <si>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</si>
  <si>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</si>
  <si>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</si>
  <si>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</si>
  <si>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</si>
  <si>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</si>
  <si>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</si>
  <si>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</si>
  <si>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</si>
  <si>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</si>
  <si>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</si>
  <si>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</si>
  <si>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</si>
  <si>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</si>
  <si>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</si>
  <si>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</si>
  <si>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</si>
  <si>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</si>
  <si>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</si>
  <si>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</si>
  <si>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</si>
  <si>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</si>
  <si>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</si>
  <si>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</si>
  <si>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</si>
  <si>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</si>
  <si>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</si>
  <si>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</si>
  <si>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</si>
  <si>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</si>
  <si>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</si>
  <si>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</si>
  <si>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</si>
  <si>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</si>
  <si>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</si>
  <si>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</si>
  <si>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</si>
  <si>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</si>
  <si>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</si>
  <si>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</si>
  <si>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</si>
  <si>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</si>
  <si>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</si>
  <si>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</si>
  <si>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</si>
  <si>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</si>
  <si>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</si>
  <si>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</si>
  <si>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</si>
  <si>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</si>
  <si>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</si>
  <si>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</si>
  <si>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</si>
  <si>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</si>
  <si>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</si>
  <si>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</si>
  <si>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</si>
  <si>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</si>
  <si>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</si>
  <si>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</si>
  <si>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</si>
  <si>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</si>
  <si>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</si>
  <si>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</si>
  <si>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</si>
  <si>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</si>
  <si>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</si>
  <si>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</si>
  <si>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</si>
  <si>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</si>
  <si>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</si>
  <si>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</si>
  <si>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</si>
  <si>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</si>
  <si>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</si>
  <si>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</si>
  <si>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</si>
  <si>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</si>
  <si>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</si>
  <si>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</si>
  <si>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</si>
  <si>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</si>
  <si>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</si>
  <si>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</si>
  <si>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</si>
  <si>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</si>
  <si>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</si>
  <si>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</si>
  <si>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</si>
  <si>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</si>
  <si>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</si>
  <si>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</si>
  <si>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</si>
  <si>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</si>
  <si>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</si>
  <si>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</si>
  <si>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</si>
  <si>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</si>
  <si>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</si>
  <si>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</si>
  <si>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</si>
  <si>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</si>
  <si>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</si>
  <si>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</si>
  <si>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</si>
  <si>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</si>
  <si>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</si>
  <si>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</si>
  <si>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</si>
  <si>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</si>
  <si>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</si>
  <si>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</si>
  <si>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</si>
  <si>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</si>
  <si>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</si>
  <si>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</si>
  <si>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</si>
  <si>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</si>
  <si>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</si>
  <si>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</si>
  <si>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</si>
  <si>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</si>
  <si>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</si>
  <si>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</si>
  <si>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</si>
  <si>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</si>
  <si>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</si>
  <si>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</si>
  <si>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</si>
  <si>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</si>
  <si>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</si>
  <si>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</si>
  <si>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</si>
  <si>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</si>
  <si>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</si>
  <si>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</si>
  <si>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</si>
  <si>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</si>
  <si>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</si>
  <si>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</si>
  <si>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</si>
  <si>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</si>
  <si>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</si>
  <si>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</si>
  <si>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</si>
  <si>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</si>
  <si>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</si>
  <si>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</si>
  <si>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</si>
  <si>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</si>
  <si>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</si>
  <si>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</si>
  <si>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</si>
  <si>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</si>
  <si>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</si>
  <si>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</si>
  <si>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</si>
  <si>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</si>
  <si>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</si>
  <si>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</si>
  <si>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</si>
  <si>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</si>
  <si>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</si>
  <si>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</si>
  <si>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</si>
  <si>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</si>
  <si>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</si>
  <si>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</si>
  <si>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</si>
  <si>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</si>
  <si>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</si>
  <si>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</si>
  <si>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</si>
  <si>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</si>
  <si>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</si>
  <si>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</si>
  <si>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</si>
  <si>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</si>
  <si>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</si>
  <si>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</si>
  <si>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</si>
  <si>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</si>
  <si>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</si>
  <si>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</si>
  <si>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</si>
  <si>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</si>
  <si>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</si>
  <si>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</si>
  <si>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</si>
  <si>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</si>
  <si>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</si>
  <si>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</si>
  <si>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</si>
  <si>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</si>
  <si>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</si>
  <si>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</si>
  <si>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</si>
  <si>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</si>
  <si>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</si>
  <si>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</si>
  <si>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</si>
  <si>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</si>
  <si>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</si>
  <si>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</si>
  <si>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</si>
  <si>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</si>
  <si>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</si>
  <si>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</si>
  <si>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</si>
  <si>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</si>
  <si>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</si>
  <si>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</si>
  <si>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</si>
  <si>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</si>
  <si>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</si>
  <si>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</si>
  <si>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</si>
  <si>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</si>
  <si>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</si>
  <si>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</si>
  <si>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</si>
  <si>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</si>
  <si>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</si>
  <si>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</si>
  <si>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</si>
  <si>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</si>
  <si>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</si>
  <si>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</si>
  <si>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</si>
  <si>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</si>
  <si>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</si>
  <si>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</si>
  <si>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</si>
  <si>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</si>
  <si>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</si>
  <si>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</si>
  <si>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</si>
  <si>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</si>
  <si>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</si>
  <si>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</si>
  <si>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</si>
  <si>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</si>
  <si>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</si>
  <si>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</si>
  <si>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</si>
  <si>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</si>
  <si>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</si>
  <si>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</si>
  <si>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</si>
  <si>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</si>
  <si>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</si>
  <si>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</si>
  <si>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</si>
  <si>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</si>
  <si>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</si>
  <si>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</si>
  <si>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</si>
  <si>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</si>
  <si>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</si>
  <si>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</si>
  <si>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</si>
  <si>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</si>
  <si>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</si>
  <si>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</si>
  <si>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</si>
  <si>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</si>
  <si>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</si>
  <si>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</si>
  <si>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</si>
  <si>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</si>
  <si>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</si>
  <si>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</si>
  <si>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</si>
  <si>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</si>
  <si>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</si>
  <si>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</si>
  <si>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</si>
  <si>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</si>
  <si>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</si>
  <si>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</si>
  <si>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</si>
  <si>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</si>
  <si>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</si>
  <si>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</si>
  <si>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</si>
  <si>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</si>
  <si>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</si>
  <si>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</si>
  <si>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</si>
  <si>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</si>
  <si>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</si>
  <si>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</si>
  <si>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</si>
  <si>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</si>
  <si>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</si>
  <si>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</si>
  <si>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</si>
  <si>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</si>
  <si>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</si>
  <si>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</si>
  <si>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</si>
  <si>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</si>
  <si>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</si>
  <si>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</si>
  <si>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</si>
  <si>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</si>
  <si>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</si>
  <si>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</si>
  <si>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</si>
  <si>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</si>
  <si>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</si>
  <si>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</si>
  <si>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</si>
  <si>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</si>
  <si>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</si>
  <si>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</si>
  <si>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</si>
  <si>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</si>
  <si>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</si>
  <si>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</si>
  <si>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</si>
  <si>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</si>
  <si>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</si>
  <si>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</si>
  <si>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</si>
  <si>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</si>
  <si>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</si>
  <si>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</si>
  <si>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</si>
  <si>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</si>
  <si>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</si>
  <si>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</si>
  <si>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</si>
  <si>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</si>
  <si>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</si>
  <si>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</si>
  <si>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</si>
  <si>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</si>
  <si>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</si>
  <si>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</si>
  <si>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</si>
  <si>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</si>
  <si>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</si>
  <si>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</si>
  <si>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</si>
  <si>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</si>
  <si>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</si>
  <si>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</si>
  <si>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</si>
  <si>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</si>
  <si>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</si>
  <si>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</si>
  <si>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</si>
  <si>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</si>
  <si>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</si>
  <si>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</si>
  <si>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</si>
  <si>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</si>
  <si>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</si>
  <si>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</si>
  <si>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</si>
  <si>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</si>
  <si>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</si>
  <si>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</si>
  <si>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</si>
  <si>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</si>
  <si>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</si>
  <si>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</si>
  <si>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</si>
  <si>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</si>
  <si>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</si>
  <si>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</si>
  <si>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</si>
  <si>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</si>
  <si>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</si>
  <si>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</si>
  <si>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</si>
  <si>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</si>
  <si>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</si>
  <si>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</si>
  <si>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</si>
  <si>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</si>
  <si>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</si>
  <si>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</si>
  <si>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</si>
  <si>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</si>
  <si>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</si>
  <si>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</si>
  <si>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</si>
  <si>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</si>
  <si>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</si>
  <si>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</si>
  <si>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</si>
  <si>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</si>
  <si>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</si>
  <si>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</si>
  <si>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</si>
  <si>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</si>
  <si>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</si>
  <si>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</si>
  <si>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</si>
  <si>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</si>
  <si>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</si>
  <si>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</si>
  <si>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</si>
  <si>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</si>
  <si>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</si>
  <si>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</si>
  <si>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</si>
  <si>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</si>
  <si>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</si>
  <si>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</si>
  <si>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</si>
  <si>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</si>
  <si>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</si>
  <si>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</si>
  <si>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</si>
  <si>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</si>
  <si>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</si>
  <si>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</si>
  <si>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</si>
  <si>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</si>
  <si>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</si>
  <si>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</si>
  <si>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</si>
  <si>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</si>
  <si>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</si>
  <si>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</si>
  <si>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</si>
  <si>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</si>
  <si>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</si>
  <si>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</si>
  <si>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</si>
  <si>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</si>
  <si>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</si>
  <si>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</si>
  <si>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</si>
  <si>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</si>
  <si>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</si>
  <si>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</si>
  <si>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</si>
  <si>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</si>
  <si>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</si>
  <si>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</si>
  <si>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</si>
  <si>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</si>
  <si>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</si>
  <si>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</si>
  <si>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</si>
  <si>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</si>
  <si>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</si>
  <si>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</si>
  <si>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</si>
  <si>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</si>
  <si>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</si>
  <si>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</si>
  <si>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</si>
  <si>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</si>
  <si>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</si>
  <si>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</si>
  <si>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</si>
  <si>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</si>
  <si>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</si>
  <si>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</si>
  <si>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</si>
  <si>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</si>
  <si>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</si>
  <si>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</si>
  <si>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</si>
  <si>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</si>
  <si>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</si>
  <si>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</si>
  <si>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</si>
  <si>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</si>
  <si>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</si>
  <si>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</si>
  <si>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</si>
  <si>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</si>
  <si>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</si>
  <si>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</si>
  <si>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</si>
  <si>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</si>
  <si>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</si>
  <si>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</si>
  <si>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</si>
  <si>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</si>
  <si>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</si>
  <si>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</si>
  <si>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</si>
  <si>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</si>
  <si>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</si>
  <si>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</si>
  <si>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</si>
  <si>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</si>
  <si>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</si>
  <si>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</si>
  <si>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</si>
  <si>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</si>
  <si>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</si>
  <si>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</si>
  <si>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</si>
  <si>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</si>
  <si>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</si>
  <si>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</si>
  <si>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</si>
  <si>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</si>
  <si>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</si>
  <si>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</si>
  <si>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</si>
  <si>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</si>
  <si>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</si>
  <si>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</si>
  <si>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</si>
  <si>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</si>
  <si>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</si>
  <si>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</si>
  <si>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</si>
  <si>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</si>
  <si>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</si>
  <si>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</si>
  <si>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</si>
  <si>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</si>
  <si>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</si>
  <si>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</si>
  <si>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</si>
  <si>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</si>
  <si>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</si>
  <si>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</si>
  <si>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</si>
  <si>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</si>
  <si>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</si>
  <si>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</si>
  <si>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</si>
  <si>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</si>
  <si>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</si>
  <si>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</si>
  <si>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</si>
  <si>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</si>
  <si>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</si>
  <si>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</si>
  <si>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</si>
  <si>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</si>
  <si>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</si>
  <si>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</si>
  <si>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</si>
  <si>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</si>
  <si>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</si>
  <si>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</si>
  <si>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</si>
  <si>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</si>
  <si>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</si>
  <si>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</si>
  <si>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</si>
  <si>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</si>
  <si>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</si>
  <si>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</si>
  <si>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</si>
  <si>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</si>
  <si>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</si>
  <si>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</si>
  <si>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</si>
  <si>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</si>
  <si>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</si>
  <si>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</si>
  <si>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</si>
  <si>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</si>
  <si>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</si>
  <si>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</si>
  <si>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</si>
  <si>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</si>
  <si>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</si>
  <si>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</si>
  <si>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</si>
  <si>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</si>
  <si>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</si>
  <si>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</si>
  <si>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</si>
  <si>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</si>
  <si>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</si>
  <si>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</si>
  <si>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</si>
  <si>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</si>
  <si>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</si>
  <si>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</si>
  <si>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</si>
  <si>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</si>
  <si>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</si>
  <si>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</si>
  <si>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</si>
  <si>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</si>
  <si>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</si>
  <si>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</si>
  <si>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</si>
  <si>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</si>
  <si>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</si>
  <si>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</si>
  <si>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</si>
  <si>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</si>
  <si>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</si>
  <si>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</si>
  <si>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</si>
  <si>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</si>
  <si>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</si>
  <si>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</si>
  <si>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</si>
  <si>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</si>
  <si>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</si>
  <si>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</si>
  <si>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</si>
  <si>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</si>
  <si>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</si>
  <si>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</si>
  <si>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</si>
  <si>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</si>
  <si>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</si>
  <si>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</si>
  <si>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</si>
  <si>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</si>
  <si>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</si>
  <si>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</si>
  <si>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</si>
  <si>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</si>
  <si>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</si>
  <si>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</si>
  <si>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</si>
  <si>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</si>
  <si>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</si>
  <si>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</si>
  <si>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</si>
  <si>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</si>
  <si>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</si>
  <si>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</si>
  <si>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</si>
  <si>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</si>
  <si>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</si>
  <si>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</si>
  <si>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</si>
  <si>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</si>
  <si>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</si>
  <si>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</si>
  <si>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</si>
  <si>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</si>
  <si>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</si>
  <si>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</si>
  <si>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</si>
  <si>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</si>
  <si>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</si>
  <si>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</si>
  <si>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</si>
  <si>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</si>
  <si>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</si>
  <si>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</si>
  <si>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</si>
  <si>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</si>
  <si>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</si>
  <si>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</si>
  <si>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</si>
  <si>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</si>
  <si>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</si>
  <si>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</si>
  <si>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</si>
  <si>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</si>
  <si>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</si>
  <si>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</si>
  <si>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</si>
  <si>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</si>
  <si>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</si>
  <si>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</si>
  <si>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</si>
  <si>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</si>
  <si>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</si>
  <si>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</si>
  <si>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</si>
  <si>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</si>
  <si>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</si>
  <si>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</si>
  <si>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</si>
  <si>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</si>
  <si>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</si>
  <si>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</si>
  <si>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</si>
  <si>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</si>
  <si>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</si>
  <si>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</si>
  <si>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</si>
  <si>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</si>
  <si>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</si>
  <si>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</si>
  <si>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</si>
  <si>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</si>
  <si>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</si>
  <si>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</si>
  <si>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</si>
  <si>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</si>
  <si>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</si>
  <si>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</si>
  <si>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</si>
  <si>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</si>
  <si>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</si>
  <si>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</si>
  <si>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</si>
  <si>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</si>
  <si>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</si>
  <si>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</si>
  <si>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</si>
  <si>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</si>
  <si>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</si>
  <si>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ALFARU 9.45 01/05/32</t>
  </si>
  <si>
    <t>RFLB 6.2 01/31/18</t>
  </si>
  <si>
    <t>RFLB 6.7 05/15/19</t>
  </si>
  <si>
    <t>RFLB 5 08/08/18</t>
  </si>
  <si>
    <t>RU000A0JXMQ8</t>
  </si>
  <si>
    <t>Кол-во бумаг</t>
  </si>
  <si>
    <t>Россельхозбанк, БО-01Р</t>
  </si>
  <si>
    <t>POLY LN Equity</t>
  </si>
  <si>
    <t>YNDX US Equity</t>
  </si>
  <si>
    <t>VEON US Equity</t>
  </si>
  <si>
    <t>US91822M1062</t>
  </si>
  <si>
    <t>KMG LI Equity</t>
  </si>
  <si>
    <t>US48666V2043</t>
  </si>
  <si>
    <t>HGM LN Equity</t>
  </si>
  <si>
    <t>GB0032360173</t>
  </si>
  <si>
    <t>GTLKOA 11 01/22/32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</si>
  <si>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</si>
  <si>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</si>
  <si>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</si>
  <si>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</si>
  <si>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Дата объявленияследующего дивиденда</t>
  </si>
  <si>
    <t>Дата отсечки следующего дивиденда</t>
  </si>
  <si>
    <t>security</t>
  </si>
  <si>
    <t>price</t>
  </si>
  <si>
    <t>wap</t>
  </si>
  <si>
    <t>amount</t>
  </si>
  <si>
    <t>usdvalue</t>
  </si>
  <si>
    <t>rubvalue</t>
  </si>
  <si>
    <t>usdcosts</t>
  </si>
  <si>
    <t>rubcosts</t>
  </si>
  <si>
    <t>assettype</t>
  </si>
  <si>
    <t>currency</t>
  </si>
  <si>
    <t>anr</t>
  </si>
  <si>
    <t>target</t>
  </si>
  <si>
    <t>duration</t>
  </si>
  <si>
    <t>yield</t>
  </si>
  <si>
    <t>dvddate</t>
  </si>
  <si>
    <t>putdate</t>
  </si>
  <si>
    <t>GBX</t>
  </si>
  <si>
    <t>20/04/2017</t>
  </si>
  <si>
    <t>04/05/2017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</si>
  <si>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</si>
  <si>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</si>
  <si>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</si>
  <si>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</si>
  <si>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</si>
  <si>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</si>
  <si>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</si>
  <si>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</si>
  <si>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</si>
  <si>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</si>
  <si>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ETLN LI Equity</t>
  </si>
  <si>
    <t>GAZ LI Equity</t>
  </si>
  <si>
    <t>MFON LI Equity</t>
  </si>
  <si>
    <t>MFON RX Equity</t>
  </si>
  <si>
    <t>OGZD LI Equity</t>
  </si>
  <si>
    <t>QIWI US Equity</t>
  </si>
  <si>
    <t>XS0808638612 Corp</t>
  </si>
  <si>
    <t>XS0547082973 Corp</t>
  </si>
  <si>
    <t>USA29866AA70 Corp</t>
  </si>
  <si>
    <t>US71654QBB77 Corp</t>
  </si>
  <si>
    <t>US71645WAR25 Corp</t>
  </si>
  <si>
    <t>ALRS RX Equity</t>
  </si>
  <si>
    <t>COMRLES RX Equity</t>
  </si>
  <si>
    <t>GAZP RX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</si>
  <si>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</si>
  <si>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</si>
  <si>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</si>
  <si>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</si>
  <si>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</si>
  <si>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</si>
  <si>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</si>
  <si>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</si>
  <si>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</si>
  <si>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</si>
  <si>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</si>
  <si>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</si>
  <si>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</si>
  <si>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</si>
  <si>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</si>
  <si>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</si>
  <si>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</si>
  <si>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</si>
  <si>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</si>
  <si>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</si>
  <si>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</si>
  <si>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</si>
  <si>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</si>
  <si>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</si>
  <si>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RU000A0JTM28 Corp</t>
  </si>
  <si>
    <t>XS0830192711 Corp</t>
  </si>
  <si>
    <t>AFKS RX Equity</t>
  </si>
  <si>
    <t>AGRO LI Equity</t>
  </si>
  <si>
    <t>HHPA2AH LX Equity</t>
  </si>
  <si>
    <t>XS0975320879 Corp</t>
  </si>
  <si>
    <t>US65504LAM90 Corp</t>
  </si>
  <si>
    <t>486 HK Equity</t>
  </si>
  <si>
    <t>RU000A0JW1P8 Corp</t>
  </si>
  <si>
    <t>RU000A0JS3W6 Corp</t>
  </si>
  <si>
    <t>RU000A0JTYA5 Corp</t>
  </si>
  <si>
    <t>RU000A0GN9A7 Corp</t>
  </si>
  <si>
    <t>RU000A0JPLH5 Corp</t>
  </si>
  <si>
    <t>XS0848137708 Corp</t>
  </si>
  <si>
    <t>RU000A0JXMQ8 Corp</t>
  </si>
  <si>
    <t>NESN SW Equity</t>
  </si>
  <si>
    <t>NOVN VX Equity</t>
  </si>
  <si>
    <t>ROG EB Equity</t>
  </si>
  <si>
    <t>XS1400710726 Corp</t>
  </si>
  <si>
    <t>USG9328DAG54 Corp</t>
  </si>
  <si>
    <t>XS1508914691 Corp</t>
  </si>
  <si>
    <t>XS0979891925 Corp</t>
  </si>
  <si>
    <t>XS1533921299 Corp</t>
  </si>
  <si>
    <t>XS1319813769 Corp</t>
  </si>
  <si>
    <t>US71656MAF68 Corp</t>
  </si>
  <si>
    <t>RU000A0JP2S9 Corp</t>
  </si>
  <si>
    <t>XS0579851949 Corp</t>
  </si>
  <si>
    <t>RU000A0JX0J2 Corp</t>
  </si>
  <si>
    <t>RU000A0JV7K7 Corp</t>
  </si>
  <si>
    <t>RU000A0JX5W4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</si>
  <si>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</si>
  <si>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</si>
  <si>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</si>
  <si>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</si>
  <si>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</si>
  <si>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</si>
  <si>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</si>
  <si>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</si>
  <si>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</si>
  <si>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</si>
  <si>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</si>
  <si>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</si>
  <si>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</si>
  <si>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</si>
  <si>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TBT US Equity</t>
  </si>
  <si>
    <t>USU77583AA79 Corp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</si>
  <si>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</si>
  <si>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</si>
  <si>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</si>
  <si>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</si>
  <si>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</si>
  <si>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</si>
  <si>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</si>
  <si>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</si>
  <si>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</si>
  <si>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</si>
  <si>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</si>
  <si>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</si>
  <si>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</si>
  <si>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</si>
  <si>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</si>
  <si>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</si>
  <si>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</si>
  <si>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</si>
  <si>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</si>
  <si>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XS1468260598 Corp</t>
  </si>
  <si>
    <t>CH0359143119 Corp</t>
  </si>
  <si>
    <t>CH0347656545 Corp</t>
  </si>
  <si>
    <t>XS1513271418 Corp</t>
  </si>
  <si>
    <t>XS1069383856 Corp</t>
  </si>
  <si>
    <t>US3755581036</t>
  </si>
  <si>
    <t>Gilead Sciences Inc</t>
  </si>
  <si>
    <t>XS1439838548</t>
  </si>
  <si>
    <t>HALKBK 5 07/13/21</t>
  </si>
  <si>
    <t>XS1255387976</t>
  </si>
  <si>
    <t>IMHRUS 10 3/4 12/28/18</t>
  </si>
  <si>
    <t>Bashneft PJSC</t>
  </si>
  <si>
    <t>USP989MJBG51</t>
  </si>
  <si>
    <t>YPFDAR 8 1/2 03/23/21</t>
  </si>
  <si>
    <t>RUSSIA 5 5/8 04/04/42</t>
  </si>
  <si>
    <t>Polymetal International PLC</t>
  </si>
  <si>
    <t>XS0935311240</t>
  </si>
  <si>
    <t>SBERRU 5 1/4 05/23/23</t>
  </si>
  <si>
    <t>IE00BY9D5467</t>
  </si>
  <si>
    <t>Allergan PLC</t>
  </si>
  <si>
    <t>United Co RUSAL PLC</t>
  </si>
  <si>
    <t>Magnit PJSC</t>
  </si>
  <si>
    <t>VEON Ltd</t>
  </si>
  <si>
    <t>US29760G1031</t>
  </si>
  <si>
    <t>Etalon Group Ltd</t>
  </si>
  <si>
    <t>US36829G1076</t>
  </si>
  <si>
    <t>Gazprom Neft PJSC</t>
  </si>
  <si>
    <t>KazMunaiGas Exploration Produc</t>
  </si>
  <si>
    <t>US58517T2096</t>
  </si>
  <si>
    <t>MegaFon PJSC</t>
  </si>
  <si>
    <t>US3682872078</t>
  </si>
  <si>
    <t>Gazprom PJSC</t>
  </si>
  <si>
    <t>QIWI plc</t>
  </si>
  <si>
    <t>Yandex NV</t>
  </si>
  <si>
    <t>XS0808638612</t>
  </si>
  <si>
    <t>EVRAZ 6 1/2 04/22/20</t>
  </si>
  <si>
    <t>XS0547082973</t>
  </si>
  <si>
    <t>GFISJ 4 7/8 10/07/20</t>
  </si>
  <si>
    <t>USA29866AA70</t>
  </si>
  <si>
    <t>JBSSBZ 7 3/4 10/28/20</t>
  </si>
  <si>
    <t>US71654QBB77</t>
  </si>
  <si>
    <t>PEMEX 4 7/8 01/24/22</t>
  </si>
  <si>
    <t>US71645WAR25</t>
  </si>
  <si>
    <t>PETBRA 5 3/8 01/27/21</t>
  </si>
  <si>
    <t>RUSSIA 12 3/4 06/24/28</t>
  </si>
  <si>
    <t>Alrosa PJSC</t>
  </si>
  <si>
    <t>Russian Aquaculture PJSC</t>
  </si>
  <si>
    <t>RU000A0ERGA7</t>
  </si>
  <si>
    <t>Fond kommercheskoy nedvizhimos</t>
  </si>
  <si>
    <t>Highland Gold Mining Ltd</t>
  </si>
  <si>
    <t>US40425X4079</t>
  </si>
  <si>
    <t>US48668G2057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</si>
  <si>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</si>
  <si>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</si>
  <si>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</si>
  <si>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</si>
  <si>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</si>
  <si>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</si>
  <si>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</si>
  <si>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</si>
  <si>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</si>
  <si>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</si>
  <si>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US37949E2046</t>
  </si>
  <si>
    <t>Globaltrans Investment PLC</t>
  </si>
  <si>
    <t>MMC Norilsk Nickel PJSC</t>
  </si>
  <si>
    <t>LSR Group PJSC</t>
  </si>
  <si>
    <t>VGG572791041</t>
  </si>
  <si>
    <t>Luxoft Holding Inc</t>
  </si>
  <si>
    <t>US55302T2042</t>
  </si>
  <si>
    <t>IDGC of Volga PJSC</t>
  </si>
  <si>
    <t>Nizhnekamskneftekhim PJSC</t>
  </si>
  <si>
    <t>JE00B1VS3333</t>
  </si>
  <si>
    <t>ETFS Physical Silver</t>
  </si>
  <si>
    <t>JE00B1VS3770</t>
  </si>
  <si>
    <t>ETFS Physical Gold</t>
  </si>
  <si>
    <t>JE00B1VS3002</t>
  </si>
  <si>
    <t>ETFS Physical Palladium</t>
  </si>
  <si>
    <t>Protek PJSC</t>
  </si>
  <si>
    <t>Sollers PJSC</t>
  </si>
  <si>
    <t>TGC-1 PJSC</t>
  </si>
  <si>
    <t>Uralkali PJSC</t>
  </si>
  <si>
    <t>XS0918604496</t>
  </si>
  <si>
    <t>EDCLLI 4 7/8 04/17/20</t>
  </si>
  <si>
    <t>EUCHEM 10.6 04/19/19</t>
  </si>
  <si>
    <t>EVRAZ 12.6 03/23/21</t>
  </si>
  <si>
    <t>XS0981028177</t>
  </si>
  <si>
    <t>HCFBRU 10 1/2 04/19/21</t>
  </si>
  <si>
    <t>LSRGRM 10 3/4 09/22/21</t>
  </si>
  <si>
    <t>METINR 10.95 03/17/26</t>
  </si>
  <si>
    <t>USL6366MAC75</t>
  </si>
  <si>
    <t>MHPSA 8 1/4 04/02/20</t>
  </si>
  <si>
    <t>PVYKON 13.1 12/09/25</t>
  </si>
  <si>
    <t>BANEFT 8.65 01/31/23</t>
  </si>
  <si>
    <t>XS0884734343</t>
  </si>
  <si>
    <t>RSHB 7 7/8 02/07/18</t>
  </si>
  <si>
    <t>RUALRU 12.85 04/07/26</t>
  </si>
  <si>
    <t>RURAIL 10.3 03/25/26</t>
  </si>
  <si>
    <t>SIBNEF 10.65 02/16/46</t>
  </si>
  <si>
    <t>XS0997544860</t>
  </si>
  <si>
    <t>SIBNEF 6 11/27/23</t>
  </si>
  <si>
    <t>XS0830192711</t>
  </si>
  <si>
    <t>SIBNEF 4 3/8 09/19/22</t>
  </si>
  <si>
    <t>SUEK 10 1/2 10/31/19</t>
  </si>
  <si>
    <t>VEBBNK 8 1/4 11/06/18</t>
  </si>
  <si>
    <t>VIP 7 03/08/22</t>
  </si>
  <si>
    <t>XS0889402029</t>
  </si>
  <si>
    <t>VIP 9 02/13/18</t>
  </si>
  <si>
    <t>XS0493579238</t>
  </si>
  <si>
    <t>VOSTOK 11 03/11/19</t>
  </si>
  <si>
    <t>XS0842078536</t>
  </si>
  <si>
    <t>VTB 6.95 10/17/22</t>
  </si>
  <si>
    <t>XFINRU 10 1/2 04/27/23</t>
  </si>
  <si>
    <t>Sistema PJSC FC</t>
  </si>
  <si>
    <t>Ros Agro PLC</t>
  </si>
  <si>
    <t>LU0974284688</t>
  </si>
  <si>
    <t>Henderson Horizon - Pan Europe</t>
  </si>
  <si>
    <t>XS0975320879</t>
  </si>
  <si>
    <t>GPBRU 7.496 12/28/23</t>
  </si>
  <si>
    <t>US65504LAM90</t>
  </si>
  <si>
    <t>NE 4 03/16/18</t>
  </si>
  <si>
    <t>Surgutneftegas OJSC</t>
  </si>
  <si>
    <t>XS0922301717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</si>
  <si>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</si>
  <si>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</si>
  <si>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</si>
  <si>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</si>
  <si>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</si>
  <si>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</si>
  <si>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</si>
  <si>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XS0848137708</t>
  </si>
  <si>
    <t>GPBRU 7 7/8 PERP</t>
  </si>
  <si>
    <t>RSHB 9 1/2 09/25/20</t>
  </si>
  <si>
    <t>Moscow Exchange MICEX-RTS PJSC</t>
  </si>
  <si>
    <t>CH0038863350</t>
  </si>
  <si>
    <t>Nestle SA</t>
  </si>
  <si>
    <t>CH0012005267</t>
  </si>
  <si>
    <t>Novartis AG</t>
  </si>
  <si>
    <t>CH0012032048</t>
  </si>
  <si>
    <t>Roche Holding AG</t>
  </si>
  <si>
    <t>XS1400710726</t>
  </si>
  <si>
    <t>VIP 7 1/4 04/26/23</t>
  </si>
  <si>
    <t>USG9328DAG54</t>
  </si>
  <si>
    <t>VEDLN 8 1/4 06/07/21</t>
  </si>
  <si>
    <t>XS1508914691</t>
  </si>
  <si>
    <t>VAKBN 5 1/2 10/27/21</t>
  </si>
  <si>
    <t>XS0979891925</t>
  </si>
  <si>
    <t>RSHB 8 1/2 10/16/23</t>
  </si>
  <si>
    <t>XS1533921299</t>
  </si>
  <si>
    <t>RUALRU 5 1/8 02/02/22</t>
  </si>
  <si>
    <t>XS1319813769</t>
  </si>
  <si>
    <t>GLPRLI 6.872 01/25/22</t>
  </si>
  <si>
    <t>US71656MAF68</t>
  </si>
  <si>
    <t>PEMEX 6 5/8 PERP</t>
  </si>
  <si>
    <t>XS0579851949</t>
  </si>
  <si>
    <t>ESKOM 5 3/4 01/26/21</t>
  </si>
  <si>
    <t>RFLB 0 10/16/19</t>
  </si>
  <si>
    <t>RFLB 0 12/27/17</t>
  </si>
  <si>
    <t>RFLB 0 11/16/22</t>
  </si>
  <si>
    <t>RFLB 0 01/29/20</t>
  </si>
  <si>
    <t>RFLB 7 1/2 03/15/18</t>
  </si>
  <si>
    <t>Rosneft Oil Co PJSC</t>
  </si>
  <si>
    <t>XS0643183220</t>
  </si>
  <si>
    <t>VIP 7.5043 03/01/22</t>
  </si>
  <si>
    <t>XS1032750165</t>
  </si>
  <si>
    <t>SBERRU 5 1/2 02/26/24</t>
  </si>
  <si>
    <t>XS1405766384</t>
  </si>
  <si>
    <t>PGILLN 4.699 03/28/22</t>
  </si>
  <si>
    <t>XS0191754729</t>
  </si>
  <si>
    <t>GAZPRU 8 5/8 04/28/34</t>
  </si>
  <si>
    <t>XS0779213460</t>
  </si>
  <si>
    <t>GPBRU 7 1/4 05/03/19</t>
  </si>
  <si>
    <t>XS1117280625</t>
  </si>
  <si>
    <t>RUSB 13 10/27/22</t>
  </si>
  <si>
    <t>XS1319822752</t>
  </si>
  <si>
    <t>EVRAZ 8 1/4 01/28/21</t>
  </si>
  <si>
    <t>VTB Bank PJSC</t>
  </si>
  <si>
    <t>XS0524610812</t>
  </si>
  <si>
    <t>VEBBNK 6.902 07/09/20</t>
  </si>
  <si>
    <t>XS0849020556</t>
  </si>
  <si>
    <t>TUPRST 4 1/8 05/02/18</t>
  </si>
  <si>
    <t>US74347B2016</t>
  </si>
  <si>
    <t>ProShares UltraShort 20+ Year</t>
  </si>
  <si>
    <t>USU77583AA79</t>
  </si>
  <si>
    <t>RLTAIN 8 7/8 07/24/19</t>
  </si>
  <si>
    <t>XS0588433267</t>
  </si>
  <si>
    <t>NVTKRM 6.604 02/03/21</t>
  </si>
  <si>
    <t>US456837AE31</t>
  </si>
  <si>
    <t>INTNED 6 PERP</t>
  </si>
  <si>
    <t>US78463V1070</t>
  </si>
  <si>
    <t>SPDR Gold Shares</t>
  </si>
  <si>
    <t>XS1405775377</t>
  </si>
  <si>
    <t>EVRAZ 6 3/4 01/31/22</t>
  </si>
  <si>
    <t>XS1071551474</t>
  </si>
  <si>
    <t>DB 6 1/4 PERP</t>
  </si>
  <si>
    <t>US25152RYE79</t>
  </si>
  <si>
    <t>DB 0 02/13/18</t>
  </si>
  <si>
    <t>XS0555493203</t>
  </si>
  <si>
    <t>ALRSRU 7 3/4 11/03/20</t>
  </si>
  <si>
    <t>XS0925043100</t>
  </si>
  <si>
    <t>VOSTOK 7 05/04/20</t>
  </si>
  <si>
    <t>US81369Y5069</t>
  </si>
  <si>
    <t>Energy Select Sector SPDR Fund</t>
  </si>
  <si>
    <t>GB00B7Z0Q502</t>
  </si>
  <si>
    <t>Tungsten Corp PLC</t>
  </si>
  <si>
    <t>US61166W1018</t>
  </si>
  <si>
    <t>Monsanto Co</t>
  </si>
  <si>
    <t>US5603172082</t>
  </si>
  <si>
    <t>Mail.Ru Group Ltd</t>
  </si>
  <si>
    <t>VGG607541015</t>
  </si>
  <si>
    <t>Michael Kors Holdings Ltd</t>
  </si>
  <si>
    <t>US4642871846</t>
  </si>
  <si>
    <t>iShares China Large-Cap ETF</t>
  </si>
  <si>
    <t>CH0008899764</t>
  </si>
  <si>
    <t>iShares SMI CH</t>
  </si>
  <si>
    <t>XS0934609016</t>
  </si>
  <si>
    <t>KAZNMH 4 5/8 05/24/23</t>
  </si>
  <si>
    <t>CH0205819441</t>
  </si>
  <si>
    <t>RURAIL 2.73 02/26/21</t>
  </si>
  <si>
    <t>USN54468AF52</t>
  </si>
  <si>
    <t>MRFGBZ 8 06/08/23</t>
  </si>
  <si>
    <t>CH0355509487</t>
  </si>
  <si>
    <t>EFGBNK 0 01/10/22</t>
  </si>
  <si>
    <t>XS1468260598</t>
  </si>
  <si>
    <t>KNFP 0 01/31/19</t>
  </si>
  <si>
    <t>CH0359143119</t>
  </si>
  <si>
    <t>EFGBNK 0 04/01/19</t>
  </si>
  <si>
    <t>CH0347656545</t>
  </si>
  <si>
    <t>EFGBNK 9 03/13/18</t>
  </si>
  <si>
    <t>XS1513271418</t>
  </si>
  <si>
    <t>KNFP 1 1/2 04/01/19</t>
  </si>
  <si>
    <t>XS1069383856</t>
  </si>
  <si>
    <t>HALKBK 4 3/4 06/04/19</t>
  </si>
  <si>
    <t>Client</t>
  </si>
  <si>
    <t>isin</t>
  </si>
  <si>
    <t>Equity</t>
  </si>
  <si>
    <t>Bond</t>
  </si>
  <si>
    <t>XS1513280757 Corp</t>
  </si>
  <si>
    <t>XS1513280757</t>
  </si>
  <si>
    <t>14/07/2017</t>
  </si>
  <si>
    <t>EJ545131 Corp</t>
  </si>
  <si>
    <t>RU000A0JXFM1 Corp</t>
  </si>
  <si>
    <t>RU000A0JXQ85 Corp</t>
  </si>
  <si>
    <t>RU000A0JXQ85</t>
  </si>
  <si>
    <t>XS0583616239</t>
  </si>
  <si>
    <t>XS0583616239 Corp</t>
  </si>
  <si>
    <t>BELRUS 8.95 01/26/18</t>
  </si>
  <si>
    <t>CH0336352825</t>
  </si>
  <si>
    <t>CH0336352825 Corp</t>
  </si>
  <si>
    <t>CH0246199050</t>
  </si>
  <si>
    <t>KTZKZ 3.638 06/20/22</t>
  </si>
  <si>
    <t>CH0246199050 Corp</t>
  </si>
  <si>
    <t>US92189F1066</t>
  </si>
  <si>
    <t>GDX US Equity</t>
  </si>
  <si>
    <t>XS0923110232</t>
  </si>
  <si>
    <t>XS0923110232 Corp</t>
  </si>
  <si>
    <t>XS1085735899</t>
  </si>
  <si>
    <t>XS1085735899 Corp</t>
  </si>
  <si>
    <t>XS1223394914</t>
  </si>
  <si>
    <t>XS1223394914 Corp</t>
  </si>
  <si>
    <t>US71647NAP42</t>
  </si>
  <si>
    <t>US71647NAP42 Corp</t>
  </si>
  <si>
    <t>GB00B71N6K86</t>
  </si>
  <si>
    <t>EVR LN Equity</t>
  </si>
  <si>
    <t>HMS HYDRAULIC MACHINES &amp; SYSTE</t>
  </si>
  <si>
    <t>Applied Materials Inc</t>
  </si>
  <si>
    <t>MHP SE</t>
  </si>
  <si>
    <t>Severstal PJSC</t>
  </si>
  <si>
    <t>RFLB 6.8 12/11/19</t>
  </si>
  <si>
    <t>RSHB 14 1/4 PERP</t>
  </si>
  <si>
    <t>RFLB 8 1/2 09/17/31</t>
  </si>
  <si>
    <t>UBS ETF CH-Gold USD</t>
  </si>
  <si>
    <t>Comcast Corp</t>
  </si>
  <si>
    <t>iShares Core EURO STOXX 50 UCI</t>
  </si>
  <si>
    <t>iShares JP Morgan USD Emerging</t>
  </si>
  <si>
    <t>KFW 1 5/8 08/15/19</t>
  </si>
  <si>
    <t>RENTEN 1 7/8 09/17/18</t>
  </si>
  <si>
    <t>RY 2.2 07/27/18</t>
  </si>
  <si>
    <t>AT&amp;T Inc</t>
  </si>
  <si>
    <t>WSTP 2 1/4 01/17/19</t>
  </si>
  <si>
    <t>VF Corp</t>
  </si>
  <si>
    <t>KNFP 0 04/15/19</t>
  </si>
  <si>
    <t>KNFP 0 05/27/19</t>
  </si>
  <si>
    <t>EFGBNK 0 04/11/19</t>
  </si>
  <si>
    <t>TRNFP 9 1/4 01/26/24</t>
  </si>
  <si>
    <t>MTSSRM 9 02/04/22</t>
  </si>
  <si>
    <t>GAZPRU 8.9 02/03/27</t>
  </si>
  <si>
    <t>CEMEX 4 3/8 03/05/23</t>
  </si>
  <si>
    <t>Royal Dutch Shell PLC</t>
  </si>
  <si>
    <t>Old Mutual Dublin Funds Plc -</t>
  </si>
  <si>
    <t>iShares EUR High Yield Corp Bo</t>
  </si>
  <si>
    <t>VanEck Vectors Gold Miners ETF</t>
  </si>
  <si>
    <t>Koninklijke Ahold Delhaize NV</t>
  </si>
  <si>
    <t>Anglo American PLC</t>
  </si>
  <si>
    <t>VEBBNK 8 1/2 03/01/18</t>
  </si>
  <si>
    <t>TELERU 10.7 01/31/22</t>
  </si>
  <si>
    <t>SILOVY 9.95 09/14/26</t>
  </si>
  <si>
    <t>NTKOOO 12.7 10/02/25</t>
  </si>
  <si>
    <t>RELINV 13 1/2 12/21/21</t>
  </si>
  <si>
    <t>LENTRU 12.4 07/24/25</t>
  </si>
  <si>
    <t>GTLKOA 9 1/2 09/18/18</t>
  </si>
  <si>
    <t>NORDLI 6 3/8 05/07/18</t>
  </si>
  <si>
    <t>VEBBNK 10.15 07/23/19</t>
  </si>
  <si>
    <t>GTLKOA 9 1/2 09/20/18</t>
  </si>
  <si>
    <t>EVRAZ 12.95 06/18/25</t>
  </si>
  <si>
    <t>ALFARU 8 PERP</t>
  </si>
  <si>
    <t>VEBBNK 6.025 07/05/22</t>
  </si>
  <si>
    <t>SBERRU 5 1/8 10/29/22</t>
  </si>
  <si>
    <t>GTLKOA 5.95 07/19/21</t>
  </si>
  <si>
    <t>PORTUG 5 1/8 10/15/24</t>
  </si>
  <si>
    <t>GTLKOA 15 01/26/18</t>
  </si>
  <si>
    <t>TELERU 11 1/4 06/11/21</t>
  </si>
  <si>
    <t>GAZPRU 7.55 02/15/18</t>
  </si>
  <si>
    <t>RFLB 7 3/4 09/16/26</t>
  </si>
  <si>
    <t>RSHB 11 1/4 04/04/22</t>
  </si>
  <si>
    <t>MAGNIT 11.2 02/26/18</t>
  </si>
  <si>
    <t>TELERU 11.3 06/11/21</t>
  </si>
  <si>
    <t>EVRAZ 5 3/8 03/20/23</t>
  </si>
  <si>
    <t>VAKBN 3 1/2 06/17/19</t>
  </si>
  <si>
    <t>PEMEX 4 7/8 02/21/28</t>
  </si>
  <si>
    <t>PETBRA 6 1/4 12/14/26</t>
  </si>
  <si>
    <t>PEMEX 6 7/8 08/04/26</t>
  </si>
  <si>
    <t>DB 6 PERP</t>
  </si>
  <si>
    <t>AGROK 9 7/8 05/01/19</t>
  </si>
  <si>
    <t>HALKBK 4 3/4 02/11/21</t>
  </si>
  <si>
    <t>Williams Partners LP</t>
  </si>
  <si>
    <t>Vipshop Holdings Ltd</t>
  </si>
  <si>
    <t>Kinder Morgan Inc/DE</t>
  </si>
  <si>
    <t>iShares Global Healthcare ETF</t>
  </si>
  <si>
    <t>iShares iBoxx $ High Yield Cor</t>
  </si>
  <si>
    <t>WisdomTree Europe Hedged Equit</t>
  </si>
  <si>
    <t>iShares MSCI Europe Financials</t>
  </si>
  <si>
    <t>iShares MSCI Emerging Markets</t>
  </si>
  <si>
    <t>VEDLN 6 3/8 07/30/22</t>
  </si>
  <si>
    <t>GGBRBZ 7 1/4 10/20/17</t>
  </si>
  <si>
    <t>Altaba Inc</t>
  </si>
  <si>
    <t>Sberbank of Russia PJSC</t>
  </si>
  <si>
    <t>Pfizer Inc</t>
  </si>
  <si>
    <t>Merck &amp; Co Inc</t>
  </si>
  <si>
    <t>Halliburton Co</t>
  </si>
  <si>
    <t>General Electric Co</t>
  </si>
  <si>
    <t>F 2.597 11/04/19</t>
  </si>
  <si>
    <t>Endo International PLC</t>
  </si>
  <si>
    <t>Biogen Inc</t>
  </si>
  <si>
    <t>AbbVie Inc</t>
  </si>
  <si>
    <t>PGILLN 5 1/4 02/07/23</t>
  </si>
  <si>
    <t>iShares STOXX Europe 600 Banks</t>
  </si>
  <si>
    <t>iShares EURO STOXX Banks 30-15</t>
  </si>
  <si>
    <t>Comgest Growth PLC - Emerging</t>
  </si>
  <si>
    <t>iShares MSCI All Country Asia</t>
  </si>
  <si>
    <t>SOCGEN 6 3/4 PERP</t>
  </si>
  <si>
    <t>PETBRA 8 3/8 05/23/21</t>
  </si>
  <si>
    <t>VEDLN 7 1/8 05/31/23</t>
  </si>
  <si>
    <t>KNFP 0 02/13/18</t>
  </si>
  <si>
    <t>EFGBNK 0 12/27/18</t>
  </si>
  <si>
    <t>ETFS 2X Daily Long Wheat</t>
  </si>
  <si>
    <t>ETFS 2X Daily Long Nickel</t>
  </si>
  <si>
    <t>Direxion Daily Energy Bull 3X</t>
  </si>
  <si>
    <t>VTB 9 1/2 PERP</t>
  </si>
  <si>
    <t>SOCGEN 0 07/10/21</t>
  </si>
  <si>
    <t>NOMURA 0 12/30/21</t>
  </si>
  <si>
    <t>CMZB 0 04/23/18</t>
  </si>
  <si>
    <t>ZKB Gold ETF</t>
  </si>
  <si>
    <t>Volkswagen AG</t>
  </si>
  <si>
    <t>Rio Tinto PLC</t>
  </si>
  <si>
    <t>Koninklijke KPN NV</t>
  </si>
  <si>
    <t>PETBRA 4 3/8 05/20/23</t>
  </si>
  <si>
    <t>TRUBRU 6 3/4 04/03/20</t>
  </si>
  <si>
    <t>PETBRA 6 1/4 03/17/24</t>
  </si>
  <si>
    <t>RFLB 7.7 03/23/33</t>
  </si>
  <si>
    <t>PETBRA 8 3/4 05/23/26</t>
  </si>
  <si>
    <t>PROMBK 5 1/4 10/19/19</t>
  </si>
  <si>
    <t>VEBBNK 5.942 11/21/23</t>
  </si>
  <si>
    <t>PIKKRM 11 1/4 04/22/22</t>
  </si>
  <si>
    <t>Novatek PJSC</t>
  </si>
  <si>
    <t>X5 Retail Group NV</t>
  </si>
  <si>
    <t>Aeroflot PJSC</t>
  </si>
  <si>
    <t>SCFRU 5 3/8 06/16/23</t>
  </si>
  <si>
    <t>AKBHC 9.65 04/22/22</t>
  </si>
  <si>
    <t>UUUCN 10 1/4 08/11/23</t>
  </si>
  <si>
    <t>TRNFP 10.1 04/09/26</t>
  </si>
  <si>
    <t>TOYOTA 10 3/4 03/13/19</t>
  </si>
  <si>
    <t>EURKOM 16 03/15/11</t>
  </si>
  <si>
    <t>AFKSRU 12 1/2 09/30/25</t>
  </si>
  <si>
    <t>ROSBNK 10.4 05/27/26</t>
  </si>
  <si>
    <t>RNBANK 10.4 07/09/21</t>
  </si>
  <si>
    <t>RGIOAO 11 3/4 03/24/23</t>
  </si>
  <si>
    <t>OGKBGR 11 1/2 11/17/20</t>
  </si>
  <si>
    <t>OBORON 10 3/4 06/10/26</t>
  </si>
  <si>
    <t>EURKOM 16 06/18/10</t>
  </si>
  <si>
    <t>EURKOM 16 12/18/09</t>
  </si>
  <si>
    <t>TELERU 9.95 04/05/22</t>
  </si>
  <si>
    <t>TCS Group Holding PLC</t>
  </si>
  <si>
    <t>MTNSJ 5.373 02/13/22</t>
  </si>
  <si>
    <t>FCX 3 7/8 03/15/23</t>
  </si>
  <si>
    <t>VW 9.8 10/17/23</t>
  </si>
  <si>
    <t>AKBBIN 8 1/2 03/27/19</t>
  </si>
  <si>
    <t>PETBRA 5 7/8 03/01/18</t>
  </si>
  <si>
    <t>PhosAgro PJSC</t>
  </si>
  <si>
    <t>EFGBNK 0 02/19/19</t>
  </si>
  <si>
    <t>PETBRA 7 1/4 03/17/44</t>
  </si>
  <si>
    <t>iShares MSCI Brazil Capped ETF</t>
  </si>
  <si>
    <t>EFGBNK 0 06/06/19</t>
  </si>
  <si>
    <t>Apple Inc</t>
  </si>
  <si>
    <t>NMOSRM 10 04/26/19</t>
  </si>
  <si>
    <t>SOCGEN 0 01/11/21</t>
  </si>
  <si>
    <t>ING Groep NV</t>
  </si>
  <si>
    <t>Daimler AG</t>
  </si>
  <si>
    <t>USD/RUB X-RATE    Sep17</t>
  </si>
  <si>
    <t>RUALRU 5.3 05/03/23</t>
  </si>
  <si>
    <t>AKBHC 9 1/4 PERP</t>
  </si>
  <si>
    <t>CRBKMO 8 7/8 PERP</t>
  </si>
  <si>
    <t>RUSSIA 4 3/4 05/27/26</t>
  </si>
  <si>
    <t>GOLD FUTURES      Sep17</t>
  </si>
  <si>
    <t>EUR/RUB Futures   Sep17</t>
  </si>
  <si>
    <t>PETBRA 6 1/8 01/17/22</t>
  </si>
  <si>
    <t>Schroder International Selecti</t>
  </si>
  <si>
    <t>NMOSRM 7 1/4 04/25/18</t>
  </si>
  <si>
    <t>KCN 5.95 03/15/24</t>
  </si>
  <si>
    <t>TCZIRA 4 3/4 04/29/21</t>
  </si>
  <si>
    <t>YPFDAR 3 3/4 09/30/19</t>
  </si>
  <si>
    <t>RUSSIA 5 1/4 06/23/47</t>
  </si>
  <si>
    <t>ARGENT 3 7/8 01/15/22</t>
  </si>
  <si>
    <t>ZENIT 11 1/4 02/28/19</t>
  </si>
  <si>
    <t>PIKKRM 13 02/25/22</t>
  </si>
  <si>
    <t>PIKKRM 13 07/24/26</t>
  </si>
  <si>
    <t>PIKKRM 14 1/4 08/08/25</t>
  </si>
  <si>
    <t>NMOSRM 10.1 04/10/23</t>
  </si>
  <si>
    <t>Мостотрест, 07</t>
  </si>
  <si>
    <t>CRBKMO 12 1/4 06/05/18</t>
  </si>
  <si>
    <t>LENSP 12.9 12/12/17</t>
  </si>
  <si>
    <t>KAREL 7.49 01/29/19</t>
  </si>
  <si>
    <t>AKBBIN 12.15 03/27/18</t>
  </si>
  <si>
    <t>PETBRA 4 3/4 01/14/25</t>
  </si>
  <si>
    <t>TRUBRU 13 04/01/26</t>
  </si>
  <si>
    <t>AKBBIN 12 09/24/25</t>
  </si>
  <si>
    <t>CHEPRU 9.85 02/10/22</t>
  </si>
  <si>
    <t>SOIAZ 4 3/4 03/13/23</t>
  </si>
  <si>
    <t>AFKSRU 9.9 11/13/26</t>
  </si>
  <si>
    <t>GAZPRU 6.51 03/07/22</t>
  </si>
  <si>
    <t>Мостотрест, 08</t>
  </si>
  <si>
    <t>HCFINC 13 1/2 12/26/19</t>
  </si>
  <si>
    <t>BELRUS 6 7/8 02/28/23</t>
  </si>
  <si>
    <t>ROSBNK 10.4 06/30/20</t>
  </si>
  <si>
    <t>ANGSJ 5 1/8 08/01/22</t>
  </si>
  <si>
    <t>RTS INDEX FUTURE  Sep17</t>
  </si>
  <si>
    <t>EFGBNK 0 01/04/19</t>
  </si>
  <si>
    <t>DB 4 1/2 04/01/25</t>
  </si>
  <si>
    <t>ESV 4 1/2 10/01/24</t>
  </si>
  <si>
    <t>FTR 8 1/2 04/15/20</t>
  </si>
  <si>
    <t>FTR 6 1/4 09/15/21</t>
  </si>
  <si>
    <t>HECKKO 9 1/2 05/15/18</t>
  </si>
  <si>
    <t>RBIAV 6 10/16/23</t>
  </si>
  <si>
    <t>SAMMIN 5 3/4 10/24/23</t>
  </si>
  <si>
    <t>Polyus PJSC</t>
  </si>
  <si>
    <t>NMOSRM 10 12/17/19</t>
  </si>
  <si>
    <t>FCAIM 5 1/4 04/15/23</t>
  </si>
  <si>
    <t>Aetna Inc</t>
  </si>
  <si>
    <t>Anthem Inc</t>
  </si>
  <si>
    <t>Apache Corp</t>
  </si>
  <si>
    <t>BlackRock Inc</t>
  </si>
  <si>
    <t>Celgene Corp</t>
  </si>
  <si>
    <t>Cisco Systems Inc</t>
  </si>
  <si>
    <t>Cognizant Technology Solutions</t>
  </si>
  <si>
    <t>Citigroup Inc</t>
  </si>
  <si>
    <t>Diamond Offshore Drilling Inc</t>
  </si>
  <si>
    <t>Express Scripts Holding Co</t>
  </si>
  <si>
    <t>Ensco PLC</t>
  </si>
  <si>
    <t>Fossil Group Inc</t>
  </si>
  <si>
    <t>Ford Motor Co</t>
  </si>
  <si>
    <t>General Motors Co</t>
  </si>
  <si>
    <t>Home Depot Inc/The</t>
  </si>
  <si>
    <t>Microsoft Corp</t>
  </si>
  <si>
    <t>Norfolk Southern Corp</t>
  </si>
  <si>
    <t>NetApp Inc</t>
  </si>
  <si>
    <t>Priceline Group Inc/The</t>
  </si>
  <si>
    <t>Prudential Financial Inc</t>
  </si>
  <si>
    <t>POSTRU 9 1/2 10/18/19</t>
  </si>
  <si>
    <t>RFLB 0 01/29/25</t>
  </si>
  <si>
    <t>RFLB 0 05/05/32</t>
  </si>
  <si>
    <t>RFLB 0 12/06/34</t>
  </si>
  <si>
    <t>PIONGR 13 1/2 06/03/21</t>
  </si>
  <si>
    <t>GAZPRU 4 1/4 04/06/24</t>
  </si>
  <si>
    <t>GAZPRU 4.364 03/21/25</t>
  </si>
  <si>
    <t>PEMEX 5 1/2 02/24/25</t>
  </si>
  <si>
    <t>PETBRA 5 7/8 03/07/22</t>
  </si>
  <si>
    <t>MOSREG 9.65 11/21/23</t>
  </si>
  <si>
    <t>OBUVRU 15 07/15/20</t>
  </si>
  <si>
    <t>Global Ports Investments PLC</t>
  </si>
  <si>
    <t>EFGBNK 0 07/10/20</t>
  </si>
  <si>
    <t>GGBRBZ 5.893 04/29/24</t>
  </si>
  <si>
    <t>KNFP 0 07/28/20</t>
  </si>
  <si>
    <t>AFKSRU 6.95 05/17/19</t>
  </si>
  <si>
    <t>BRASKM 5 3/4 04/15/21</t>
  </si>
  <si>
    <t>PHORRU 3.95 11/03/21</t>
  </si>
  <si>
    <t>FCAIM 4 1/2 04/15/20</t>
  </si>
  <si>
    <t>Amiral Gestion Sextant Grand L</t>
  </si>
  <si>
    <t>Brent Crude Futs  Sep17</t>
  </si>
  <si>
    <t>IM 5 08/10/22</t>
  </si>
  <si>
    <t>METINR 4.85 05/02/24</t>
  </si>
  <si>
    <t>TRNMAS 9.95 02/04/20</t>
  </si>
  <si>
    <t>BELURM 12.9 04/29/20</t>
  </si>
  <si>
    <t>CEMEX 5.7 01/11/25</t>
  </si>
  <si>
    <t>C 0 12/04/17</t>
  </si>
  <si>
    <t>Deutsche Bank AG</t>
  </si>
  <si>
    <t>Evraz PLC</t>
  </si>
  <si>
    <t>GAM Star Fund PLC - Cat Bond F</t>
  </si>
  <si>
    <t>GAZPRU 7.288 08/16/37</t>
  </si>
  <si>
    <t>GLPRLI 6 1/2 09/22/23</t>
  </si>
  <si>
    <t>GlaxoSmithKline PLC</t>
  </si>
  <si>
    <t>Novolipetsk Steel PJSC</t>
  </si>
  <si>
    <t>PETBRA 0 03/17/20</t>
  </si>
  <si>
    <t>PETBRA 4 1/4 10/02/23</t>
  </si>
  <si>
    <t>PETBRA 7 3/8 01/17/27</t>
  </si>
  <si>
    <t>PROMBK 10.2 03/28/21</t>
  </si>
  <si>
    <t>Samsung Electronics Co Ltd</t>
  </si>
  <si>
    <t>SOLFIN 12 1/4 02/11/20</t>
  </si>
  <si>
    <t>Tatneft PJSC</t>
  </si>
  <si>
    <t>VEBBNK 6.8 11/22/25</t>
  </si>
  <si>
    <t>UnitedHealth Group Inc</t>
  </si>
  <si>
    <t>AVP 7 7/8 08/15/22</t>
  </si>
  <si>
    <t>Bank of America Corp</t>
  </si>
  <si>
    <t>Bashinformsvyaz PJSC</t>
  </si>
  <si>
    <t>BP PLC</t>
  </si>
  <si>
    <t>Altria Group Inc</t>
  </si>
  <si>
    <t>OGK-2 PJSC</t>
  </si>
  <si>
    <t>ENEL RUSSIA PJSC</t>
  </si>
  <si>
    <t>Zurich Insurance Group AG</t>
  </si>
  <si>
    <t>GTLKOA 5 1/8 05/31/24</t>
  </si>
  <si>
    <t>GTLKOA 9.85 04/06/32</t>
  </si>
  <si>
    <t>ROSNRM 8.65 04/22/27</t>
  </si>
  <si>
    <t>VEBBNK 8.4 12/20/18</t>
  </si>
  <si>
    <t>Magnitogorsk Iron &amp; Steel Work</t>
  </si>
  <si>
    <t>GPBRU 8.65 06/14/20</t>
  </si>
  <si>
    <t>RFLB 7.1 10/16/24</t>
  </si>
  <si>
    <t>International Paper Co</t>
  </si>
  <si>
    <t>USD/RUB Fut Opt   Sep17C 62000</t>
  </si>
  <si>
    <t>USD/RUB Fut Opt   Sep17C 65000</t>
  </si>
  <si>
    <t>KNFP 0 02/19/19</t>
  </si>
  <si>
    <t>EFGBNK 0 02/21/19</t>
  </si>
  <si>
    <t>RTS INDEX OPTIONS Sep17P 95000</t>
  </si>
  <si>
    <t>RTS INDEX OPTIONS Sep17C110000</t>
  </si>
  <si>
    <t>Teva Pharmaceutical Industries</t>
  </si>
  <si>
    <t>MSRSRM 9.15 02/15/27</t>
  </si>
  <si>
    <t>RURAIL 8 1/2 04/02/37</t>
  </si>
  <si>
    <t>VEBBNK 4.032 02/21/23</t>
  </si>
  <si>
    <t>BANE RX Equity</t>
  </si>
  <si>
    <t>TT343269 Corp</t>
  </si>
  <si>
    <t>AQUA RX Equity</t>
  </si>
  <si>
    <t>US0382221051</t>
  </si>
  <si>
    <t>AMAT US Equity</t>
  </si>
  <si>
    <t>MRKV RX Equity</t>
  </si>
  <si>
    <t>NKNC RX Equity</t>
  </si>
  <si>
    <t>NKNCP RX Equity</t>
  </si>
  <si>
    <t>EJ634925 Corp</t>
  </si>
  <si>
    <t>JK610487 Corp</t>
  </si>
  <si>
    <t>JK549945 Corp</t>
  </si>
  <si>
    <t>AM281135 Corp</t>
  </si>
  <si>
    <t>EJ878424 Corp</t>
  </si>
  <si>
    <t>QZ580267 Corp</t>
  </si>
  <si>
    <t>JK576342 Corp</t>
  </si>
  <si>
    <t>EJ606056 Corp</t>
  </si>
  <si>
    <t>JV410549 Corp</t>
  </si>
  <si>
    <t>EJ536591 Corp</t>
  </si>
  <si>
    <t>JK744712 Corp</t>
  </si>
  <si>
    <t>JK628240 Corp</t>
  </si>
  <si>
    <t>JK551531 Corp</t>
  </si>
  <si>
    <t>JK533840 Corp</t>
  </si>
  <si>
    <t>EJ951547 Corp</t>
  </si>
  <si>
    <t>QZ914276 Corp</t>
  </si>
  <si>
    <t>EJ920101 Corp</t>
  </si>
  <si>
    <t>EJ101924 Corp</t>
  </si>
  <si>
    <t>EJ548954 Corp</t>
  </si>
  <si>
    <t>EI178316 Corp</t>
  </si>
  <si>
    <t>EJ394063 Corp</t>
  </si>
  <si>
    <t>JK907252 Corp</t>
  </si>
  <si>
    <t>SNGSP RX Equity</t>
  </si>
  <si>
    <t>EJ644860 Corp</t>
  </si>
  <si>
    <t>AM562901 Corp</t>
  </si>
  <si>
    <t>MOEX RX Equity</t>
  </si>
  <si>
    <t>ROSN RX Equity</t>
  </si>
  <si>
    <t>CHMF RX Equity</t>
  </si>
  <si>
    <t>RU000A0JTG59 Corp</t>
  </si>
  <si>
    <t>RU000A0JWV63 Corp</t>
  </si>
  <si>
    <t>RU000A0JVW48 Corp</t>
  </si>
  <si>
    <t>US55315J1025</t>
  </si>
  <si>
    <t>NILSY US Equity</t>
  </si>
  <si>
    <t>CH0106027193</t>
  </si>
  <si>
    <t>AUUSI SW Equity</t>
  </si>
  <si>
    <t>US20030N1019</t>
  </si>
  <si>
    <t>CMCSA US Equity</t>
  </si>
  <si>
    <t>IE00B53L3W79</t>
  </si>
  <si>
    <t>CSX5 LN Equity</t>
  </si>
  <si>
    <t>US4642882819</t>
  </si>
  <si>
    <t>EMB US Equity</t>
  </si>
  <si>
    <t>XS0816374663</t>
  </si>
  <si>
    <t>XS0816374663 Corp</t>
  </si>
  <si>
    <t>US515110BF06</t>
  </si>
  <si>
    <t>US515110BF06 Corp</t>
  </si>
  <si>
    <t>US78008S7D27</t>
  </si>
  <si>
    <t>US78008S7D27 Corp</t>
  </si>
  <si>
    <t>US00206R1023</t>
  </si>
  <si>
    <t>T US Equity</t>
  </si>
  <si>
    <t>US961214CF89</t>
  </si>
  <si>
    <t>US961214CF89 Corp</t>
  </si>
  <si>
    <t>US9182041080</t>
  </si>
  <si>
    <t>VFC US Equity</t>
  </si>
  <si>
    <t>XS1513286283</t>
  </si>
  <si>
    <t>XS1513286283 Corp</t>
  </si>
  <si>
    <t>CH0361710855</t>
  </si>
  <si>
    <t>CH0361710855 Corp</t>
  </si>
  <si>
    <t>RU000A0JXC24 Corp</t>
  </si>
  <si>
    <t>RU000A0JXEV5 Corp</t>
  </si>
  <si>
    <t>RU000A0JXFS8 Corp</t>
  </si>
  <si>
    <t>XS1198002690</t>
  </si>
  <si>
    <t>XS1198002690 Corp</t>
  </si>
  <si>
    <t>GB00B03MLX29</t>
  </si>
  <si>
    <t>RDSA NA Equity</t>
  </si>
  <si>
    <t>IE00BLP5S353</t>
  </si>
  <si>
    <t>OMEAUSA ID Equity</t>
  </si>
  <si>
    <t>IE00B66F4759</t>
  </si>
  <si>
    <t>IHYG LN Equity</t>
  </si>
  <si>
    <t>NL0011794037</t>
  </si>
  <si>
    <t>AD NA Equity</t>
  </si>
  <si>
    <t>GB00B1XZS820</t>
  </si>
  <si>
    <t>AAL LN Equity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</si>
  <si>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</si>
  <si>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</si>
  <si>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</si>
  <si>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</si>
  <si>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</si>
  <si>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</si>
  <si>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</si>
  <si>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XS0923472814</t>
  </si>
  <si>
    <t>XS0923472814 Corp</t>
  </si>
  <si>
    <t>RU000A0JWNJ3 Corp</t>
  </si>
  <si>
    <t>RU000A0JU609 Corp</t>
  </si>
  <si>
    <t>RU000A0JVKK9 Corp</t>
  </si>
  <si>
    <t>US69343P1057</t>
  </si>
  <si>
    <t>LKOD LI Equity</t>
  </si>
  <si>
    <t>XS1513741311</t>
  </si>
  <si>
    <t>XS1513741311 Corp</t>
  </si>
  <si>
    <t>XS0800817073</t>
  </si>
  <si>
    <t>XS0800817073 Corp</t>
  </si>
  <si>
    <t>XS0848530977</t>
  </si>
  <si>
    <t>XS0848530977 Corp</t>
  </si>
  <si>
    <t>XS1449458915</t>
  </si>
  <si>
    <t>XS1449458915 Corp</t>
  </si>
  <si>
    <t>RU000A0JTQU9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</si>
  <si>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</si>
  <si>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</si>
  <si>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</si>
  <si>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</si>
  <si>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</si>
  <si>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</si>
  <si>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</si>
  <si>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XS1533915721</t>
  </si>
  <si>
    <t>XS1533915721 Corp</t>
  </si>
  <si>
    <t>XS1077629225</t>
  </si>
  <si>
    <t>XS1077629225 Corp</t>
  </si>
  <si>
    <t>XS1568888777</t>
  </si>
  <si>
    <t>XS1568888777 Corp</t>
  </si>
  <si>
    <t>XS0718502007</t>
  </si>
  <si>
    <t>XS0718502007 Corp</t>
  </si>
  <si>
    <t>US71654QCB68</t>
  </si>
  <si>
    <t>US71654QCB68 Corp</t>
  </si>
  <si>
    <t>DE000DB7XHP3</t>
  </si>
  <si>
    <t>DE000DB7XHP3 Corp</t>
  </si>
  <si>
    <t>XS0776111188</t>
  </si>
  <si>
    <t>XS0776111188 Corp</t>
  </si>
  <si>
    <t>XS1188073081</t>
  </si>
  <si>
    <t>XS1188073081 Corp</t>
  </si>
  <si>
    <t>US96949L1052</t>
  </si>
  <si>
    <t>WPZ US Equity</t>
  </si>
  <si>
    <t>US92763W1036</t>
  </si>
  <si>
    <t>VIPS US Equity</t>
  </si>
  <si>
    <t>US49456B1017</t>
  </si>
  <si>
    <t>KMI US Equity</t>
  </si>
  <si>
    <t>US4642873255</t>
  </si>
  <si>
    <t>IXJ US Equity</t>
  </si>
  <si>
    <t>US4642885135</t>
  </si>
  <si>
    <t>HYG US Equity</t>
  </si>
  <si>
    <t>US97717X7012</t>
  </si>
  <si>
    <t>HEDJ US Equity</t>
  </si>
  <si>
    <t>US4642891802</t>
  </si>
  <si>
    <t>EUFN US Equity</t>
  </si>
  <si>
    <t>US4642872349</t>
  </si>
  <si>
    <t>EEM US Equity</t>
  </si>
  <si>
    <t>USG9328DAM23</t>
  </si>
  <si>
    <t>USG9328DAM23 Corp</t>
  </si>
  <si>
    <t>USG2440JAE58</t>
  </si>
  <si>
    <t>USG2440JAE58 Corp</t>
  </si>
  <si>
    <t>US0213461017</t>
  </si>
  <si>
    <t>AABA US Equity</t>
  </si>
  <si>
    <t>SBER RX Equity</t>
  </si>
  <si>
    <t>US7170811035</t>
  </si>
  <si>
    <t>PFE US Equity</t>
  </si>
  <si>
    <t>US58933Y1055</t>
  </si>
  <si>
    <t>MRK US Equity</t>
  </si>
  <si>
    <t>US4062161017</t>
  </si>
  <si>
    <t>HAL US Equity</t>
  </si>
  <si>
    <t>US3696041033</t>
  </si>
  <si>
    <t>GE US Equity</t>
  </si>
  <si>
    <t>US345397WY53</t>
  </si>
  <si>
    <t>US345397WY53 Corp</t>
  </si>
  <si>
    <t>IE00BJ3V9050</t>
  </si>
  <si>
    <t>ENDP US Equity</t>
  </si>
  <si>
    <t>US09062X1037</t>
  </si>
  <si>
    <t>BIIB US Equity</t>
  </si>
  <si>
    <t>US00287Y1091</t>
  </si>
  <si>
    <t>ABBV US Equity</t>
  </si>
  <si>
    <t>XS1533922933</t>
  </si>
  <si>
    <t>XS1533922933 Corp</t>
  </si>
  <si>
    <t>DE000A0F5UJ7</t>
  </si>
  <si>
    <t>SX7PEX GY Equity</t>
  </si>
  <si>
    <t>DE0006289309</t>
  </si>
  <si>
    <t>SX7EEX GY Equity</t>
  </si>
  <si>
    <t>LU0138821268</t>
  </si>
  <si>
    <t>HENPEA2 LX Equity</t>
  </si>
  <si>
    <t>IE0033535182</t>
  </si>
  <si>
    <t>COMGEMK ID Equity</t>
  </si>
  <si>
    <t>US4642881829</t>
  </si>
  <si>
    <t>AAXJ US Equity</t>
  </si>
  <si>
    <t>XS0867620725</t>
  </si>
  <si>
    <t>XS0867620725 Corp</t>
  </si>
  <si>
    <t>USG9328DAJ93</t>
  </si>
  <si>
    <t>USG9328DAJ93 Corp</t>
  </si>
  <si>
    <t>XS1468264822</t>
  </si>
  <si>
    <t>XS1468264822 Corp</t>
  </si>
  <si>
    <t>CH0347657816</t>
  </si>
  <si>
    <t>CH0347657816 Corp</t>
  </si>
  <si>
    <t>JE00BDD9QC84</t>
  </si>
  <si>
    <t>LWEA LN Equity</t>
  </si>
  <si>
    <t>JE00BDD9QB77</t>
  </si>
  <si>
    <t>LNIK LN Equity</t>
  </si>
  <si>
    <t>US25459W8881</t>
  </si>
  <si>
    <t>ERX US Equity</t>
  </si>
  <si>
    <t>XS0810596832</t>
  </si>
  <si>
    <t>XS0810596832 Corp</t>
  </si>
  <si>
    <t>XS1314820355</t>
  </si>
  <si>
    <t>XS1314820355 Corp</t>
  </si>
  <si>
    <t>XS1542704421</t>
  </si>
  <si>
    <t>XS1542704421 Corp</t>
  </si>
  <si>
    <t>CH0361710632</t>
  </si>
  <si>
    <t>CH0361710632 Corp</t>
  </si>
  <si>
    <t>XS1220249970</t>
  </si>
  <si>
    <t>XS1220249970 Corp</t>
  </si>
  <si>
    <t>CH0104493306</t>
  </si>
  <si>
    <t>ZGLDHG SW Equity</t>
  </si>
  <si>
    <t>DE0007664039</t>
  </si>
  <si>
    <t>VOW3 GY Equity</t>
  </si>
  <si>
    <t>GB0007188757</t>
  </si>
  <si>
    <t>RIO LN Equity</t>
  </si>
  <si>
    <t>NL0000009082</t>
  </si>
  <si>
    <t>KPN NA Equity</t>
  </si>
  <si>
    <t>US71647NAF69</t>
  </si>
  <si>
    <t>US71647NAF69 Corp</t>
  </si>
  <si>
    <t>XS0911599701</t>
  </si>
  <si>
    <t>XS0911599701 Corp</t>
  </si>
  <si>
    <t>US71647NAM11</t>
  </si>
  <si>
    <t>US71647NAM11 Corp</t>
  </si>
  <si>
    <t>IE00BLP5S460</t>
  </si>
  <si>
    <t>OMEAEHA ID Equity</t>
  </si>
  <si>
    <t>US71647NAQ25</t>
  </si>
  <si>
    <t>US71647NAQ25 Corp</t>
  </si>
  <si>
    <t>XS1506500039</t>
  </si>
  <si>
    <t>XS1506500039 Corp</t>
  </si>
  <si>
    <t>XS0993162683</t>
  </si>
  <si>
    <t>XS0993162683 Corp</t>
  </si>
  <si>
    <t>RU000A0JXQ93</t>
  </si>
  <si>
    <t>RU000A0JXQ93 Corp</t>
  </si>
  <si>
    <t>NVTK RX Equity</t>
  </si>
  <si>
    <t>US98387E2054</t>
  </si>
  <si>
    <t>FIVE LI Equity</t>
  </si>
  <si>
    <t>AFLT RX Equity</t>
  </si>
  <si>
    <t>XS1433454243</t>
  </si>
  <si>
    <t>XS1433454243 Corp</t>
  </si>
  <si>
    <t>RU000A0JRTT9 Corp</t>
  </si>
  <si>
    <t>RU000A0JWEB9 Corp</t>
  </si>
  <si>
    <t>RU000A0JW8E7 Corp</t>
  </si>
  <si>
    <t>RU000A0JPP11</t>
  </si>
  <si>
    <t>RU000A0JPP11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</si>
  <si>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</si>
  <si>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</si>
  <si>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</si>
  <si>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</si>
  <si>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</si>
  <si>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</si>
  <si>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</t>
  </si>
  <si>
    <t>RU000A0JPB25 Corp</t>
  </si>
  <si>
    <t>RU000A0JP039</t>
  </si>
  <si>
    <t>RU000A0JP039 Corp</t>
  </si>
  <si>
    <t>RU000A0JRVU3 Corp</t>
  </si>
  <si>
    <t>US87238U2033</t>
  </si>
  <si>
    <t>TCS LI Equity</t>
  </si>
  <si>
    <t>XS1503116912</t>
  </si>
  <si>
    <t>XS1503116912 Corp</t>
  </si>
  <si>
    <t>US35671DAZ87</t>
  </si>
  <si>
    <t>US35671DAZ87 Corp</t>
  </si>
  <si>
    <t>RU000A0JWVM0 Corp</t>
  </si>
  <si>
    <t>XS1379311761</t>
  </si>
  <si>
    <t>XS1379311761 Corp</t>
  </si>
  <si>
    <t>US87260R2013</t>
  </si>
  <si>
    <t>TMKS LI Equity</t>
  </si>
  <si>
    <t>US71645WAM38</t>
  </si>
  <si>
    <t>US71645WAM38 Corp</t>
  </si>
  <si>
    <t>PHOR RX Equity</t>
  </si>
  <si>
    <t>CH0355508588</t>
  </si>
  <si>
    <t>CH0355508588 Corp</t>
  </si>
  <si>
    <t>US71647NAK54</t>
  </si>
  <si>
    <t>US71647NAK54 Corp</t>
  </si>
  <si>
    <t>US4642864007</t>
  </si>
  <si>
    <t>EWZ US Equity</t>
  </si>
  <si>
    <t>CH0361717348</t>
  </si>
  <si>
    <t>CH0361717348 Corp</t>
  </si>
  <si>
    <t>US0378331005</t>
  </si>
  <si>
    <t>AAPL US Equity</t>
  </si>
  <si>
    <t>XS0776121062</t>
  </si>
  <si>
    <t>XS0776121062 Corp</t>
  </si>
  <si>
    <t>XS1266615175</t>
  </si>
  <si>
    <t>XS1266615175 Corp</t>
  </si>
  <si>
    <t>US50218G2066</t>
  </si>
  <si>
    <t>LSRG LI Equity</t>
  </si>
  <si>
    <t>NL0011821202</t>
  </si>
  <si>
    <t>INGA NA Equity</t>
  </si>
  <si>
    <t>DE0007100000</t>
  </si>
  <si>
    <t>DAI GR Equity</t>
  </si>
  <si>
    <t>URU7 Curncy</t>
  </si>
  <si>
    <t>XS1577964965</t>
  </si>
  <si>
    <t>XS1577964965 Corp</t>
  </si>
  <si>
    <t>XS1631338495</t>
  </si>
  <si>
    <t>XS1631338495 Corp</t>
  </si>
  <si>
    <t>XS1601094755</t>
  </si>
  <si>
    <t>XS1601094755 Corp</t>
  </si>
  <si>
    <t>RU000A0JWHA4 Corp</t>
  </si>
  <si>
    <t>US6698881090</t>
  </si>
  <si>
    <t>NVTK LI Equity</t>
  </si>
  <si>
    <t>C3U7 Comdty</t>
  </si>
  <si>
    <t>RERU7 Curncy</t>
  </si>
  <si>
    <t>US71647NAR08</t>
  </si>
  <si>
    <t>US71647NAR08 Corp</t>
  </si>
  <si>
    <t>LU0959626531</t>
  </si>
  <si>
    <t>LU0959626531 Equity</t>
  </si>
  <si>
    <t>US496902AN77</t>
  </si>
  <si>
    <t>US496902AN77 Corp</t>
  </si>
  <si>
    <t>RU000A0JXU14</t>
  </si>
  <si>
    <t>RU000A0JXU14 Corp</t>
  </si>
  <si>
    <t>XS1503160225</t>
  </si>
  <si>
    <t>XS1503160225 Corp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</si>
  <si>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</si>
  <si>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</si>
  <si>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</si>
  <si>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</si>
  <si>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</si>
  <si>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</si>
  <si>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</si>
  <si>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</si>
  <si>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</si>
  <si>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</si>
  <si>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</t>
  </si>
  <si>
    <t>XS0982711714 Corp</t>
  </si>
  <si>
    <t>RU000A0JWCM0 Corp</t>
  </si>
  <si>
    <t>RU000A0JU0N7 Corp</t>
  </si>
  <si>
    <t>RU000A0JXHE4 Corp</t>
  </si>
  <si>
    <t>XS0903465127</t>
  </si>
  <si>
    <t>XS0903465127 Corp</t>
  </si>
  <si>
    <t>US8688612048</t>
  </si>
  <si>
    <t>SGGD LI Equity</t>
  </si>
  <si>
    <t>RU000A0JWZY6 Corp</t>
  </si>
  <si>
    <t>XS0290580595</t>
  </si>
  <si>
    <t>XS0290580595 Corp</t>
  </si>
  <si>
    <t>RU000A0JWN89 Corp</t>
  </si>
  <si>
    <t>RU000A0JX3X7 Corp</t>
  </si>
  <si>
    <t>US48122U2042</t>
  </si>
  <si>
    <t>SSA LI Equity</t>
  </si>
  <si>
    <t>XS1634369067</t>
  </si>
  <si>
    <t>XS1634369067 Corp</t>
  </si>
  <si>
    <t>RU000A0JXUH0</t>
  </si>
  <si>
    <t>RU000A0JXUH0 Corp</t>
  </si>
  <si>
    <t>US03512TAC53</t>
  </si>
  <si>
    <t>US03512TAC53 Corp</t>
  </si>
  <si>
    <t>VEU7 Index</t>
  </si>
  <si>
    <t>CH0370470269</t>
  </si>
  <si>
    <t>CH0370470269 Corp</t>
  </si>
  <si>
    <t>US251525AP63</t>
  </si>
  <si>
    <t>US251525AP63 Corp</t>
  </si>
  <si>
    <t>US29358QAC33</t>
  </si>
  <si>
    <t>US29358QAC33 Corp</t>
  </si>
  <si>
    <t>US35906AAH14</t>
  </si>
  <si>
    <t>US35906AAH14 Corp</t>
  </si>
  <si>
    <t>US35906AAP30</t>
  </si>
  <si>
    <t>US35906AAP30 Corp</t>
  </si>
  <si>
    <t>XS0626438112</t>
  </si>
  <si>
    <t>XS0626438112 Corp</t>
  </si>
  <si>
    <t>XS0981632804</t>
  </si>
  <si>
    <t>XS0981632804 Corp</t>
  </si>
  <si>
    <t>USP84050AB29</t>
  </si>
  <si>
    <t>USP84050AB29 Corp</t>
  </si>
  <si>
    <t>PLZL RX Equity</t>
  </si>
  <si>
    <t>XS0940730228</t>
  </si>
  <si>
    <t>XS0940730228 Corp</t>
  </si>
  <si>
    <t>US31562QAF46</t>
  </si>
  <si>
    <t>US31562QAF46 Corp</t>
  </si>
  <si>
    <t>US00817Y1082</t>
  </si>
  <si>
    <t>AET US Equity</t>
  </si>
  <si>
    <t>US0367521038</t>
  </si>
  <si>
    <t>ANTM US Equity</t>
  </si>
  <si>
    <t>US0374111054</t>
  </si>
  <si>
    <t>APA US Equity</t>
  </si>
  <si>
    <t>US09247X1019</t>
  </si>
  <si>
    <t>BLK US Equity</t>
  </si>
  <si>
    <t>US1510201049</t>
  </si>
  <si>
    <t>CELG US Equity</t>
  </si>
  <si>
    <t>US17275R1023</t>
  </si>
  <si>
    <t>CSCO US Equity</t>
  </si>
  <si>
    <t>US1924461023</t>
  </si>
  <si>
    <t>CTSH US Equity</t>
  </si>
  <si>
    <t>US1729674242</t>
  </si>
  <si>
    <t>C US Equity</t>
  </si>
  <si>
    <t>US25271C1027</t>
  </si>
  <si>
    <t>DO US Equity</t>
  </si>
  <si>
    <t>US30219G1085</t>
  </si>
  <si>
    <t>ESRX US Equity</t>
  </si>
  <si>
    <t>GB00B4VLR192</t>
  </si>
  <si>
    <t>ESV US Equity</t>
  </si>
  <si>
    <t>US34988V1061</t>
  </si>
  <si>
    <t>FOSL US Equity</t>
  </si>
  <si>
    <t>US3453708600</t>
  </si>
  <si>
    <t>F US Equity</t>
  </si>
  <si>
    <t>US37045V1008</t>
  </si>
  <si>
    <t>GM US Equity</t>
  </si>
  <si>
    <t>US4370761029</t>
  </si>
  <si>
    <t>HD US Equity</t>
  </si>
  <si>
    <t>US5949181045</t>
  </si>
  <si>
    <t>MSFT US Equity</t>
  </si>
  <si>
    <t>US6558441084</t>
  </si>
  <si>
    <t>NSC US Equity</t>
  </si>
  <si>
    <t>US64110D1046</t>
  </si>
  <si>
    <t>NTAP US Equity</t>
  </si>
  <si>
    <t>US7415034039</t>
  </si>
  <si>
    <t>PCLN US Equity</t>
  </si>
  <si>
    <t>US7443201022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</si>
  <si>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</si>
  <si>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</si>
  <si>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</si>
  <si>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</si>
  <si>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</si>
  <si>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</si>
  <si>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</t>
  </si>
  <si>
    <t>XS1592279522 Corp</t>
  </si>
  <si>
    <t>XS0906949523</t>
  </si>
  <si>
    <t>XS0906949523 Corp</t>
  </si>
  <si>
    <t>XS0213101073</t>
  </si>
  <si>
    <t>XS0213101073 Corp</t>
  </si>
  <si>
    <t>XS0716979595</t>
  </si>
  <si>
    <t>XS0716979595 Corp</t>
  </si>
  <si>
    <t>RU000A0JX0B9 Corp</t>
  </si>
  <si>
    <t>RU000A0JXVY3</t>
  </si>
  <si>
    <t>RU000A0JXVY3 Corp</t>
  </si>
  <si>
    <t>US37951Q2021</t>
  </si>
  <si>
    <t>GLPR LI Equity</t>
  </si>
  <si>
    <t>CH0367864680</t>
  </si>
  <si>
    <t>CH0367864680 Corp</t>
  </si>
  <si>
    <t>USG24422AA83</t>
  </si>
  <si>
    <t>USG24422AA83 Corp</t>
  </si>
  <si>
    <t>XS1581926083</t>
  </si>
  <si>
    <t>XS1581926083 Corp</t>
  </si>
  <si>
    <t>XS0783242877</t>
  </si>
  <si>
    <t>XS0783242877 Corp</t>
  </si>
  <si>
    <t>USG1315RAD38</t>
  </si>
  <si>
    <t>USG1315RAD38 Corp</t>
  </si>
  <si>
    <t>XS1599428726</t>
  </si>
  <si>
    <t>XS1599428726 Corp</t>
  </si>
  <si>
    <t>US31562QAC15</t>
  </si>
  <si>
    <t>US31562QAC15 Corp</t>
  </si>
  <si>
    <t>FR0010286013</t>
  </si>
  <si>
    <t>AMSEGLA FP Equity</t>
  </si>
  <si>
    <t>LU0705775699</t>
  </si>
  <si>
    <t>HENPA2U LX Equity</t>
  </si>
  <si>
    <t>B5U7 Comdty</t>
  </si>
  <si>
    <t>US457153AF18</t>
  </si>
  <si>
    <t>US457153AF18 Corp</t>
  </si>
  <si>
    <t>XS1603335610</t>
  </si>
  <si>
    <t>XS1603335610 Corp</t>
  </si>
  <si>
    <t>RU000A0JXD07 Corp</t>
  </si>
  <si>
    <t>RU000A0JWFE0 Corp</t>
  </si>
  <si>
    <t>USP2253TJE03</t>
  </si>
  <si>
    <t>USP2253TJE03 Corp</t>
  </si>
  <si>
    <t>XS1140509628</t>
  </si>
  <si>
    <t>XS1140509628 Corp</t>
  </si>
  <si>
    <t>DE0005140008</t>
  </si>
  <si>
    <t>DBK GY Equity</t>
  </si>
  <si>
    <t>IE00B3Q8M574</t>
  </si>
  <si>
    <t>GAMCBEA ID Equity</t>
  </si>
  <si>
    <t>XS0316524130</t>
  </si>
  <si>
    <t>XS0316524130 Corp</t>
  </si>
  <si>
    <t>XS1405775450</t>
  </si>
  <si>
    <t>XS1405775450 Corp</t>
  </si>
  <si>
    <t>GB0009252882</t>
  </si>
  <si>
    <t>GSK LN Equity</t>
  </si>
  <si>
    <t>US55953Q2021</t>
  </si>
  <si>
    <t>MGNT LI Equity</t>
  </si>
  <si>
    <t>NLMK RX Equity</t>
  </si>
  <si>
    <t>US71647NAL38</t>
  </si>
  <si>
    <t>US71647NAL38 Corp</t>
  </si>
  <si>
    <t>XS0835890350</t>
  </si>
  <si>
    <t>XS0835890350 Corp</t>
  </si>
  <si>
    <t>US71647NAS80</t>
  </si>
  <si>
    <t>US71647NAS80 Corp</t>
  </si>
  <si>
    <t>US71922G2093</t>
  </si>
  <si>
    <t>PHOR LI Equity</t>
  </si>
  <si>
    <t>RU000A0JUVG6 Corp</t>
  </si>
  <si>
    <t>SNGS RX Equity</t>
  </si>
  <si>
    <t>US7960508882</t>
  </si>
  <si>
    <t>SMSN LI Equity</t>
  </si>
  <si>
    <t>RU000A0JXFC2 Corp</t>
  </si>
  <si>
    <t>TATN RX Equity</t>
  </si>
  <si>
    <t>TATNP RX Equity</t>
  </si>
  <si>
    <t>XS0559915961</t>
  </si>
  <si>
    <t>XS0559915961 Corp</t>
  </si>
  <si>
    <t>US91324P1021</t>
  </si>
  <si>
    <t>UNH US Equity</t>
  </si>
  <si>
    <t>USU05485AA20</t>
  </si>
  <si>
    <t>USU05485AA20 Corp</t>
  </si>
  <si>
    <t>US0605051046</t>
  </si>
  <si>
    <t>BAC US Equity</t>
  </si>
  <si>
    <t>BISVP RX Equity</t>
  </si>
  <si>
    <t>GB0007980591</t>
  </si>
  <si>
    <t>BP/ LN Equity</t>
  </si>
  <si>
    <t>US02209S1033</t>
  </si>
  <si>
    <t>MO US Equity</t>
  </si>
  <si>
    <t>OGKB RX Equity</t>
  </si>
  <si>
    <t>ENRU RX Equity</t>
  </si>
  <si>
    <t>CH0011075394</t>
  </si>
  <si>
    <t>ZURN VX Equity</t>
  </si>
  <si>
    <t>XS1577961516</t>
  </si>
  <si>
    <t>XS1577961516 Corp</t>
  </si>
  <si>
    <t>RU000A0JXPG2</t>
  </si>
  <si>
    <t>RU000A0JXPG2 Corp</t>
  </si>
  <si>
    <t>RU000A0JXQK2</t>
  </si>
  <si>
    <t>RU000A0JXQK2 Corp</t>
  </si>
  <si>
    <t>RU000A0JUD83 Corp</t>
  </si>
  <si>
    <t>MAGN RX Equity</t>
  </si>
  <si>
    <t>RU000A0JXTF6</t>
  </si>
  <si>
    <t>RU000A0JXTF6 Corp</t>
  </si>
  <si>
    <t>RU000A0JXQF2</t>
  </si>
  <si>
    <t>RU000A0JXQF2 Corp</t>
  </si>
  <si>
    <t>US4601461035</t>
  </si>
  <si>
    <t>IP US Equity</t>
  </si>
  <si>
    <t>URU7C 62000.00 Curncy</t>
  </si>
  <si>
    <t>URU7C 65000.00 Curncy</t>
  </si>
  <si>
    <t>SBRF=U7 RU Equity</t>
  </si>
  <si>
    <t>XS1581931083</t>
  </si>
  <si>
    <t>XS1581931083 Corp</t>
  </si>
  <si>
    <t>CH0374210356</t>
  </si>
  <si>
    <t>CH0374210356 Corp</t>
  </si>
  <si>
    <t>VEU7P 95000.00 Index</t>
  </si>
  <si>
    <t>VEU7C 110000.00 Index</t>
  </si>
  <si>
    <t>US8816242098</t>
  </si>
  <si>
    <t>TEVA US Equity</t>
  </si>
  <si>
    <t>RU000A0JXJS0 Corp</t>
  </si>
  <si>
    <t>RU000A0JXQ44</t>
  </si>
  <si>
    <t>RU000A0JXQ44 Corp</t>
  </si>
  <si>
    <t>XS0893212398</t>
  </si>
  <si>
    <t>XS0893212398 Corp</t>
  </si>
  <si>
    <t>multiple</t>
  </si>
  <si>
    <t>22/06/2017</t>
  </si>
  <si>
    <t>17/11/2017</t>
  </si>
  <si>
    <t>13/06/2017</t>
  </si>
  <si>
    <t>24/08/2017</t>
  </si>
  <si>
    <t>29/08/2017</t>
  </si>
  <si>
    <t>DAI GY Equity</t>
  </si>
  <si>
    <t>EUR</t>
  </si>
  <si>
    <t>30/03/2017</t>
  </si>
  <si>
    <t>07/02/2018</t>
  </si>
  <si>
    <t>24/12/2017</t>
  </si>
  <si>
    <t>25/01/2018</t>
  </si>
  <si>
    <t>08/12/2017</t>
  </si>
  <si>
    <t>28/10/2017</t>
  </si>
  <si>
    <t>24/11/2017</t>
  </si>
  <si>
    <t>26/10/2017</t>
  </si>
  <si>
    <t>23/11/2017</t>
  </si>
  <si>
    <t>03/10/2017</t>
  </si>
  <si>
    <t>XS1128996425 Corp</t>
  </si>
  <si>
    <t>XS1128996425</t>
  </si>
  <si>
    <t>18/08/2017</t>
  </si>
  <si>
    <t>14/01/2018</t>
  </si>
  <si>
    <t>28/08/2017</t>
  </si>
  <si>
    <t>CHF</t>
  </si>
  <si>
    <t>26/02/2018</t>
  </si>
  <si>
    <t>MTNSJ 4.755 11/11/24</t>
  </si>
  <si>
    <t>XS1041815116 Corp</t>
  </si>
  <si>
    <t>SAP GY Equity</t>
  </si>
  <si>
    <t>RURAIL 4.6 03/06/23</t>
  </si>
  <si>
    <t>SAP SE</t>
  </si>
  <si>
    <t>XS1041815116</t>
  </si>
  <si>
    <t>DE0007164600</t>
  </si>
  <si>
    <t>XS1513271251 Corp</t>
  </si>
  <si>
    <t>XS1513271251</t>
  </si>
  <si>
    <t>KNFP 0 03/30/20</t>
  </si>
  <si>
    <t>XS0592794597</t>
  </si>
  <si>
    <t>XS0592794597 Corp</t>
  </si>
  <si>
    <t>VTB 6.315 02/22/18</t>
  </si>
  <si>
    <t>XS0743596040 Corp</t>
  </si>
  <si>
    <t>XS1337079997 Corp</t>
  </si>
  <si>
    <t>SBERRU 6 1/8 02/07/22</t>
  </si>
  <si>
    <t>SOCGEN 0 07/11/22</t>
  </si>
  <si>
    <t>XS0743596040</t>
  </si>
  <si>
    <t>XS1337079997</t>
  </si>
  <si>
    <t>XS1603245389</t>
  </si>
  <si>
    <t>XS1603245389 Corp</t>
  </si>
  <si>
    <t>GS 0 01/04/19</t>
  </si>
  <si>
    <t>RUAL RX Equity</t>
  </si>
  <si>
    <t>Стоимость позиции по текущей цене (USD) с НКД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</si>
</sst>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  <numFmt numFmtId="168" formatCode="[$$-409]#,##0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0" fillId="22" borderId="0" applyNumberFormat="0" applyBorder="0" applyAlignment="0" applyProtection="0"/>
    <xf numFmtId="0" fontId="24" fillId="25" borderId="10" applyNumberFormat="0" applyAlignment="0" applyProtection="0"/>
    <xf numFmtId="0" fontId="26" fillId="26" borderId="13" applyNumberFormat="0" applyAlignment="0" applyProtection="0"/>
    <xf numFmtId="0" fontId="28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2" fillId="24" borderId="10" applyNumberFormat="0" applyAlignment="0" applyProtection="0"/>
    <xf numFmtId="0" fontId="25" fillId="0" borderId="12" applyNumberFormat="0" applyFill="0" applyAlignment="0" applyProtection="0"/>
    <xf numFmtId="0" fontId="21" fillId="23" borderId="0" applyNumberFormat="0" applyBorder="0" applyAlignment="0" applyProtection="0"/>
    <xf numFmtId="0" fontId="7" fillId="2" borderId="1" applyNumberFormat="0" applyFont="0" applyAlignment="0" applyProtection="0"/>
    <xf numFmtId="0" fontId="23" fillId="25" borderId="11" applyNumberFormat="0" applyAlignment="0" applyProtection="0"/>
    <xf numFmtId="0" fontId="15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27" fillId="0" borderId="0" applyNumberFormat="0" applyFill="0" applyBorder="0" applyAlignment="0" applyProtection="0"/>
  </cellStyleXfs>
  <cellXfs count="63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9" fillId="0" borderId="2" xfId="1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0" fontId="4" fillId="0" borderId="0" xfId="3" applyAlignment="1">
      <alignment horizontal="centerContinuous"/>
    </xf>
    <xf numFmtId="10" fontId="14" fillId="0" borderId="0" xfId="1" applyNumberFormat="1" applyFont="1" applyAlignment="1">
      <alignment horizontal="center"/>
    </xf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0" fontId="4" fillId="0" borderId="3" xfId="3" applyBorder="1" applyAlignment="1">
      <alignment horizontal="centerContinuous"/>
    </xf>
    <xf numFmtId="0" fontId="4" fillId="0" borderId="4" xfId="3" applyBorder="1" applyAlignment="1">
      <alignment horizontal="centerContinuous"/>
    </xf>
    <xf numFmtId="10" fontId="4" fillId="0" borderId="5" xfId="1" applyNumberFormat="1" applyFont="1" applyBorder="1"/>
    <xf numFmtId="10" fontId="4" fillId="0" borderId="6" xfId="1" applyNumberFormat="1" applyFont="1" applyBorder="1"/>
    <xf numFmtId="168" fontId="14" fillId="0" borderId="5" xfId="1" applyNumberFormat="1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4" fontId="0" fillId="0" borderId="0" xfId="0" applyNumberFormat="1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14" fillId="20" borderId="0" xfId="3" applyFont="1" applyFill="1" applyAlignment="1">
      <alignment horizontal="center"/>
    </xf>
    <xf numFmtId="0" fontId="31" fillId="0" borderId="0" xfId="0" applyFont="1"/>
    <xf numFmtId="0" fontId="32" fillId="0" borderId="0" xfId="0" applyFont="1"/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55"/>
  <sheetViews>
    <sheetView showGridLines="0" tabSelected="1" zoomScaleNormal="100" workbookViewId="0">
      <pane xSplit="3" ySplit="7" topLeftCell="G8" activePane="bottomRight" state="frozen"/>
      <selection pane="topRight" activeCell="D1" sqref="D1"/>
      <selection pane="bottomLeft" activeCell="A4" sqref="A4"/>
      <selection pane="bottomRight" activeCell="W33" sqref="W33"/>
    </sheetView>
  </sheetViews>
  <sheetFormatPr defaultRowHeight="12.75" x14ac:dyDescent="0.2"/>
  <cols>
    <col min="1" max="1" width="3.5703125" style="23" customWidth="1"/>
    <col min="2" max="2" width="28.7109375" style="23" customWidth="1"/>
    <col min="3" max="3" width="15.42578125" style="23" customWidth="1"/>
    <col min="4" max="5" width="10.140625" style="23" customWidth="1"/>
    <col min="6" max="6" width="13.28515625" style="23" hidden="1" customWidth="1"/>
    <col min="7" max="7" width="10.5703125" style="23" customWidth="1"/>
    <col min="8" max="8" width="9" style="23" customWidth="1"/>
    <col min="9" max="9" width="11.28515625" style="23" customWidth="1"/>
    <col min="10" max="10" width="13.5703125" style="23" customWidth="1"/>
    <col min="11" max="11" width="6.5703125" style="23" customWidth="1"/>
    <col min="12" max="12" width="8.28515625" style="23" customWidth="1"/>
    <col min="13" max="13" width="13.5703125" style="23" customWidth="1"/>
    <col min="14" max="14" width="11.28515625" style="23" customWidth="1"/>
    <col min="15" max="15" width="12.7109375" style="23" customWidth="1"/>
    <col min="16" max="16" width="15" style="23" customWidth="1"/>
    <col min="17" max="17" width="14.5703125" style="23" customWidth="1"/>
    <col min="18" max="18" width="12.5703125" style="23" customWidth="1"/>
    <col min="19" max="19" width="14.140625" style="23" customWidth="1"/>
    <col min="20" max="20" width="11.5703125" style="23" customWidth="1"/>
    <col min="21" max="21" width="13" style="23" customWidth="1"/>
    <col min="22" max="22" width="12.5703125" style="23" customWidth="1"/>
    <col min="23" max="24" width="12.28515625" style="23" customWidth="1"/>
    <col min="25" max="16384" width="9.140625" style="23"/>
  </cols>
  <sheetData>
    <row r="1" spans="1:24" x14ac:dyDescent="0.2">
      <c r="M1" s="42" t="s">
        <v>23</v>
      </c>
      <c r="N1" s="42"/>
    </row>
    <row r="2" spans="1:24" x14ac:dyDescent="0.2">
      <c r="B2" s="23" t="s">
        <v>13</v>
      </c>
      <c r="D2" s="60" t="s">
        <v>5041</v>
      </c>
      <c r="H2" s="40"/>
      <c r="L2" s="48" t="s">
        <v>24</v>
      </c>
      <c r="M2" s="49"/>
      <c r="N2" s="48" t="s">
        <v>25</v>
      </c>
      <c r="O2" s="49"/>
    </row>
    <row r="3" spans="1:24" x14ac:dyDescent="0.2">
      <c r="B3" s="23" t="s">
        <v>14</v>
      </c>
      <c r="D3" s="38">
        <v>25000000</v>
      </c>
      <c r="E3" s="23" t="s">
        <v>15</v>
      </c>
      <c r="H3" s="40" t="s">
        <v>40</v>
      </c>
      <c r="J3" s="40" t="s">
        <v>41</v>
      </c>
      <c r="L3" s="50">
        <f>M3/P54</f>
        <v>0.10284394231908525</v>
      </c>
      <c r="M3" s="53">
        <f>P32</f>
        <v>332034.52798289154</v>
      </c>
      <c r="N3" s="52">
        <f>P52</f>
        <v>2896493.283142006</v>
      </c>
      <c r="O3" s="51">
        <f>N3/P54</f>
        <v>0.89715605768091478</v>
      </c>
    </row>
    <row r="4" spans="1:24" x14ac:dyDescent="0.2">
      <c r="B4" s="23" t="s">
        <v>16</v>
      </c>
      <c r="D4" s="23" t="s">
        <v>17</v>
      </c>
      <c r="G4" s="40"/>
      <c r="H4" s="46">
        <f>H5/D3</f>
        <v>2.5000000000000001E-2</v>
      </c>
      <c r="J4" s="46">
        <f>J5/D3</f>
        <v>0.1</v>
      </c>
      <c r="M4" s="42" t="s">
        <v>26</v>
      </c>
      <c r="N4" s="42"/>
      <c r="O4" s="43"/>
    </row>
    <row r="5" spans="1:24" x14ac:dyDescent="0.2">
      <c r="B5" s="23" t="s">
        <v>18</v>
      </c>
      <c r="D5" s="38">
        <v>15000000</v>
      </c>
      <c r="E5" s="23" t="s">
        <v>15</v>
      </c>
      <c r="G5" s="40"/>
      <c r="H5" s="38">
        <f>D3*50%/20</f>
        <v>625000</v>
      </c>
      <c r="I5" s="23" t="s">
        <v>15</v>
      </c>
      <c r="J5" s="38">
        <f>D3*50%/5</f>
        <v>2500000</v>
      </c>
      <c r="K5" s="23" t="s">
        <v>15</v>
      </c>
      <c r="M5" s="45">
        <f>D3*30%-M3</f>
        <v>7167965.4720171085</v>
      </c>
      <c r="N5" s="45">
        <f>D3*70%-N3</f>
        <v>14603506.716857994</v>
      </c>
    </row>
    <row r="6" spans="1:24" x14ac:dyDescent="0.2">
      <c r="D6" s="47"/>
      <c r="E6" s="47"/>
      <c r="M6" s="44"/>
      <c r="N6" s="44"/>
    </row>
    <row r="7" spans="1:24" s="5" customFormat="1" ht="76.5" x14ac:dyDescent="0.25">
      <c r="B7" s="1" t="s">
        <v>0</v>
      </c>
      <c r="C7" s="1" t="s">
        <v>27</v>
      </c>
      <c r="D7" s="2" t="s">
        <v>1</v>
      </c>
      <c r="E7" s="2" t="s">
        <v>4660</v>
      </c>
      <c r="F7" s="2" t="s">
        <v>21</v>
      </c>
      <c r="G7" s="2" t="s">
        <v>2</v>
      </c>
      <c r="H7" s="2" t="s">
        <v>3</v>
      </c>
      <c r="I7" s="3" t="s">
        <v>4</v>
      </c>
      <c r="J7" s="3" t="s">
        <v>5</v>
      </c>
      <c r="K7" s="4" t="s">
        <v>6</v>
      </c>
      <c r="L7" s="2" t="s">
        <v>7</v>
      </c>
      <c r="M7" s="2" t="s">
        <v>8</v>
      </c>
      <c r="N7" s="2" t="s">
        <v>9</v>
      </c>
      <c r="O7" s="2" t="s">
        <v>4671</v>
      </c>
      <c r="P7" s="2" t="s">
        <v>4672</v>
      </c>
      <c r="Q7" s="2" t="s">
        <v>4673</v>
      </c>
      <c r="R7" s="2" t="s">
        <v>4674</v>
      </c>
      <c r="S7" s="2" t="s">
        <v>10</v>
      </c>
      <c r="T7" s="2" t="s">
        <v>11</v>
      </c>
      <c r="U7" s="2" t="s">
        <v>12</v>
      </c>
      <c r="V7" s="2" t="s">
        <v>5921</v>
      </c>
      <c r="W7" s="2" t="s">
        <v>4676</v>
      </c>
      <c r="X7" s="2" t="s">
        <v>4675</v>
      </c>
    </row>
    <row r="8" spans="1:24" s="12" customFormat="1" ht="15" x14ac:dyDescent="0.25">
      <c r="A8" s="6" t="s">
        <v>20</v>
      </c>
      <c r="B8" s="6"/>
      <c r="C8" s="6"/>
      <c r="D8" s="7"/>
      <c r="E8" s="7"/>
      <c r="F8"/>
      <c r="G8"/>
      <c r="H8" s="8"/>
      <c r="I8" s="9"/>
      <c r="J8" s="10"/>
      <c r="K8" s="9"/>
      <c r="L8" s="11"/>
      <c r="M8" s="7"/>
      <c r="N8" s="7"/>
      <c r="O8" s="36"/>
      <c r="P8" s="36"/>
      <c r="Q8" s="36"/>
      <c r="R8" s="36"/>
      <c r="S8" s="36"/>
      <c r="T8" s="36"/>
      <c r="U8" s="37"/>
      <c r="V8" s="36"/>
    </row>
    <row r="9" spans="1:24" s="12" customFormat="1" ht="15" x14ac:dyDescent="0.25">
      <c r="B9" s="39" t="str">
        <f>IF(LEFT(C9,2) = "RU", VLOOKUP(C9,MICEX!$A:$D,4,FALSE),VLOOKUP(C9,BloombergSecs!$A:$C,3,FALSE))</f>
        <v>MMC Norilsk Nickel PJSC</v>
      </c>
      <c r="C9" s="39" t="s">
        <v>5393</v>
      </c>
      <c r="D9" s="7">
        <f>R9/$R$54</f>
        <v>3.0510877060802067E-2</v>
      </c>
      <c r="E9" s="36">
        <f>VLOOKUP(C9,Data!$B:$P,4,FALSE)</f>
        <v>7160</v>
      </c>
      <c r="F9" s="36">
        <f>$J$5-P9</f>
        <v>2400046.4</v>
      </c>
      <c r="G9" s="57">
        <f>VLOOKUP(C9,Data!$B:$P,3,FALSE)</f>
        <v>13.96</v>
      </c>
      <c r="H9" s="56">
        <f>VLOOKUP(C9,Data!$B:$P,2,FALSE)</f>
        <v>14.77</v>
      </c>
      <c r="I9" s="9">
        <f>VLOOKUP(C9,Data!$B:$P,12,FALSE)</f>
        <v>12.5</v>
      </c>
      <c r="J9" s="10">
        <f>IF(I9&gt;0,I9/H9-1,0)</f>
        <v>-0.15368991198375082</v>
      </c>
      <c r="K9" s="9">
        <f>VLOOKUP(C9,Data!$B:$P,11,FALSE)</f>
        <v>1</v>
      </c>
      <c r="L9" s="11" t="str">
        <f>VLOOKUP(C9,Data!$B:$P,10,FALSE)</f>
        <v>USD</v>
      </c>
      <c r="M9" s="7">
        <f t="shared" ref="M9:M10" si="0">IF(O9&gt;0,Q9/O9-1,0)</f>
        <v>0.10608084636118886</v>
      </c>
      <c r="N9" s="7">
        <f t="shared" ref="N9:N10" si="1">IF(P9&gt;0,R9/P9-1,0)</f>
        <v>5.8022922636103091E-2</v>
      </c>
      <c r="O9" s="36">
        <f>VLOOKUP(C9,Data!$B:$P,8,FALSE)</f>
        <v>5664840.293920001</v>
      </c>
      <c r="P9" s="36">
        <f>VLOOKUP(C9,Data!$B:$P,7,FALSE)</f>
        <v>99953.600000000006</v>
      </c>
      <c r="Q9" s="36">
        <f>VLOOKUP(C9,Data!$B:$P,6,FALSE)</f>
        <v>6265771.3468000004</v>
      </c>
      <c r="R9" s="36">
        <f>VLOOKUP(C9,Data!$B:$P,5,FALSE)</f>
        <v>105753.2</v>
      </c>
      <c r="S9" s="36">
        <f>Q9-O9</f>
        <v>600931.05287999939</v>
      </c>
      <c r="T9" s="36">
        <f t="shared" ref="T9:T13" si="2">R9-P9</f>
        <v>5799.5999999999913</v>
      </c>
      <c r="U9" s="37">
        <f>VLOOKUP(C9,Data!$B:$P,14,FALSE)</f>
        <v>11.013184187445791</v>
      </c>
      <c r="V9" s="36">
        <f>VLOOKUP(C9,Data!$B:$P,5,FALSE)</f>
        <v>105753.2</v>
      </c>
      <c r="W9" s="58" t="str">
        <f>IF(VLOOKUP(C9,Data!$B:$P,15,FALSE)=0,"",VLOOKUP(C9,Data!$B:$P,15,FALSE))</f>
        <v>22/06/2017</v>
      </c>
      <c r="X9" s="58" t="str">
        <f>IF(VLOOKUP(C9,Data!$B:$Q,16,FALSE)=0,"",VLOOKUP(C9,Data!$B:$Q,16,FALSE))</f>
        <v>17/11/2017</v>
      </c>
    </row>
    <row r="10" spans="1:24" s="12" customFormat="1" ht="15" x14ac:dyDescent="0.25">
      <c r="B10" s="39" t="str">
        <f>IF(LEFT(C10,2) = "RU", VLOOKUP(C10,MICEX!$A:$D,4,FALSE),VLOOKUP(C10,BloombergSecs!$A:$C,3,FALSE))</f>
        <v>Altria Group Inc</v>
      </c>
      <c r="C10" s="39" t="s">
        <v>5837</v>
      </c>
      <c r="D10" s="7">
        <f>R10/$R$54</f>
        <v>1.4098916535927758E-2</v>
      </c>
      <c r="E10" s="36">
        <f>VLOOKUP(C10,Data!$B:$P,4,FALSE)</f>
        <v>760</v>
      </c>
      <c r="F10" s="36">
        <f t="shared" ref="F10" si="3">$J$5-P10</f>
        <v>2450001.804</v>
      </c>
      <c r="G10" s="57">
        <f>VLOOKUP(C10,Data!$B:$P,3,FALSE)</f>
        <v>65.787099999999995</v>
      </c>
      <c r="H10" s="56">
        <f>VLOOKUP(C10,Data!$B:$P,2,FALSE)</f>
        <v>64.3</v>
      </c>
      <c r="I10" s="9">
        <f>VLOOKUP(C10,Data!$B:$P,12,FALSE)</f>
        <v>72.642860412597656</v>
      </c>
      <c r="J10" s="10">
        <f t="shared" ref="J10" si="4">IF(I10&gt;0,I10/H10-1,0)</f>
        <v>0.12974899553029018</v>
      </c>
      <c r="K10" s="9">
        <f>VLOOKUP(C10,Data!$B:$P,11,FALSE)</f>
        <v>3.7777776718139648</v>
      </c>
      <c r="L10" s="11" t="str">
        <f>VLOOKUP(C10,Data!$B:$P,10,FALSE)</f>
        <v>USD</v>
      </c>
      <c r="M10" s="7">
        <f t="shared" si="0"/>
        <v>-4.4109015701254695E-2</v>
      </c>
      <c r="N10" s="7">
        <f t="shared" si="1"/>
        <v>-2.2604735578859558E-2</v>
      </c>
      <c r="O10" s="36">
        <f>VLOOKUP(C10,Data!$B:$P,8,FALSE)</f>
        <v>3028985.7102523996</v>
      </c>
      <c r="P10" s="36">
        <f>VLOOKUP(C10,Data!$B:$P,7,FALSE)</f>
        <v>49998.195999999996</v>
      </c>
      <c r="Q10" s="36">
        <f>VLOOKUP(C10,Data!$B:$P,6,FALSE)</f>
        <v>2895380.1320000002</v>
      </c>
      <c r="R10" s="36">
        <f>VLOOKUP(C10,Data!$B:$P,5,FALSE)</f>
        <v>48868</v>
      </c>
      <c r="S10" s="36">
        <f t="shared" ref="S10:S13" si="5">Q10-O10</f>
        <v>-133605.57825239934</v>
      </c>
      <c r="T10" s="36">
        <f t="shared" si="2"/>
        <v>-1130.1959999999963</v>
      </c>
      <c r="U10" s="37">
        <f>VLOOKUP(C10,Data!$B:$P,14,FALSE)</f>
        <v>4.1044776119402995</v>
      </c>
      <c r="V10" s="36">
        <f>VLOOKUP(C10,Data!$B:$P,5,FALSE)</f>
        <v>48868</v>
      </c>
      <c r="W10" s="58" t="str">
        <f>IF(VLOOKUP(C10,Data!$B:$P,15,FALSE)=0,"",VLOOKUP(C10,Data!$B:$P,15,FALSE))</f>
        <v>13/06/2017</v>
      </c>
      <c r="X10" s="58" t="str">
        <f>IF(VLOOKUP(C10,Data!$B:$Q,16,FALSE)=0,"",VLOOKUP(C10,Data!$B:$Q,16,FALSE))</f>
        <v>24/08/2017</v>
      </c>
    </row>
    <row r="11" spans="1:24" s="12" customFormat="1" ht="15" x14ac:dyDescent="0.25">
      <c r="B11" s="39" t="str">
        <f>IF(LEFT(C11,2) = "RU", VLOOKUP(C11,MICEX!$A:$D,4,FALSE),VLOOKUP(C11,BloombergSecs!$A:$C,3,FALSE))</f>
        <v>Highland Gold Mining Ltd</v>
      </c>
      <c r="C11" s="39" t="s">
        <v>4669</v>
      </c>
      <c r="D11" s="7">
        <f>R11/$R$54</f>
        <v>2.1862026021007133E-2</v>
      </c>
      <c r="E11" s="36">
        <f>VLOOKUP(C11,Data!$B:$P,4,FALSE)</f>
        <v>42000</v>
      </c>
      <c r="F11" s="36">
        <f t="shared" ref="F11" si="6">$J$5-P11</f>
        <v>2426675.5397800421</v>
      </c>
      <c r="G11" s="57">
        <f>VLOOKUP(C11,Data!$B:$P,3,FALSE)</f>
        <v>135</v>
      </c>
      <c r="H11" s="56">
        <f>VLOOKUP(C11,Data!$B:$P,2,FALSE)</f>
        <v>140</v>
      </c>
      <c r="I11" s="9">
        <f>VLOOKUP(C11,Data!$B:$P,12,FALSE)</f>
        <v>215</v>
      </c>
      <c r="J11" s="10">
        <f t="shared" ref="J11" si="7">IF(I11&gt;0,I11/H11-1,0)</f>
        <v>0.53571428571428581</v>
      </c>
      <c r="K11" s="9">
        <f>VLOOKUP(C11,Data!$B:$P,11,FALSE)</f>
        <v>5</v>
      </c>
      <c r="L11" s="11" t="str">
        <f>VLOOKUP(C11,Data!$B:$P,10,FALSE)</f>
        <v>GBX</v>
      </c>
      <c r="M11" s="7">
        <f t="shared" ref="M11" si="8">IF(O11&gt;0,Q11/O11-1,0)</f>
        <v>7.2459253380069644E-2</v>
      </c>
      <c r="N11" s="7">
        <f t="shared" ref="N11" si="9">IF(P11&gt;0,R11/P11-1,0)</f>
        <v>3.3428318038317917E-2</v>
      </c>
      <c r="O11" s="36">
        <f>VLOOKUP(C11,Data!$B:$P,8,FALSE)</f>
        <v>4186291.4100000006</v>
      </c>
      <c r="P11" s="36">
        <f>VLOOKUP(C11,Data!$B:$P,7,FALSE)</f>
        <v>73324.460219958084</v>
      </c>
      <c r="Q11" s="36">
        <f>VLOOKUP(C11,Data!$B:$P,6,FALSE)</f>
        <v>4489626.96</v>
      </c>
      <c r="R11" s="36">
        <f>VLOOKUP(C11,Data!$B:$P,5,FALSE)</f>
        <v>75775.57359617883</v>
      </c>
      <c r="S11" s="36">
        <f t="shared" si="5"/>
        <v>303335.54999999935</v>
      </c>
      <c r="T11" s="36">
        <f t="shared" si="2"/>
        <v>2451.1133762207464</v>
      </c>
      <c r="U11" s="37">
        <f>VLOOKUP(C11,Data!$B:$P,14,FALSE)</f>
        <v>7.428571156093053</v>
      </c>
      <c r="V11" s="36">
        <f>VLOOKUP(C11,Data!$B:$P,5,FALSE)</f>
        <v>75775.57359617883</v>
      </c>
      <c r="W11" s="58" t="str">
        <f>IF(VLOOKUP(C11,Data!$B:$P,15,FALSE)=0,"",VLOOKUP(C11,Data!$B:$P,15,FALSE))</f>
        <v>20/04/2017</v>
      </c>
      <c r="X11" s="58" t="str">
        <f>IF(VLOOKUP(C11,Data!$B:$Q,16,FALSE)=0,"",VLOOKUP(C11,Data!$B:$Q,16,FALSE))</f>
        <v/>
      </c>
    </row>
    <row r="12" spans="1:24" s="12" customFormat="1" ht="15" x14ac:dyDescent="0.25">
      <c r="B12" s="39" t="str">
        <f>IF(LEFT(C12,2) = "RU", VLOOKUP(C12,MICEX!$A:$D,4,FALSE),VLOOKUP(C12,BloombergSecs!$A:$C,3,FALSE))</f>
        <v>Polymetal International PLC</v>
      </c>
      <c r="C12" s="39" t="s">
        <v>51</v>
      </c>
      <c r="D12" s="7">
        <f>R12/$R$54</f>
        <v>1.5114077453630201E-2</v>
      </c>
      <c r="E12" s="36">
        <f>VLOOKUP(C12,Data!$B:$P,4,FALSE)</f>
        <v>4350</v>
      </c>
      <c r="F12" s="36">
        <f t="shared" ref="F12:F13" si="10">$J$5-P12</f>
        <v>2450116.2575500002</v>
      </c>
      <c r="G12" s="57">
        <f>VLOOKUP(C12,Data!$B:$P,3,FALSE)</f>
        <v>888.67949552148548</v>
      </c>
      <c r="H12" s="56">
        <f>VLOOKUP(C12,Data!$B:$P,2,FALSE)</f>
        <v>934.5</v>
      </c>
      <c r="I12" s="9">
        <f>VLOOKUP(C12,Data!$B:$P,12,FALSE)</f>
        <v>954.59637451171875</v>
      </c>
      <c r="J12" s="10">
        <f t="shared" ref="J12:J13" si="11">IF(I12&gt;0,I12/H12-1,0)</f>
        <v>2.1504948648174205E-2</v>
      </c>
      <c r="K12" s="9">
        <f>VLOOKUP(C12,Data!$B:$P,11,FALSE)</f>
        <v>3.0999999046325684</v>
      </c>
      <c r="L12" s="11" t="str">
        <f>VLOOKUP(C12,Data!$B:$P,10,FALSE)</f>
        <v>GBX</v>
      </c>
      <c r="M12" s="7">
        <f t="shared" ref="M12:M13" si="12">IF(O12&gt;0,Q12/O12-1,0)</f>
        <v>4.436291759501465E-2</v>
      </c>
      <c r="N12" s="7">
        <f t="shared" ref="N12:N13" si="13">IF(P12&gt;0,R12/P12-1,0)</f>
        <v>5.017443262364063E-2</v>
      </c>
      <c r="O12" s="36">
        <f>VLOOKUP(C12,Data!$B:$P,8,FALSE)</f>
        <v>2972008.5263058147</v>
      </c>
      <c r="P12" s="36">
        <f>VLOOKUP(C12,Data!$B:$P,7,FALSE)</f>
        <v>49883.742450000005</v>
      </c>
      <c r="Q12" s="36">
        <f>VLOOKUP(C12,Data!$B:$P,6,FALSE)</f>
        <v>3103855.4956500004</v>
      </c>
      <c r="R12" s="36">
        <f>VLOOKUP(C12,Data!$B:$P,5,FALSE)</f>
        <v>52386.630924572572</v>
      </c>
      <c r="S12" s="36">
        <f t="shared" si="5"/>
        <v>131846.96934418567</v>
      </c>
      <c r="T12" s="36">
        <f t="shared" si="2"/>
        <v>2502.8884745725663</v>
      </c>
      <c r="U12" s="37">
        <f>VLOOKUP(C12,Data!$B:$P,14,FALSE)</f>
        <v>5.8089467916595803</v>
      </c>
      <c r="V12" s="36">
        <f>VLOOKUP(C12,Data!$B:$P,5,FALSE)</f>
        <v>52386.630924572572</v>
      </c>
      <c r="W12" s="58" t="str">
        <f>IF(VLOOKUP(C12,Data!$B:$P,15,FALSE)=0,"",VLOOKUP(C12,Data!$B:$P,15,FALSE))</f>
        <v>04/05/2017</v>
      </c>
      <c r="X12" s="58" t="str">
        <f>IF(VLOOKUP(C12,Data!$B:$Q,16,FALSE)=0,"",VLOOKUP(C12,Data!$B:$Q,16,FALSE))</f>
        <v>29/08/2017</v>
      </c>
    </row>
    <row r="13" spans="1:24" s="12" customFormat="1" ht="15" x14ac:dyDescent="0.25">
      <c r="B13" s="39" t="str">
        <f>IF(LEFT(C13,2) = "RU", VLOOKUP(C13,MICEX!$A:$D,4,FALSE),VLOOKUP(C13,BloombergSecs!$A:$C,3,FALSE))</f>
        <v>Daimler AG</v>
      </c>
      <c r="C13" s="39" t="s">
        <v>5633</v>
      </c>
      <c r="D13" s="7">
        <f>R13/$R$54</f>
        <v>1.6972428033997643E-2</v>
      </c>
      <c r="E13" s="36">
        <f>VLOOKUP(C13,Data!$B:$P,4,FALSE)</f>
        <v>830</v>
      </c>
      <c r="F13" s="36">
        <f t="shared" si="10"/>
        <v>2441125.4706870667</v>
      </c>
      <c r="G13" s="57">
        <f>VLOOKUP(C13,Data!$B:$P,3,FALSE)</f>
        <v>59.889499999999998</v>
      </c>
      <c r="H13" s="56">
        <f>VLOOKUP(C13,Data!$B:$P,2,FALSE)</f>
        <v>60.29</v>
      </c>
      <c r="I13" s="9">
        <f>VLOOKUP(C13,Data!$B:$P,12,FALSE)</f>
        <v>71.13043212890625</v>
      </c>
      <c r="J13" s="10">
        <f t="shared" si="11"/>
        <v>0.17980481222269451</v>
      </c>
      <c r="K13" s="9">
        <f>VLOOKUP(C13,Data!$B:$P,11,FALSE)</f>
        <v>3.78125</v>
      </c>
      <c r="L13" s="11" t="str">
        <f>VLOOKUP(C13,Data!$B:$P,10,FALSE)</f>
        <v>EUR</v>
      </c>
      <c r="M13" s="7">
        <f t="shared" si="12"/>
        <v>-2.5486294793532038E-2</v>
      </c>
      <c r="N13" s="7">
        <f t="shared" si="13"/>
        <v>-7.9326325500028716E-4</v>
      </c>
      <c r="O13" s="36">
        <f>VLOOKUP(C13,Data!$B:$P,8,FALSE)</f>
        <v>3576645.3181194998</v>
      </c>
      <c r="P13" s="36">
        <f>VLOOKUP(C13,Data!$B:$P,7,FALSE)</f>
        <v>58874.529312933431</v>
      </c>
      <c r="Q13" s="36">
        <f>VLOOKUP(C13,Data!$B:$P,6,FALSE)</f>
        <v>3485489.8811699999</v>
      </c>
      <c r="R13" s="36">
        <f>VLOOKUP(C13,Data!$B:$P,5,FALSE)</f>
        <v>58827.826312174046</v>
      </c>
      <c r="S13" s="36">
        <f t="shared" si="5"/>
        <v>-91155.436949499883</v>
      </c>
      <c r="T13" s="36">
        <f t="shared" si="2"/>
        <v>-46.703000759385759</v>
      </c>
      <c r="U13" s="37">
        <f>VLOOKUP(C13,Data!$B:$P,14,FALSE)</f>
        <v>5.3906120417979766</v>
      </c>
      <c r="V13" s="36">
        <f>VLOOKUP(C13,Data!$B:$P,5,FALSE)</f>
        <v>58827.826312174046</v>
      </c>
      <c r="W13" s="58" t="str">
        <f>IF(VLOOKUP(C13,Data!$B:$P,15,FALSE)=0,"",VLOOKUP(C13,Data!$B:$P,15,FALSE))</f>
        <v>30/03/2017</v>
      </c>
      <c r="X13" s="58" t="str">
        <f>IF(VLOOKUP(C13,Data!$B:$Q,16,FALSE)=0,"",VLOOKUP(C13,Data!$B:$Q,16,FALSE))</f>
        <v>07/02/2018</v>
      </c>
    </row>
    <row r="14" spans="1:24" s="12" customFormat="1" ht="15" hidden="1" x14ac:dyDescent="0.25">
      <c r="B14" s="39"/>
      <c r="C14" s="39"/>
      <c r="D14" s="7"/>
      <c r="E14" s="36"/>
      <c r="F14" s="36"/>
      <c r="G14" s="57"/>
      <c r="H14" s="56"/>
      <c r="I14" s="9"/>
      <c r="J14" s="10"/>
      <c r="K14" s="9"/>
      <c r="L14" s="11"/>
      <c r="M14" s="7"/>
      <c r="N14" s="7"/>
      <c r="O14" s="36"/>
      <c r="P14" s="36"/>
      <c r="Q14" s="36"/>
      <c r="R14" s="36"/>
      <c r="S14" s="36"/>
      <c r="T14" s="36"/>
      <c r="U14" s="37"/>
      <c r="V14" s="36"/>
      <c r="W14" s="58"/>
      <c r="X14" s="58"/>
    </row>
    <row r="15" spans="1:24" s="12" customFormat="1" ht="15" hidden="1" x14ac:dyDescent="0.25">
      <c r="B15" s="39"/>
      <c r="C15" s="39"/>
      <c r="D15" s="7"/>
      <c r="E15" s="36"/>
      <c r="F15" s="36"/>
      <c r="G15" s="57"/>
      <c r="H15" s="56"/>
      <c r="I15" s="9"/>
      <c r="J15" s="10"/>
      <c r="K15" s="9"/>
      <c r="L15" s="11"/>
      <c r="M15" s="7"/>
      <c r="N15" s="7"/>
      <c r="O15" s="36"/>
      <c r="P15" s="36"/>
      <c r="Q15" s="36"/>
      <c r="R15" s="36"/>
      <c r="S15" s="36"/>
      <c r="T15" s="36"/>
      <c r="U15" s="37"/>
      <c r="V15" s="36"/>
      <c r="W15" s="58"/>
      <c r="X15" s="58"/>
    </row>
    <row r="16" spans="1:24" s="12" customFormat="1" ht="15" hidden="1" x14ac:dyDescent="0.25">
      <c r="B16" s="39"/>
      <c r="C16" s="39"/>
      <c r="D16" s="7"/>
      <c r="E16" s="36"/>
      <c r="F16" s="36"/>
      <c r="G16" s="57"/>
      <c r="H16" s="56"/>
      <c r="I16" s="9"/>
      <c r="J16" s="10"/>
      <c r="K16" s="9"/>
      <c r="L16" s="11"/>
      <c r="M16" s="7"/>
      <c r="N16" s="7"/>
      <c r="O16" s="36"/>
      <c r="P16" s="36"/>
      <c r="Q16" s="36"/>
      <c r="R16" s="36"/>
      <c r="S16" s="36"/>
      <c r="T16" s="36"/>
      <c r="U16" s="37"/>
      <c r="V16" s="36"/>
      <c r="W16" s="58"/>
      <c r="X16" s="58"/>
    </row>
    <row r="17" spans="2:24" s="12" customFormat="1" ht="15" hidden="1" x14ac:dyDescent="0.25">
      <c r="B17" s="39"/>
      <c r="C17" s="39"/>
      <c r="D17" s="7"/>
      <c r="E17" s="36"/>
      <c r="F17" s="36"/>
      <c r="G17" s="57"/>
      <c r="H17" s="56"/>
      <c r="I17" s="9"/>
      <c r="J17" s="10"/>
      <c r="K17" s="9"/>
      <c r="L17" s="11"/>
      <c r="M17" s="7"/>
      <c r="N17" s="7"/>
      <c r="O17" s="36"/>
      <c r="P17" s="36"/>
      <c r="Q17" s="36"/>
      <c r="R17" s="36"/>
      <c r="S17" s="36"/>
      <c r="T17" s="36"/>
      <c r="U17" s="37"/>
      <c r="V17" s="36"/>
      <c r="W17" s="58"/>
      <c r="X17" s="58"/>
    </row>
    <row r="18" spans="2:24" s="12" customFormat="1" ht="15" hidden="1" x14ac:dyDescent="0.25">
      <c r="B18" s="39"/>
      <c r="C18" s="39"/>
      <c r="D18" s="7"/>
      <c r="E18" s="36"/>
      <c r="F18" s="36"/>
      <c r="G18" s="57"/>
      <c r="H18" s="56"/>
      <c r="I18" s="9"/>
      <c r="J18" s="10"/>
      <c r="K18" s="9"/>
      <c r="L18" s="11"/>
      <c r="M18" s="7"/>
      <c r="N18" s="7"/>
      <c r="O18" s="36"/>
      <c r="P18" s="36"/>
      <c r="Q18" s="36"/>
      <c r="R18" s="36"/>
      <c r="S18" s="36"/>
      <c r="T18" s="36"/>
      <c r="U18" s="37"/>
      <c r="V18" s="36"/>
      <c r="W18" s="58"/>
      <c r="X18" s="58"/>
    </row>
    <row r="19" spans="2:24" s="12" customFormat="1" ht="15" hidden="1" x14ac:dyDescent="0.25">
      <c r="B19" s="39"/>
      <c r="C19" s="39"/>
      <c r="D19" s="7"/>
      <c r="E19" s="36"/>
      <c r="F19" s="36"/>
      <c r="G19" s="57"/>
      <c r="H19" s="56"/>
      <c r="I19" s="9"/>
      <c r="J19" s="10"/>
      <c r="K19" s="9"/>
      <c r="L19" s="11"/>
      <c r="M19" s="7"/>
      <c r="N19" s="7"/>
      <c r="O19" s="36"/>
      <c r="P19" s="36"/>
      <c r="Q19" s="36"/>
      <c r="R19" s="36"/>
      <c r="S19" s="36"/>
      <c r="T19" s="36"/>
      <c r="U19" s="37"/>
      <c r="V19" s="36"/>
      <c r="W19" s="58"/>
      <c r="X19" s="58"/>
    </row>
    <row r="20" spans="2:24" s="12" customFormat="1" ht="15" hidden="1" x14ac:dyDescent="0.25">
      <c r="B20" s="39"/>
      <c r="C20" s="39"/>
      <c r="D20" s="7"/>
      <c r="E20" s="36"/>
      <c r="F20" s="36"/>
      <c r="G20" s="57"/>
      <c r="H20" s="56"/>
      <c r="I20" s="9"/>
      <c r="J20" s="10"/>
      <c r="K20" s="9"/>
      <c r="L20" s="11"/>
      <c r="M20" s="7"/>
      <c r="N20" s="7"/>
      <c r="O20" s="36"/>
      <c r="P20" s="36"/>
      <c r="Q20" s="36"/>
      <c r="R20" s="36"/>
      <c r="S20" s="36"/>
      <c r="T20" s="36"/>
      <c r="U20" s="37"/>
      <c r="V20" s="36"/>
      <c r="W20" s="58"/>
      <c r="X20" s="58"/>
    </row>
    <row r="21" spans="2:24" s="12" customFormat="1" ht="15" hidden="1" x14ac:dyDescent="0.25">
      <c r="B21" s="39"/>
      <c r="C21" s="39"/>
      <c r="D21" s="7"/>
      <c r="E21" s="36"/>
      <c r="F21" s="36"/>
      <c r="G21" s="57"/>
      <c r="H21" s="56"/>
      <c r="I21" s="9"/>
      <c r="J21" s="10"/>
      <c r="K21" s="9"/>
      <c r="L21" s="11"/>
      <c r="M21" s="7"/>
      <c r="N21" s="7"/>
      <c r="O21" s="36"/>
      <c r="P21" s="36"/>
      <c r="Q21" s="36"/>
      <c r="R21" s="36"/>
      <c r="S21" s="36"/>
      <c r="T21" s="36"/>
      <c r="U21" s="37"/>
      <c r="V21" s="36"/>
      <c r="W21" s="58"/>
      <c r="X21" s="58"/>
    </row>
    <row r="22" spans="2:24" s="12" customFormat="1" ht="15" hidden="1" x14ac:dyDescent="0.25">
      <c r="B22" s="39"/>
      <c r="C22" s="39"/>
      <c r="D22" s="7"/>
      <c r="E22" s="36"/>
      <c r="F22" s="36"/>
      <c r="G22" s="57"/>
      <c r="H22" s="56"/>
      <c r="I22" s="9"/>
      <c r="J22" s="10"/>
      <c r="K22" s="9"/>
      <c r="L22" s="11"/>
      <c r="M22" s="7"/>
      <c r="N22" s="7"/>
      <c r="O22" s="36"/>
      <c r="P22" s="36"/>
      <c r="Q22" s="36"/>
      <c r="R22" s="36"/>
      <c r="S22" s="36"/>
      <c r="T22" s="36"/>
      <c r="U22" s="37"/>
      <c r="V22" s="36"/>
      <c r="W22" s="58"/>
      <c r="X22" s="58"/>
    </row>
    <row r="23" spans="2:24" s="12" customFormat="1" ht="15" hidden="1" x14ac:dyDescent="0.25">
      <c r="B23" s="39"/>
      <c r="C23" s="39"/>
      <c r="D23" s="7"/>
      <c r="E23" s="36"/>
      <c r="F23" s="36"/>
      <c r="G23" s="57"/>
      <c r="H23" s="56"/>
      <c r="I23" s="9"/>
      <c r="J23" s="10"/>
      <c r="K23" s="9"/>
      <c r="L23" s="11"/>
      <c r="M23" s="7"/>
      <c r="N23" s="7"/>
      <c r="O23" s="36"/>
      <c r="P23" s="36"/>
      <c r="Q23" s="36"/>
      <c r="R23" s="36"/>
      <c r="S23" s="36"/>
      <c r="T23" s="36"/>
      <c r="U23" s="37"/>
      <c r="V23" s="36"/>
      <c r="W23" s="58"/>
      <c r="X23" s="58"/>
    </row>
    <row r="24" spans="2:24" s="12" customFormat="1" ht="15" hidden="1" x14ac:dyDescent="0.25">
      <c r="B24" s="39"/>
      <c r="C24" s="39" t="s">
        <v>4669</v>
      </c>
      <c r="D24" s="7"/>
      <c r="E24" s="36"/>
      <c r="F24" s="36"/>
      <c r="G24" s="57"/>
      <c r="H24" s="56"/>
      <c r="I24" s="9"/>
      <c r="J24" s="10"/>
      <c r="K24" s="9" t="e">
        <f ca="1">IF(C24="RU000A0JR5Z5",_xll.BDP("486 HK EQUITY","EQY_REC_CONS"),IF(OR(_xll.BDP(#REF!,"EQY_REC_CONS")="#N/A Field Not Applicable",_xll.BDP(#REF!,"EQY_REC_CONS")="#N/A N/A"),0,_xll.BDP(#REF!,"EQY_REC_CONS")))</f>
        <v>#NAME?</v>
      </c>
      <c r="L24" s="11"/>
      <c r="M24" s="7"/>
      <c r="N24" s="7"/>
      <c r="O24" s="36"/>
      <c r="P24" s="36"/>
      <c r="Q24" s="36"/>
      <c r="R24" s="36"/>
      <c r="S24" s="36"/>
      <c r="T24" s="36"/>
      <c r="U24" s="37"/>
      <c r="V24" s="36"/>
      <c r="W24" s="59"/>
      <c r="X24" s="58" t="e">
        <f>VLOOKUP(C24,Data!$A$2:$P$100,16,FALSE)</f>
        <v>#N/A</v>
      </c>
    </row>
    <row r="25" spans="2:24" s="12" customFormat="1" ht="15" hidden="1" x14ac:dyDescent="0.25">
      <c r="B25" s="39"/>
      <c r="C25" s="39" t="s">
        <v>51</v>
      </c>
      <c r="D25" s="7"/>
      <c r="E25" s="7"/>
      <c r="F25" s="36"/>
      <c r="G25" s="57"/>
      <c r="H25" s="8"/>
      <c r="I25" s="9"/>
      <c r="J25" s="10"/>
      <c r="K25" s="9" t="e">
        <f ca="1">IF(C25="RU000A0JR5Z5",_xll.BDP("486 HK EQUITY","EQY_REC_CONS"),IF(OR(_xll.BDP(#REF!,"EQY_REC_CONS")="#N/A Field Not Applicable",_xll.BDP(#REF!,"EQY_REC_CONS")="#N/A N/A"),0,_xll.BDP(#REF!,"EQY_REC_CONS")))</f>
        <v>#NAME?</v>
      </c>
      <c r="L25" s="11"/>
      <c r="M25" s="7"/>
      <c r="N25" s="7"/>
      <c r="O25" s="36"/>
      <c r="P25" s="36"/>
      <c r="Q25" s="36"/>
      <c r="R25" s="36"/>
      <c r="S25" s="36"/>
      <c r="T25" s="36"/>
      <c r="U25" s="37"/>
      <c r="V25" s="36"/>
      <c r="W25" s="59"/>
      <c r="X25" s="58" t="e">
        <f>VLOOKUP(C25,Data!$A$2:$P$100,16,FALSE)</f>
        <v>#N/A</v>
      </c>
    </row>
    <row r="26" spans="2:24" s="12" customFormat="1" ht="15" hidden="1" x14ac:dyDescent="0.25">
      <c r="B26" s="39"/>
      <c r="C26" s="39"/>
      <c r="D26" s="7"/>
      <c r="E26" s="7"/>
      <c r="F26" s="36"/>
      <c r="G26" s="57"/>
      <c r="H26" s="8"/>
      <c r="I26" s="9"/>
      <c r="J26" s="10"/>
      <c r="K26" s="9" t="e">
        <f ca="1">IF(C26="RU000A0JR5Z5",_xll.BDP("486 HK EQUITY","EQY_REC_CONS"),IF(OR(_xll.BDP(#REF!,"EQY_REC_CONS")="#N/A Field Not Applicable",_xll.BDP(#REF!,"EQY_REC_CONS")="#N/A N/A"),0,_xll.BDP(#REF!,"EQY_REC_CONS")))</f>
        <v>#NAME?</v>
      </c>
      <c r="L26" s="11"/>
      <c r="M26" s="7"/>
      <c r="N26" s="7"/>
      <c r="O26" s="36"/>
      <c r="P26" s="36"/>
      <c r="Q26" s="36"/>
      <c r="R26" s="36"/>
      <c r="S26" s="36"/>
      <c r="T26" s="36"/>
      <c r="U26" s="37"/>
      <c r="V26" s="36"/>
      <c r="W26" s="59"/>
      <c r="X26" s="58" t="e">
        <f>VLOOKUP(C26,Data!$A$2:$P$100,16,FALSE)</f>
        <v>#N/A</v>
      </c>
    </row>
    <row r="27" spans="2:24" s="12" customFormat="1" ht="15" hidden="1" x14ac:dyDescent="0.25">
      <c r="B27" s="39"/>
      <c r="C27" s="39"/>
      <c r="D27" s="7"/>
      <c r="E27" s="7"/>
      <c r="F27" s="36"/>
      <c r="G27" s="57"/>
      <c r="H27" s="8"/>
      <c r="I27" s="9"/>
      <c r="J27" s="10"/>
      <c r="K27" s="9" t="e">
        <f ca="1">IF(C27="RU000A0JR5Z5",_xll.BDP("486 HK EQUITY","EQY_REC_CONS"),IF(OR(_xll.BDP(#REF!,"EQY_REC_CONS")="#N/A Field Not Applicable",_xll.BDP(#REF!,"EQY_REC_CONS")="#N/A N/A"),0,_xll.BDP(#REF!,"EQY_REC_CONS")))</f>
        <v>#NAME?</v>
      </c>
      <c r="L27" s="11"/>
      <c r="M27" s="7"/>
      <c r="N27" s="7"/>
      <c r="O27" s="36"/>
      <c r="P27" s="36"/>
      <c r="Q27" s="36"/>
      <c r="R27" s="36"/>
      <c r="S27" s="36"/>
      <c r="T27" s="36"/>
      <c r="U27" s="37"/>
      <c r="V27" s="36"/>
      <c r="W27" s="59"/>
      <c r="X27" s="58" t="e">
        <f>VLOOKUP(C27,Data!$A$2:$P$100,16,FALSE)</f>
        <v>#N/A</v>
      </c>
    </row>
    <row r="28" spans="2:24" s="12" customFormat="1" ht="15" hidden="1" x14ac:dyDescent="0.25">
      <c r="B28" s="39"/>
      <c r="C28" s="39"/>
      <c r="D28" s="7"/>
      <c r="E28" s="7"/>
      <c r="F28" s="36"/>
      <c r="G28" s="57"/>
      <c r="H28" s="8"/>
      <c r="I28" s="9"/>
      <c r="J28" s="10"/>
      <c r="K28" s="9" t="e">
        <f ca="1">IF(C28="RU000A0JR5Z5",_xll.BDP("486 HK EQUITY","EQY_REC_CONS"),IF(OR(_xll.BDP(#REF!,"EQY_REC_CONS")="#N/A Field Not Applicable",_xll.BDP(#REF!,"EQY_REC_CONS")="#N/A N/A"),0,_xll.BDP(#REF!,"EQY_REC_CONS")))</f>
        <v>#NAME?</v>
      </c>
      <c r="L28" s="11"/>
      <c r="M28" s="7"/>
      <c r="N28" s="7"/>
      <c r="O28" s="36"/>
      <c r="P28" s="36"/>
      <c r="Q28" s="36"/>
      <c r="R28" s="36"/>
      <c r="S28" s="36"/>
      <c r="T28" s="36"/>
      <c r="U28" s="37"/>
      <c r="V28" s="36"/>
      <c r="W28" s="59"/>
      <c r="X28" s="58" t="e">
        <f>VLOOKUP(C28,Data!$A$2:$P$100,16,FALSE)</f>
        <v>#N/A</v>
      </c>
    </row>
    <row r="29" spans="2:24" s="12" customFormat="1" ht="15" hidden="1" x14ac:dyDescent="0.25">
      <c r="B29" s="39"/>
      <c r="C29" s="39"/>
      <c r="D29" s="7"/>
      <c r="E29" s="7"/>
      <c r="F29" s="36"/>
      <c r="G29" s="57"/>
      <c r="H29" s="8"/>
      <c r="I29" s="9"/>
      <c r="J29" s="10"/>
      <c r="K29" s="9" t="e">
        <f ca="1">IF(C29="RU000A0JR5Z5",_xll.BDP("486 HK EQUITY","EQY_REC_CONS"),IF(OR(_xll.BDP(#REF!,"EQY_REC_CONS")="#N/A Field Not Applicable",_xll.BDP(#REF!,"EQY_REC_CONS")="#N/A N/A"),0,_xll.BDP(#REF!,"EQY_REC_CONS")))</f>
        <v>#NAME?</v>
      </c>
      <c r="L29" s="11"/>
      <c r="M29" s="7"/>
      <c r="N29" s="7"/>
      <c r="O29" s="36"/>
      <c r="P29" s="36"/>
      <c r="Q29" s="36"/>
      <c r="R29" s="36"/>
      <c r="S29" s="36"/>
      <c r="T29" s="36"/>
      <c r="U29" s="37"/>
      <c r="V29" s="36"/>
      <c r="W29" s="59"/>
      <c r="X29" s="58" t="e">
        <f>VLOOKUP(C29,Data!$A$2:$P$100,16,FALSE)</f>
        <v>#N/A</v>
      </c>
    </row>
    <row r="30" spans="2:24" s="12" customFormat="1" ht="15" hidden="1" x14ac:dyDescent="0.25">
      <c r="B30" s="39"/>
      <c r="C30" s="39"/>
      <c r="D30" s="7"/>
      <c r="E30" s="7"/>
      <c r="F30" s="36"/>
      <c r="G30" s="57"/>
      <c r="H30" s="8"/>
      <c r="I30" s="9"/>
      <c r="J30" s="10"/>
      <c r="K30" s="9" t="e">
        <f ca="1">IF(C30="RU000A0JR5Z5",_xll.BDP("486 HK EQUITY","EQY_REC_CONS"),IF(OR(_xll.BDP(#REF!,"EQY_REC_CONS")="#N/A Field Not Applicable",_xll.BDP(#REF!,"EQY_REC_CONS")="#N/A N/A"),0,_xll.BDP(#REF!,"EQY_REC_CONS")))</f>
        <v>#NAME?</v>
      </c>
      <c r="L30" s="11"/>
      <c r="M30" s="7"/>
      <c r="N30" s="7"/>
      <c r="O30" s="36"/>
      <c r="P30" s="36"/>
      <c r="Q30" s="36"/>
      <c r="R30" s="36"/>
      <c r="S30" s="36"/>
      <c r="T30" s="36"/>
      <c r="U30" s="37"/>
      <c r="V30" s="36"/>
      <c r="W30" s="59"/>
      <c r="X30" s="58" t="e">
        <f>VLOOKUP(C30,Data!$A$2:$P$100,16,FALSE)</f>
        <v>#N/A</v>
      </c>
    </row>
    <row r="31" spans="2:24" s="12" customFormat="1" ht="15" hidden="1" x14ac:dyDescent="0.25">
      <c r="B31" s="39"/>
      <c r="C31" s="39"/>
      <c r="D31" s="7"/>
      <c r="E31" s="7"/>
      <c r="F31" s="36"/>
      <c r="G31" s="57"/>
      <c r="H31" s="8"/>
      <c r="I31" s="9"/>
      <c r="J31" s="10"/>
      <c r="K31" s="9" t="e">
        <f ca="1">IF(C31="RU000A0JR5Z5",_xll.BDP("486 HK EQUITY","EQY_REC_CONS"),IF(OR(_xll.BDP(#REF!,"EQY_REC_CONS")="#N/A Field Not Applicable",_xll.BDP(#REF!,"EQY_REC_CONS")="#N/A N/A"),0,_xll.BDP(#REF!,"EQY_REC_CONS")))</f>
        <v>#NAME?</v>
      </c>
      <c r="L31" s="11"/>
      <c r="M31" s="7"/>
      <c r="N31" s="7"/>
      <c r="O31" s="36"/>
      <c r="P31" s="36"/>
      <c r="Q31" s="36"/>
      <c r="R31" s="36"/>
      <c r="S31" s="36"/>
      <c r="T31" s="36"/>
      <c r="U31" s="37"/>
      <c r="V31" s="36"/>
      <c r="W31" s="59"/>
      <c r="X31" s="58" t="e">
        <f>VLOOKUP(C31,Data!$A$2:$P$100,16,FALSE)</f>
        <v>#N/A</v>
      </c>
    </row>
    <row r="32" spans="2:24" s="12" customFormat="1" ht="15" x14ac:dyDescent="0.25">
      <c r="B32" s="39"/>
      <c r="C32" s="39"/>
      <c r="D32" s="54">
        <f>SUM(D9:D31)</f>
        <v>9.8558325105364802E-2</v>
      </c>
      <c r="E32" s="54"/>
      <c r="F32" s="36"/>
      <c r="G32" s="57"/>
      <c r="H32" s="8"/>
      <c r="I32" s="9"/>
      <c r="J32" s="10"/>
      <c r="K32" s="9"/>
      <c r="L32" s="11"/>
      <c r="M32" s="7">
        <f>SUMPRODUCT($D$9:$D$23,M9:M23)</f>
        <v>4.4367766821995745E-3</v>
      </c>
      <c r="N32" s="7">
        <f>SUMPRODUCT($D$9:$D$23,N9:N23)</f>
        <v>2.927315395165869E-3</v>
      </c>
      <c r="O32" s="36"/>
      <c r="P32" s="41">
        <f>SUM(P9:P31)</f>
        <v>332034.52798289154</v>
      </c>
      <c r="Q32" s="41">
        <f>SUM(Q9:Q31)</f>
        <v>20240123.815620001</v>
      </c>
      <c r="R32" s="41">
        <f>SUM(R9:R31)</f>
        <v>341611.23083292547</v>
      </c>
      <c r="S32" s="41">
        <f>SUM(S9:S31)</f>
        <v>811352.55702228518</v>
      </c>
      <c r="T32" s="41">
        <f>SUM(T9:T31)</f>
        <v>9576.702850033922</v>
      </c>
      <c r="U32" s="37"/>
      <c r="V32" s="41">
        <f>SUM(V9:V31)</f>
        <v>341611.23083292547</v>
      </c>
      <c r="W32" s="59"/>
      <c r="X32" s="59"/>
    </row>
    <row r="33" spans="1:24" s="12" customFormat="1" ht="15" x14ac:dyDescent="0.25">
      <c r="A33" s="6" t="s">
        <v>19</v>
      </c>
      <c r="B33" s="6"/>
      <c r="C33" s="6"/>
      <c r="D33" s="7"/>
      <c r="E33" s="7"/>
      <c r="F33"/>
      <c r="G33" s="57"/>
      <c r="H33" s="8"/>
      <c r="I33" s="3" t="s">
        <v>28</v>
      </c>
      <c r="J33" s="3" t="s">
        <v>39</v>
      </c>
      <c r="K33" s="9"/>
      <c r="L33" s="11"/>
      <c r="M33" s="7"/>
      <c r="N33" s="7"/>
      <c r="O33" s="36"/>
      <c r="P33" s="36"/>
      <c r="Q33" s="36"/>
      <c r="R33" s="36"/>
      <c r="S33" s="36"/>
      <c r="T33" s="36"/>
      <c r="U33" s="37"/>
      <c r="V33" s="36"/>
      <c r="W33" s="59"/>
      <c r="X33" s="59"/>
    </row>
    <row r="34" spans="1:24" s="12" customFormat="1" ht="15" x14ac:dyDescent="0.25">
      <c r="B34" s="39" t="str">
        <f>IF(LEFT(C34,2) = "RU", VLOOKUP(C34,MICEX!$A:$D,4,FALSE),VLOOKUP(C34,BloombergSecs!$A:$C,3,FALSE))</f>
        <v>RUSSIA 12 3/4 06/24/28</v>
      </c>
      <c r="C34" s="39" t="s">
        <v>38</v>
      </c>
      <c r="D34" s="7">
        <f>R34/$R$54</f>
        <v>0.22789061203107797</v>
      </c>
      <c r="E34" s="36">
        <f>VLOOKUP(C34,Data!$B:$P,4,FALSE)</f>
        <v>449000</v>
      </c>
      <c r="F34" s="36">
        <f t="shared" ref="F34:F38" si="14">$J$5-P34</f>
        <v>1713692.5</v>
      </c>
      <c r="G34" s="57">
        <f>VLOOKUP(C34,Data!$B:$P,3,FALSE)</f>
        <v>175.12416481069042</v>
      </c>
      <c r="H34" s="56">
        <f>VLOOKUP(C34,Data!$B:$P,2,FALSE)</f>
        <v>175.92150000000001</v>
      </c>
      <c r="I34" s="9">
        <f>VLOOKUP(C34,Data!$B:$P,13,FALSE)</f>
        <v>7.2480468410710355</v>
      </c>
      <c r="J34" s="7">
        <f>VLOOKUP(C34,Data!$B:$P,14,FALSE)/100</f>
        <v>4.0326066999999993E-2</v>
      </c>
      <c r="K34" s="9"/>
      <c r="L34" s="11" t="str">
        <f>VLOOKUP(C34,Data!$B:$P,10,FALSE)</f>
        <v>USD</v>
      </c>
      <c r="M34" s="7">
        <f t="shared" ref="M34:N38" si="15">IF(O34&gt;0,Q34/O34-1,0)</f>
        <v>9.2665731747936242E-3</v>
      </c>
      <c r="N34" s="7">
        <f t="shared" si="15"/>
        <v>4.5529706889482213E-3</v>
      </c>
      <c r="O34" s="36">
        <f>VLOOKUP(C34,Data!$B:$P,8,FALSE)</f>
        <v>46370352.298500001</v>
      </c>
      <c r="P34" s="36">
        <f>VLOOKUP(C34,Data!$B:$P,7,FALSE)</f>
        <v>786307.5</v>
      </c>
      <c r="Q34" s="36">
        <f>VLOOKUP(C34,Data!$B:$P,6,FALSE)</f>
        <v>46800046.561215013</v>
      </c>
      <c r="R34" s="36">
        <f>VLOOKUP(C34,Data!$B:$P,5,FALSE)</f>
        <v>789887.53500000015</v>
      </c>
      <c r="S34" s="36">
        <f t="shared" ref="S34:S38" si="16">Q34-O34</f>
        <v>429694.26271501184</v>
      </c>
      <c r="T34" s="36">
        <f t="shared" ref="T34:T38" si="17">R34-P34</f>
        <v>3580.035000000149</v>
      </c>
      <c r="U34" s="37">
        <f>VLOOKUP(C34,Data!$B:$P,14,FALSE)</f>
        <v>4.0326066999999997</v>
      </c>
      <c r="V34" s="36">
        <f>VLOOKUP(C34,Data!$B:$P,5,FALSE)/VLOOKUP(C34,Data!$B:$P,2,FALSE)*(  VLOOKUP(C34,Data!$B:$P,2,FALSE) + VLOOKUP(C34,Data!$B:$P,12,FALSE))</f>
        <v>799110.74333333352</v>
      </c>
      <c r="W34" s="58" t="str">
        <f>IF(VLOOKUP(C34,Data!$B:$P,15,FALSE)=0,"",VLOOKUP(C34,Data!$B:$P,15,FALSE))</f>
        <v>24/12/2017</v>
      </c>
      <c r="X34" s="59"/>
    </row>
    <row r="35" spans="1:24" s="12" customFormat="1" ht="15" x14ac:dyDescent="0.25">
      <c r="B35" s="39" t="str">
        <f>IF(LEFT(C35,2) = "RU", VLOOKUP(C35,MICEX!$A:$D,4,FALSE),VLOOKUP(C35,BloombergSecs!$A:$C,3,FALSE))</f>
        <v>GLPRLI 6.872 01/25/22</v>
      </c>
      <c r="C35" s="39" t="s">
        <v>4958</v>
      </c>
      <c r="D35" s="7">
        <f>R35/$R$54</f>
        <v>6.0836472870082224E-2</v>
      </c>
      <c r="E35" s="36">
        <f>VLOOKUP(C35,Data!$B:$P,4,FALSE)</f>
        <v>200000</v>
      </c>
      <c r="F35" s="36">
        <f t="shared" si="14"/>
        <v>2289300</v>
      </c>
      <c r="G35" s="57">
        <f>VLOOKUP(C35,Data!$B:$P,3,FALSE)</f>
        <v>105.35</v>
      </c>
      <c r="H35" s="56">
        <f>VLOOKUP(C35,Data!$B:$P,2,FALSE)</f>
        <v>105.43210000000001</v>
      </c>
      <c r="I35" s="9">
        <f>VLOOKUP(C35,Data!$B:$P,13,FALSE)</f>
        <v>3.8885516541156973</v>
      </c>
      <c r="J35" s="7">
        <f>VLOOKUP(C35,Data!$B:$P,14,FALSE)/100</f>
        <v>5.4715489999999999E-2</v>
      </c>
      <c r="K35" s="9"/>
      <c r="L35" s="11" t="str">
        <f>VLOOKUP(C35,Data!$B:$P,10,FALSE)</f>
        <v>USD</v>
      </c>
      <c r="M35" s="7">
        <f t="shared" si="15"/>
        <v>4.0801204210043629E-2</v>
      </c>
      <c r="N35" s="7">
        <f t="shared" si="15"/>
        <v>7.7930707166595781E-4</v>
      </c>
      <c r="O35" s="36">
        <f>VLOOKUP(C35,Data!$B:$P,8,FALSE)</f>
        <v>12003726.49</v>
      </c>
      <c r="P35" s="36">
        <f>VLOOKUP(C35,Data!$B:$P,7,FALSE)</f>
        <v>210700</v>
      </c>
      <c r="Q35" s="36">
        <f>VLOOKUP(C35,Data!$B:$P,6,FALSE)</f>
        <v>12493492.985800002</v>
      </c>
      <c r="R35" s="36">
        <f>VLOOKUP(C35,Data!$B:$P,5,FALSE)</f>
        <v>210864.2</v>
      </c>
      <c r="S35" s="36">
        <f t="shared" si="16"/>
        <v>489766.49580000155</v>
      </c>
      <c r="T35" s="36">
        <f t="shared" si="17"/>
        <v>164.20000000001164</v>
      </c>
      <c r="U35" s="37">
        <f>VLOOKUP(C35,Data!$B:$P,14,FALSE)</f>
        <v>5.4715489999999996</v>
      </c>
      <c r="V35" s="36">
        <f>VLOOKUP(C35,Data!$B:$P,5,FALSE)/VLOOKUP(C35,Data!$B:$P,2,FALSE)*(  VLOOKUP(C35,Data!$B:$P,2,FALSE) + VLOOKUP(C35,Data!$B:$P,12,FALSE))</f>
        <v>211895</v>
      </c>
      <c r="W35" s="58" t="str">
        <f>IF(VLOOKUP(C35,Data!$B:$P,15,FALSE)=0,"",VLOOKUP(C35,Data!$B:$P,15,FALSE))</f>
        <v>25/01/2018</v>
      </c>
      <c r="X35" s="59"/>
    </row>
    <row r="36" spans="1:24" s="12" customFormat="1" ht="15" x14ac:dyDescent="0.25">
      <c r="B36" s="39" t="str">
        <f>IF(LEFT(C36,2) = "RU", VLOOKUP(C36,MICEX!$A:$D,4,FALSE),VLOOKUP(C36,BloombergSecs!$A:$C,3,FALSE))</f>
        <v>MRFGBZ 8 06/08/23</v>
      </c>
      <c r="C36" s="39" t="s">
        <v>5027</v>
      </c>
      <c r="D36" s="7">
        <f>R36/$R$54</f>
        <v>6.0558175929537154E-2</v>
      </c>
      <c r="E36" s="36">
        <f>VLOOKUP(C36,Data!$B:$P,4,FALSE)</f>
        <v>200000</v>
      </c>
      <c r="F36" s="36">
        <f t="shared" si="14"/>
        <v>2293000</v>
      </c>
      <c r="G36" s="57">
        <f>VLOOKUP(C36,Data!$B:$P,3,FALSE)</f>
        <v>103.5</v>
      </c>
      <c r="H36" s="56">
        <f>VLOOKUP(C36,Data!$B:$P,2,FALSE)</f>
        <v>104.9498</v>
      </c>
      <c r="I36" s="9">
        <f>VLOOKUP(C36,Data!$B:$P,13,FALSE)</f>
        <v>3.3073465473339536</v>
      </c>
      <c r="J36" s="7">
        <f>VLOOKUP(C36,Data!$B:$P,14,FALSE)/100</f>
        <v>6.5013044000000006E-2</v>
      </c>
      <c r="K36" s="9"/>
      <c r="L36" s="11" t="str">
        <f>VLOOKUP(C36,Data!$B:$P,10,FALSE)</f>
        <v>USD</v>
      </c>
      <c r="M36" s="7">
        <f t="shared" si="15"/>
        <v>4.2385730503244901E-2</v>
      </c>
      <c r="N36" s="7">
        <f t="shared" si="15"/>
        <v>1.4007729468598962E-2</v>
      </c>
      <c r="O36" s="36">
        <f>VLOOKUP(C36,Data!$B:$P,8,FALSE)</f>
        <v>11930652</v>
      </c>
      <c r="P36" s="36">
        <f>VLOOKUP(C36,Data!$B:$P,7,FALSE)</f>
        <v>207000</v>
      </c>
      <c r="Q36" s="36">
        <f>VLOOKUP(C36,Data!$B:$P,6,FALSE)</f>
        <v>12436341.4004</v>
      </c>
      <c r="R36" s="36">
        <f>VLOOKUP(C36,Data!$B:$P,5,FALSE)</f>
        <v>209899.59999999998</v>
      </c>
      <c r="S36" s="36">
        <f t="shared" si="16"/>
        <v>505689.40039999969</v>
      </c>
      <c r="T36" s="36">
        <f t="shared" si="17"/>
        <v>2899.5999999999767</v>
      </c>
      <c r="U36" s="37">
        <f>VLOOKUP(C36,Data!$B:$P,14,FALSE)</f>
        <v>6.5013044000000004</v>
      </c>
      <c r="V36" s="36">
        <f>VLOOKUP(C36,Data!$B:$P,5,FALSE)/VLOOKUP(C36,Data!$B:$P,2,FALSE)*(  VLOOKUP(C36,Data!$B:$P,2,FALSE) + VLOOKUP(C36,Data!$B:$P,12,FALSE))</f>
        <v>213232.93333333332</v>
      </c>
      <c r="W36" s="58" t="str">
        <f>IF(VLOOKUP(C36,Data!$B:$P,15,FALSE)=0,"",VLOOKUP(C36,Data!$B:$P,15,FALSE))</f>
        <v>08/12/2017</v>
      </c>
      <c r="X36" s="59"/>
    </row>
    <row r="37" spans="1:24" s="12" customFormat="1" ht="15" x14ac:dyDescent="0.25">
      <c r="B37" s="39" t="str">
        <f>IF(LEFT(C37,2) = "RU", VLOOKUP(C37,MICEX!$A:$D,4,FALSE),VLOOKUP(C37,BloombergSecs!$A:$C,3,FALSE))</f>
        <v>JBSSBZ 7 3/4 10/28/20</v>
      </c>
      <c r="C37" s="39" t="s">
        <v>4847</v>
      </c>
      <c r="D37" s="7">
        <f>R37/$R$54</f>
        <v>5.8781760915724145E-2</v>
      </c>
      <c r="E37" s="36">
        <f>VLOOKUP(C37,Data!$B:$P,4,FALSE)</f>
        <v>200000</v>
      </c>
      <c r="F37" s="36">
        <f t="shared" si="14"/>
        <v>2291500</v>
      </c>
      <c r="G37" s="57">
        <f>VLOOKUP(C37,Data!$B:$P,3,FALSE)</f>
        <v>104.25</v>
      </c>
      <c r="H37" s="56">
        <f>VLOOKUP(C37,Data!$B:$P,2,FALSE)</f>
        <v>101.8712</v>
      </c>
      <c r="I37" s="9">
        <f>VLOOKUP(C37,Data!$B:$P,13,FALSE)</f>
        <v>2.0030439346581042</v>
      </c>
      <c r="J37" s="7">
        <f>VLOOKUP(C37,Data!$B:$P,14,FALSE)/100</f>
        <v>6.8047332000000002E-2</v>
      </c>
      <c r="K37" s="9"/>
      <c r="L37" s="11" t="str">
        <f>VLOOKUP(C37,Data!$B:$P,10,FALSE)</f>
        <v>USD</v>
      </c>
      <c r="M37" s="7">
        <f t="shared" si="15"/>
        <v>4.5291651417569412E-3</v>
      </c>
      <c r="N37" s="7">
        <f t="shared" si="15"/>
        <v>-2.2818225419664273E-2</v>
      </c>
      <c r="O37" s="36">
        <f>VLOOKUP(C37,Data!$B:$P,8,FALSE)</f>
        <v>12017106</v>
      </c>
      <c r="P37" s="36">
        <f>VLOOKUP(C37,Data!$B:$P,7,FALSE)</f>
        <v>208500</v>
      </c>
      <c r="Q37" s="36">
        <f>VLOOKUP(C37,Data!$B:$P,6,FALSE)</f>
        <v>12071533.457599999</v>
      </c>
      <c r="R37" s="36">
        <f>VLOOKUP(C37,Data!$B:$P,5,FALSE)</f>
        <v>203742.4</v>
      </c>
      <c r="S37" s="36">
        <f t="shared" si="16"/>
        <v>54427.457599999383</v>
      </c>
      <c r="T37" s="36">
        <f t="shared" si="17"/>
        <v>-4757.6000000000058</v>
      </c>
      <c r="U37" s="37">
        <f>VLOOKUP(C37,Data!$B:$P,14,FALSE)</f>
        <v>6.8047332000000003</v>
      </c>
      <c r="V37" s="36">
        <f>VLOOKUP(C37,Data!$B:$P,5,FALSE)/VLOOKUP(C37,Data!$B:$P,2,FALSE)*(  VLOOKUP(C37,Data!$B:$P,2,FALSE) + VLOOKUP(C37,Data!$B:$P,12,FALSE))</f>
        <v>208693.7888888889</v>
      </c>
      <c r="W37" s="58" t="str">
        <f>IF(VLOOKUP(C37,Data!$B:$P,15,FALSE)=0,"",VLOOKUP(C37,Data!$B:$P,15,FALSE))</f>
        <v>28/10/2017</v>
      </c>
      <c r="X37" s="59"/>
    </row>
    <row r="38" spans="1:24" s="12" customFormat="1" ht="15" x14ac:dyDescent="0.25">
      <c r="B38" s="39" t="str">
        <f>IF(LEFT(C38,2) = "RU", VLOOKUP(C38,MICEX!$A:$D,4,FALSE),VLOOKUP(C38,BloombergSecs!$A:$C,3,FALSE))</f>
        <v>KAZNMH 4 5/8 05/24/23</v>
      </c>
      <c r="C38" s="39" t="s">
        <v>5023</v>
      </c>
      <c r="D38" s="7">
        <f>R38/$R$54</f>
        <v>5.7658590700565629E-2</v>
      </c>
      <c r="E38" s="36">
        <f>VLOOKUP(C38,Data!$B:$P,4,FALSE)</f>
        <v>200000</v>
      </c>
      <c r="F38" s="36">
        <f t="shared" si="14"/>
        <v>2304600</v>
      </c>
      <c r="G38" s="57">
        <f>VLOOKUP(C38,Data!$B:$P,3,FALSE)</f>
        <v>97.7</v>
      </c>
      <c r="H38" s="56">
        <f>VLOOKUP(C38,Data!$B:$P,2,FALSE)</f>
        <v>99.924700000000001</v>
      </c>
      <c r="I38" s="9">
        <f>VLOOKUP(C38,Data!$B:$P,13,FALSE)</f>
        <v>5.0628168934255173</v>
      </c>
      <c r="J38" s="7">
        <f>VLOOKUP(C38,Data!$B:$P,14,FALSE)/100</f>
        <v>4.6387727999999996E-2</v>
      </c>
      <c r="K38" s="9"/>
      <c r="L38" s="11" t="str">
        <f>VLOOKUP(C38,Data!$B:$P,10,FALSE)</f>
        <v>USD</v>
      </c>
      <c r="M38" s="7">
        <f t="shared" si="15"/>
        <v>3.0023606061745367E-2</v>
      </c>
      <c r="N38" s="7">
        <f t="shared" si="15"/>
        <v>2.2770726714432143E-2</v>
      </c>
      <c r="O38" s="36">
        <f>VLOOKUP(C38,Data!$B:$P,8,FALSE)</f>
        <v>11495733.720000001</v>
      </c>
      <c r="P38" s="36">
        <f>VLOOKUP(C38,Data!$B:$P,7,FALSE)</f>
        <v>195400</v>
      </c>
      <c r="Q38" s="36">
        <f>VLOOKUP(C38,Data!$B:$P,6,FALSE)</f>
        <v>11840877.100600002</v>
      </c>
      <c r="R38" s="36">
        <f>VLOOKUP(C38,Data!$B:$P,5,FALSE)</f>
        <v>199849.40000000002</v>
      </c>
      <c r="S38" s="36">
        <f t="shared" si="16"/>
        <v>345143.38060000166</v>
      </c>
      <c r="T38" s="36">
        <f t="shared" si="17"/>
        <v>4449.4000000000233</v>
      </c>
      <c r="U38" s="37">
        <f>VLOOKUP(C38,Data!$B:$P,14,FALSE)</f>
        <v>4.6387727999999999</v>
      </c>
      <c r="V38" s="36">
        <f>VLOOKUP(C38,Data!$B:$P,5,FALSE)/VLOOKUP(C38,Data!$B:$P,2,FALSE)*(  VLOOKUP(C38,Data!$B:$P,2,FALSE) + VLOOKUP(C38,Data!$B:$P,12,FALSE))</f>
        <v>202110.51111111115</v>
      </c>
      <c r="W38" s="58" t="str">
        <f>IF(VLOOKUP(C38,Data!$B:$P,15,FALSE)=0,"",VLOOKUP(C38,Data!$B:$P,15,FALSE))</f>
        <v>24/11/2017</v>
      </c>
      <c r="X38" s="59"/>
    </row>
    <row r="39" spans="1:24" s="12" customFormat="1" ht="15" x14ac:dyDescent="0.25">
      <c r="B39" s="39" t="str">
        <f>IF(LEFT(C39,2) = "RU", VLOOKUP(C39,MICEX!$A:$D,4,FALSE),VLOOKUP(C39,BloombergSecs!$A:$C,3,FALSE))</f>
        <v>NMOSRM 10 04/26/19</v>
      </c>
      <c r="C39" s="39" t="s">
        <v>5625</v>
      </c>
      <c r="D39" s="7">
        <f>R39/$R$54</f>
        <v>5.5026748708961508E-2</v>
      </c>
      <c r="E39" s="36">
        <f>VLOOKUP(C39,Data!$B:$P,4,FALSE)</f>
        <v>200000</v>
      </c>
      <c r="F39" s="36">
        <f t="shared" ref="F39:F48" si="18">$J$5-P39</f>
        <v>2289750</v>
      </c>
      <c r="G39" s="57">
        <f>VLOOKUP(C39,Data!$B:$P,3,FALSE)</f>
        <v>105.125</v>
      </c>
      <c r="H39" s="56">
        <f>VLOOKUP(C39,Data!$B:$P,2,FALSE)</f>
        <v>95.363609999999994</v>
      </c>
      <c r="I39" s="9">
        <f>VLOOKUP(C39,Data!$B:$P,13,FALSE)</f>
        <v>1.5350515218794787</v>
      </c>
      <c r="J39" s="7">
        <f>VLOOKUP(C39,Data!$B:$P,14,FALSE)/100</f>
        <v>0.13143872500000001</v>
      </c>
      <c r="K39" s="9"/>
      <c r="L39" s="11" t="str">
        <f>VLOOKUP(C39,Data!$B:$P,10,FALSE)</f>
        <v>USD</v>
      </c>
      <c r="M39" s="7">
        <f t="shared" ref="M39:M48" si="19">IF(O39&gt;0,Q39/O39-1,0)</f>
        <v>-0.10337672861712444</v>
      </c>
      <c r="N39" s="7">
        <f t="shared" ref="N39:N48" si="20">IF(P39&gt;0,R39/P39-1,0)</f>
        <v>-9.2855077288941823E-2</v>
      </c>
      <c r="O39" s="36">
        <f>VLOOKUP(C39,Data!$B:$P,8,FALSE)</f>
        <v>12603283.25</v>
      </c>
      <c r="P39" s="36">
        <f>VLOOKUP(C39,Data!$B:$P,7,FALSE)</f>
        <v>210250</v>
      </c>
      <c r="Q39" s="36">
        <f>VLOOKUP(C39,Data!$B:$P,6,FALSE)</f>
        <v>11300397.057779999</v>
      </c>
      <c r="R39" s="36">
        <f>VLOOKUP(C39,Data!$B:$P,5,FALSE)</f>
        <v>190727.21999999997</v>
      </c>
      <c r="S39" s="36">
        <f t="shared" ref="S39:S48" si="21">Q39-O39</f>
        <v>-1302886.1922200006</v>
      </c>
      <c r="T39" s="36">
        <f t="shared" ref="T39:T48" si="22">R39-P39</f>
        <v>-19522.780000000028</v>
      </c>
      <c r="U39" s="37">
        <f>VLOOKUP(C39,Data!$B:$P,14,FALSE)</f>
        <v>13.143872500000001</v>
      </c>
      <c r="V39" s="36">
        <f>VLOOKUP(C39,Data!$B:$P,5,FALSE)/VLOOKUP(C39,Data!$B:$P,2,FALSE)*(  VLOOKUP(C39,Data!$B:$P,2,FALSE) + VLOOKUP(C39,Data!$B:$P,12,FALSE))</f>
        <v>197171.66444444441</v>
      </c>
      <c r="W39" s="58" t="str">
        <f>IF(VLOOKUP(C39,Data!$B:$P,15,FALSE)=0,"",VLOOKUP(C39,Data!$B:$P,15,FALSE))</f>
        <v>26/10/2017</v>
      </c>
    </row>
    <row r="40" spans="1:24" s="12" customFormat="1" ht="15" x14ac:dyDescent="0.25">
      <c r="B40" s="39" t="str">
        <f>IF(LEFT(C40,2) = "RU", VLOOKUP(C40,MICEX!$A:$D,4,FALSE),VLOOKUP(C40,BloombergSecs!$A:$C,3,FALSE))</f>
        <v>AFKSRU 6.95 05/17/19</v>
      </c>
      <c r="C40" s="39" t="s">
        <v>5775</v>
      </c>
      <c r="D40" s="7">
        <f>R40/$R$54</f>
        <v>5.2645506678540732E-2</v>
      </c>
      <c r="E40" s="36">
        <f>VLOOKUP(C40,Data!$B:$P,4,FALSE)</f>
        <v>200000</v>
      </c>
      <c r="F40" s="36">
        <f t="shared" si="18"/>
        <v>2321700</v>
      </c>
      <c r="G40" s="57">
        <f>VLOOKUP(C40,Data!$B:$P,3,FALSE)</f>
        <v>89.15</v>
      </c>
      <c r="H40" s="56">
        <f>VLOOKUP(C40,Data!$B:$P,2,FALSE)</f>
        <v>91.236819999999994</v>
      </c>
      <c r="I40" s="9">
        <f>VLOOKUP(C40,Data!$B:$P,13,FALSE)</f>
        <v>1.6315842505522888</v>
      </c>
      <c r="J40" s="7">
        <f>VLOOKUP(C40,Data!$B:$P,14,FALSE)/100</f>
        <v>0.12715666</v>
      </c>
      <c r="K40" s="9"/>
      <c r="L40" s="11" t="str">
        <f>VLOOKUP(C40,Data!$B:$P,10,FALSE)</f>
        <v>USD</v>
      </c>
      <c r="M40" s="7">
        <f t="shared" si="19"/>
        <v>2.6295497387258671E-2</v>
      </c>
      <c r="N40" s="7">
        <f t="shared" si="20"/>
        <v>2.3407964105440104E-2</v>
      </c>
      <c r="O40" s="36">
        <f>VLOOKUP(C40,Data!$B:$P,8,FALSE)</f>
        <v>10534374.089999998</v>
      </c>
      <c r="P40" s="36">
        <f>VLOOKUP(C40,Data!$B:$P,7,FALSE)</f>
        <v>178300</v>
      </c>
      <c r="Q40" s="36">
        <f>VLOOKUP(C40,Data!$B:$P,6,FALSE)</f>
        <v>10811380.696359999</v>
      </c>
      <c r="R40" s="36">
        <f>VLOOKUP(C40,Data!$B:$P,5,FALSE)</f>
        <v>182473.63999999998</v>
      </c>
      <c r="S40" s="36">
        <f t="shared" si="21"/>
        <v>277006.60636000149</v>
      </c>
      <c r="T40" s="36">
        <f t="shared" si="22"/>
        <v>4173.6399999999849</v>
      </c>
      <c r="U40" s="37">
        <f>VLOOKUP(C40,Data!$B:$P,14,FALSE)</f>
        <v>12.715666000000001</v>
      </c>
      <c r="V40" s="36">
        <f>VLOOKUP(C40,Data!$B:$P,5,FALSE)/VLOOKUP(C40,Data!$B:$P,2,FALSE)*(  VLOOKUP(C40,Data!$B:$P,2,FALSE) + VLOOKUP(C40,Data!$B:$P,12,FALSE))</f>
        <v>186141.69555555555</v>
      </c>
      <c r="W40" s="58" t="str">
        <f>IF(VLOOKUP(C40,Data!$B:$P,15,FALSE)=0,"",VLOOKUP(C40,Data!$B:$P,15,FALSE))</f>
        <v>17/11/2017</v>
      </c>
    </row>
    <row r="41" spans="1:24" s="12" customFormat="1" ht="15" x14ac:dyDescent="0.25">
      <c r="B41" s="39" t="str">
        <f>IF(LEFT(C41,2) = "RU", VLOOKUP(C41,MICEX!$A:$D,4,FALSE),VLOOKUP(C41,BloombergSecs!$A:$C,3,FALSE))</f>
        <v>PETBRA 8 3/4 05/23/26</v>
      </c>
      <c r="C41" s="39" t="s">
        <v>5571</v>
      </c>
      <c r="D41" s="7">
        <f>R41/$R$54</f>
        <v>3.4019132262267805E-2</v>
      </c>
      <c r="E41" s="36">
        <f>VLOOKUP(C41,Data!$B:$P,4,FALSE)</f>
        <v>100000</v>
      </c>
      <c r="F41" s="36">
        <f t="shared" si="18"/>
        <v>2384750</v>
      </c>
      <c r="G41" s="57">
        <f>VLOOKUP(C41,Data!$B:$P,3,FALSE)</f>
        <v>115.25</v>
      </c>
      <c r="H41" s="56">
        <f>VLOOKUP(C41,Data!$B:$P,2,FALSE)</f>
        <v>117.9131</v>
      </c>
      <c r="I41" s="9">
        <f>VLOOKUP(C41,Data!$B:$P,13,FALSE)</f>
        <v>6.3924407684693003</v>
      </c>
      <c r="J41" s="7">
        <f>VLOOKUP(C41,Data!$B:$P,14,FALSE)/100</f>
        <v>6.0777428000000001E-2</v>
      </c>
      <c r="K41" s="9"/>
      <c r="L41" s="11" t="str">
        <f>VLOOKUP(C41,Data!$B:$P,10,FALSE)</f>
        <v>USD</v>
      </c>
      <c r="M41" s="7">
        <f t="shared" si="19"/>
        <v>6.0494470368590125E-2</v>
      </c>
      <c r="N41" s="7">
        <f t="shared" si="20"/>
        <v>2.3107158351409973E-2</v>
      </c>
      <c r="O41" s="36">
        <f>VLOOKUP(C41,Data!$B:$P,8,FALSE)</f>
        <v>6587713.0499999998</v>
      </c>
      <c r="P41" s="36">
        <f>VLOOKUP(C41,Data!$B:$P,7,FALSE)</f>
        <v>115250</v>
      </c>
      <c r="Q41" s="36">
        <f>VLOOKUP(C41,Data!$B:$P,6,FALSE)</f>
        <v>6986233.2618999993</v>
      </c>
      <c r="R41" s="36">
        <f>VLOOKUP(C41,Data!$B:$P,5,FALSE)</f>
        <v>117913.09999999999</v>
      </c>
      <c r="S41" s="36">
        <f t="shared" si="21"/>
        <v>398520.21189999953</v>
      </c>
      <c r="T41" s="36">
        <f t="shared" si="22"/>
        <v>2663.0999999999913</v>
      </c>
      <c r="U41" s="37">
        <f>VLOOKUP(C41,Data!$B:$P,14,FALSE)</f>
        <v>6.0777428000000002</v>
      </c>
      <c r="V41" s="36">
        <f>VLOOKUP(C41,Data!$B:$P,5,FALSE)/VLOOKUP(C41,Data!$B:$P,2,FALSE)*(  VLOOKUP(C41,Data!$B:$P,2,FALSE) + VLOOKUP(C41,Data!$B:$P,12,FALSE))</f>
        <v>120100.59999999999</v>
      </c>
      <c r="W41" s="58" t="str">
        <f>IF(VLOOKUP(C41,Data!$B:$P,15,FALSE)=0,"",VLOOKUP(C41,Data!$B:$P,15,FALSE))</f>
        <v>23/11/2017</v>
      </c>
    </row>
    <row r="42" spans="1:24" s="12" customFormat="1" ht="15" x14ac:dyDescent="0.25">
      <c r="B42" s="39" t="str">
        <f>IF(LEFT(C42,2) = "RU", VLOOKUP(C42,MICEX!$A:$D,4,FALSE),VLOOKUP(C42,BloombergSecs!$A:$C,3,FALSE))</f>
        <v>EFGBNK 0 01/04/19</v>
      </c>
      <c r="C42" s="39" t="s">
        <v>5690</v>
      </c>
      <c r="D42" s="7">
        <f>R42/$R$54</f>
        <v>2.8669258741408316E-2</v>
      </c>
      <c r="E42" s="36">
        <f>VLOOKUP(C42,Data!$B:$P,4,FALSE)</f>
        <v>100000</v>
      </c>
      <c r="F42" s="36">
        <f t="shared" si="18"/>
        <v>2400000</v>
      </c>
      <c r="G42" s="57">
        <f>VLOOKUP(C42,Data!$B:$P,3,FALSE)</f>
        <v>100</v>
      </c>
      <c r="H42" s="56">
        <f>VLOOKUP(C42,Data!$B:$P,2,FALSE)</f>
        <v>99.37</v>
      </c>
      <c r="I42" s="9">
        <f>VLOOKUP(C42,Data!$B:$P,13,FALSE)</f>
        <v>0</v>
      </c>
      <c r="J42" s="7">
        <f>VLOOKUP(C42,Data!$B:$P,14,FALSE)/100</f>
        <v>0</v>
      </c>
      <c r="K42" s="9"/>
      <c r="L42" s="11" t="str">
        <f>VLOOKUP(C42,Data!$B:$P,10,FALSE)</f>
        <v>USD</v>
      </c>
      <c r="M42" s="7">
        <f t="shared" si="19"/>
        <v>-8.5957461497787602E-3</v>
      </c>
      <c r="N42" s="7">
        <f t="shared" si="20"/>
        <v>-6.2999999999998613E-3</v>
      </c>
      <c r="O42" s="36">
        <f>VLOOKUP(C42,Data!$B:$P,8,FALSE)</f>
        <v>5938620</v>
      </c>
      <c r="P42" s="36">
        <f>VLOOKUP(C42,Data!$B:$P,7,FALSE)</f>
        <v>100000</v>
      </c>
      <c r="Q42" s="36">
        <f>VLOOKUP(C42,Data!$B:$P,6,FALSE)</f>
        <v>5887573.1300000008</v>
      </c>
      <c r="R42" s="36">
        <f>VLOOKUP(C42,Data!$B:$P,5,FALSE)</f>
        <v>99370.000000000015</v>
      </c>
      <c r="S42" s="36">
        <f t="shared" si="21"/>
        <v>-51046.86999999918</v>
      </c>
      <c r="T42" s="36">
        <f t="shared" si="22"/>
        <v>-629.99999999998545</v>
      </c>
      <c r="U42" s="37">
        <f>VLOOKUP(C42,Data!$B:$P,14,FALSE)</f>
        <v>0</v>
      </c>
      <c r="V42" s="36">
        <f>VLOOKUP(C42,Data!$B:$P,5,FALSE)/VLOOKUP(C42,Data!$B:$P,2,FALSE)*(  VLOOKUP(C42,Data!$B:$P,2,FALSE) + VLOOKUP(C42,Data!$B:$P,12,FALSE))</f>
        <v>99370.000000000015</v>
      </c>
      <c r="W42" s="58" t="str">
        <f>IF(VLOOKUP(C42,Data!$B:$P,15,FALSE)=0,"",VLOOKUP(C42,Data!$B:$P,15,FALSE))</f>
        <v>03/10/2017</v>
      </c>
    </row>
    <row r="43" spans="1:24" s="12" customFormat="1" ht="15" x14ac:dyDescent="0.25">
      <c r="B43" s="39" t="str">
        <f>IF(LEFT(C43,2) = "RU", VLOOKUP(C43,MICEX!$A:$D,4,FALSE),VLOOKUP(C43,BloombergSecs!$A:$C,3,FALSE))</f>
        <v>EFGBNK 0 01/10/22</v>
      </c>
      <c r="C43" s="39" t="s">
        <v>5029</v>
      </c>
      <c r="D43" s="7">
        <f>R43/$R$54</f>
        <v>2.8077812827954678E-2</v>
      </c>
      <c r="E43" s="36">
        <f>VLOOKUP(C43,Data!$B:$P,4,FALSE)</f>
        <v>100000</v>
      </c>
      <c r="F43" s="36">
        <f t="shared" si="18"/>
        <v>2400000</v>
      </c>
      <c r="G43" s="57">
        <f>VLOOKUP(C43,Data!$B:$P,3,FALSE)</f>
        <v>100</v>
      </c>
      <c r="H43" s="56">
        <f>VLOOKUP(C43,Data!$B:$P,2,FALSE)</f>
        <v>97.32</v>
      </c>
      <c r="I43" s="9">
        <f>VLOOKUP(C43,Data!$B:$P,13,FALSE)</f>
        <v>0</v>
      </c>
      <c r="J43" s="7">
        <f>VLOOKUP(C43,Data!$B:$P,14,FALSE)/100</f>
        <v>0</v>
      </c>
      <c r="K43" s="9"/>
      <c r="L43" s="11" t="str">
        <f>VLOOKUP(C43,Data!$B:$P,10,FALSE)</f>
        <v>USD</v>
      </c>
      <c r="M43" s="7">
        <f t="shared" si="19"/>
        <v>-1.1585669472204851E-2</v>
      </c>
      <c r="N43" s="7">
        <f t="shared" si="20"/>
        <v>-2.6800000000000157E-2</v>
      </c>
      <c r="O43" s="36">
        <f>VLOOKUP(C43,Data!$B:$P,8,FALSE)</f>
        <v>5833700.0000000009</v>
      </c>
      <c r="P43" s="36">
        <f>VLOOKUP(C43,Data!$B:$P,7,FALSE)</f>
        <v>100000</v>
      </c>
      <c r="Q43" s="36">
        <f>VLOOKUP(C43,Data!$B:$P,6,FALSE)</f>
        <v>5766112.6799999997</v>
      </c>
      <c r="R43" s="36">
        <f>VLOOKUP(C43,Data!$B:$P,5,FALSE)</f>
        <v>97319.999999999985</v>
      </c>
      <c r="S43" s="36">
        <f t="shared" si="21"/>
        <v>-67587.320000001229</v>
      </c>
      <c r="T43" s="36">
        <f t="shared" si="22"/>
        <v>-2680.0000000000146</v>
      </c>
      <c r="U43" s="37">
        <f>VLOOKUP(C43,Data!$B:$P,14,FALSE)</f>
        <v>0</v>
      </c>
      <c r="V43" s="36">
        <f>VLOOKUP(C43,Data!$B:$P,5,FALSE)/VLOOKUP(C43,Data!$B:$P,2,FALSE)*(  VLOOKUP(C43,Data!$B:$P,2,FALSE) + VLOOKUP(C43,Data!$B:$P,12,FALSE))</f>
        <v>97319.999999999985</v>
      </c>
      <c r="W43" s="58" t="str">
        <f>IF(VLOOKUP(C43,Data!$B:$P,15,FALSE)=0,"",VLOOKUP(C43,Data!$B:$P,15,FALSE))</f>
        <v/>
      </c>
    </row>
    <row r="44" spans="1:24" s="12" customFormat="1" ht="15" x14ac:dyDescent="0.25">
      <c r="B44" s="39" t="str">
        <f>IF(LEFT(C44,2) = "RU", VLOOKUP(C44,MICEX!$A:$D,4,FALSE),VLOOKUP(C44,BloombergSecs!$A:$C,3,FALSE))</f>
        <v>KNFP 0 04/15/19</v>
      </c>
      <c r="C44" s="39" t="s">
        <v>5046</v>
      </c>
      <c r="D44" s="7">
        <f>R44/$R$54</f>
        <v>1.4193836392282024E-2</v>
      </c>
      <c r="E44" s="36">
        <f>VLOOKUP(C44,Data!$B:$P,4,FALSE)</f>
        <v>50000</v>
      </c>
      <c r="F44" s="36">
        <f t="shared" si="18"/>
        <v>2452500</v>
      </c>
      <c r="G44" s="57">
        <f>VLOOKUP(C44,Data!$B:$P,3,FALSE)</f>
        <v>95</v>
      </c>
      <c r="H44" s="56">
        <f>VLOOKUP(C44,Data!$B:$P,2,FALSE)</f>
        <v>98.394000000000005</v>
      </c>
      <c r="I44" s="9">
        <f>VLOOKUP(C44,Data!$B:$P,13,FALSE)</f>
        <v>0</v>
      </c>
      <c r="J44" s="7">
        <f>VLOOKUP(C44,Data!$B:$P,14,FALSE)/100</f>
        <v>0</v>
      </c>
      <c r="K44" s="9"/>
      <c r="L44" s="11" t="str">
        <f>VLOOKUP(C44,Data!$B:$P,10,FALSE)</f>
        <v>USD</v>
      </c>
      <c r="M44" s="7">
        <f t="shared" si="19"/>
        <v>8.1557757003832165E-2</v>
      </c>
      <c r="N44" s="7">
        <f t="shared" si="20"/>
        <v>3.5726315789473606E-2</v>
      </c>
      <c r="O44" s="36">
        <f>VLOOKUP(C44,Data!$B:$P,8,FALSE)</f>
        <v>2695069.25</v>
      </c>
      <c r="P44" s="36">
        <f>VLOOKUP(C44,Data!$B:$P,7,FALSE)</f>
        <v>47500</v>
      </c>
      <c r="Q44" s="36">
        <f>VLOOKUP(C44,Data!$B:$P,6,FALSE)</f>
        <v>2914873.0530000003</v>
      </c>
      <c r="R44" s="36">
        <f>VLOOKUP(C44,Data!$B:$P,5,FALSE)</f>
        <v>49197</v>
      </c>
      <c r="S44" s="36">
        <f t="shared" si="21"/>
        <v>219803.80300000031</v>
      </c>
      <c r="T44" s="36">
        <f t="shared" si="22"/>
        <v>1697</v>
      </c>
      <c r="U44" s="37">
        <f>VLOOKUP(C44,Data!$B:$P,14,FALSE)</f>
        <v>0</v>
      </c>
      <c r="V44" s="36">
        <f>VLOOKUP(C44,Data!$B:$P,5,FALSE)/VLOOKUP(C44,Data!$B:$P,2,FALSE)*(  VLOOKUP(C44,Data!$B:$P,2,FALSE) + VLOOKUP(C44,Data!$B:$P,12,FALSE))</f>
        <v>49197</v>
      </c>
      <c r="W44" s="58" t="str">
        <f>IF(VLOOKUP(C44,Data!$B:$P,15,FALSE)=0,"",VLOOKUP(C44,Data!$B:$P,15,FALSE))</f>
        <v>14/07/2017</v>
      </c>
    </row>
    <row r="45" spans="1:24" s="12" customFormat="1" ht="15" x14ac:dyDescent="0.25">
      <c r="B45" s="39" t="str">
        <f>IF(LEFT(C45,2) = "RU", VLOOKUP(C45,MICEX!$A:$D,4,FALSE),VLOOKUP(C45,BloombergSecs!$A:$C,3,FALSE))</f>
        <v>PETBRA 4 3/4 01/14/25</v>
      </c>
      <c r="C45" s="39" t="s">
        <v>5667</v>
      </c>
      <c r="D45" s="7">
        <f>R45/$R$54</f>
        <v>3.5542222752892073E-2</v>
      </c>
      <c r="E45" s="36">
        <f>VLOOKUP(C45,Data!$B:$P,4,FALSE)</f>
        <v>100000</v>
      </c>
      <c r="F45" s="36">
        <f t="shared" si="18"/>
        <v>2384675.7949531325</v>
      </c>
      <c r="G45" s="57">
        <f>VLOOKUP(C45,Data!$B:$P,3,FALSE)</f>
        <v>103.3</v>
      </c>
      <c r="H45" s="56">
        <f>VLOOKUP(C45,Data!$B:$P,2,FALSE)</f>
        <v>104.791</v>
      </c>
      <c r="I45" s="9">
        <f>VLOOKUP(C45,Data!$B:$P,13,FALSE)</f>
        <v>6.2697714097476167</v>
      </c>
      <c r="J45" s="7">
        <f>VLOOKUP(C45,Data!$B:$P,14,FALSE)/100</f>
        <v>3.9859712999999998E-2</v>
      </c>
      <c r="K45" s="9"/>
      <c r="L45" s="11" t="str">
        <f>VLOOKUP(C45,Data!$B:$P,10,FALSE)</f>
        <v>EUR</v>
      </c>
      <c r="M45" s="7">
        <f t="shared" si="19"/>
        <v>5.225580434093291E-2</v>
      </c>
      <c r="N45" s="7">
        <f t="shared" si="20"/>
        <v>6.8225498669332918E-2</v>
      </c>
      <c r="O45" s="36">
        <f>VLOOKUP(C45,Data!$B:$P,8,FALSE)</f>
        <v>6936543.3499999996</v>
      </c>
      <c r="P45" s="36">
        <f>VLOOKUP(C45,Data!$B:$P,7,FALSE)</f>
        <v>115324.20504686756</v>
      </c>
      <c r="Q45" s="36">
        <f>VLOOKUP(C45,Data!$B:$P,6,FALSE)</f>
        <v>7299018.0020999992</v>
      </c>
      <c r="R45" s="36">
        <f>VLOOKUP(C45,Data!$B:$P,5,FALSE)</f>
        <v>123192.25644483449</v>
      </c>
      <c r="S45" s="36">
        <f t="shared" si="21"/>
        <v>362474.6520999996</v>
      </c>
      <c r="T45" s="36">
        <f t="shared" si="22"/>
        <v>7868.051397966934</v>
      </c>
      <c r="U45" s="37">
        <f>VLOOKUP(C45,Data!$B:$P,14,FALSE)</f>
        <v>3.9859713000000001</v>
      </c>
      <c r="V45" s="36">
        <f>VLOOKUP(C45,Data!$B:$P,5,FALSE)/VLOOKUP(C45,Data!$B:$P,2,FALSE)*(  VLOOKUP(C45,Data!$B:$P,2,FALSE) + VLOOKUP(C45,Data!$B:$P,12,FALSE))</f>
        <v>126558.01416989407</v>
      </c>
      <c r="W45" s="58" t="str">
        <f>IF(VLOOKUP(C45,Data!$B:$P,15,FALSE)=0,"",VLOOKUP(C45,Data!$B:$P,15,FALSE))</f>
        <v>14/01/2018</v>
      </c>
    </row>
    <row r="46" spans="1:24" s="12" customFormat="1" ht="15" x14ac:dyDescent="0.25">
      <c r="B46" s="39" t="str">
        <f>IF(LEFT(C46,2) = "RU", VLOOKUP(C46,MICEX!$A:$D,4,FALSE),VLOOKUP(C46,BloombergSecs!$A:$C,3,FALSE))</f>
        <v>EFGBNK 0 06/06/19</v>
      </c>
      <c r="C46" s="39" t="s">
        <v>5621</v>
      </c>
      <c r="D46" s="7">
        <f>R46/$R$54</f>
        <v>3.3917247428588412E-2</v>
      </c>
      <c r="E46" s="36">
        <f>VLOOKUP(C46,Data!$B:$P,4,FALSE)</f>
        <v>100000</v>
      </c>
      <c r="F46" s="36">
        <f t="shared" si="18"/>
        <v>2389429.9838991207</v>
      </c>
      <c r="G46" s="57">
        <f>VLOOKUP(C46,Data!$B:$P,3,FALSE)</f>
        <v>99</v>
      </c>
      <c r="H46" s="56">
        <f>VLOOKUP(C46,Data!$B:$P,2,FALSE)</f>
        <v>100</v>
      </c>
      <c r="I46" s="9">
        <f>VLOOKUP(C46,Data!$B:$P,13,FALSE)</f>
        <v>0</v>
      </c>
      <c r="J46" s="7">
        <f>VLOOKUP(C46,Data!$B:$P,14,FALSE)/100</f>
        <v>0</v>
      </c>
      <c r="K46" s="9"/>
      <c r="L46" s="11" t="str">
        <f>VLOOKUP(C46,Data!$B:$P,10,FALSE)</f>
        <v>EUR</v>
      </c>
      <c r="M46" s="7">
        <f t="shared" si="19"/>
        <v>9.0814973064255122E-2</v>
      </c>
      <c r="N46" s="7">
        <f t="shared" si="20"/>
        <v>6.3217343756321265E-2</v>
      </c>
      <c r="O46" s="36">
        <f>VLOOKUP(C46,Data!$B:$P,8,FALSE)</f>
        <v>6385418.4000000004</v>
      </c>
      <c r="P46" s="36">
        <f>VLOOKUP(C46,Data!$B:$P,7,FALSE)</f>
        <v>110570.01610087909</v>
      </c>
      <c r="Q46" s="36">
        <f>VLOOKUP(C46,Data!$B:$P,6,FALSE)</f>
        <v>6965310</v>
      </c>
      <c r="R46" s="36">
        <f>VLOOKUP(C46,Data!$B:$P,5,FALSE)</f>
        <v>117559.95881787034</v>
      </c>
      <c r="S46" s="36">
        <f t="shared" si="21"/>
        <v>579891.59999999963</v>
      </c>
      <c r="T46" s="36">
        <f t="shared" si="22"/>
        <v>6989.9427169912524</v>
      </c>
      <c r="U46" s="37">
        <f>VLOOKUP(C46,Data!$B:$P,14,FALSE)</f>
        <v>0</v>
      </c>
      <c r="V46" s="36">
        <f>VLOOKUP(C46,Data!$B:$P,5,FALSE)/VLOOKUP(C46,Data!$B:$P,2,FALSE)*(  VLOOKUP(C46,Data!$B:$P,2,FALSE) + VLOOKUP(C46,Data!$B:$P,12,FALSE))</f>
        <v>117559.95881787034</v>
      </c>
      <c r="W46" s="58" t="str">
        <f>IF(VLOOKUP(C46,Data!$B:$P,15,FALSE)=0,"",VLOOKUP(C46,Data!$B:$P,15,FALSE))</f>
        <v/>
      </c>
    </row>
    <row r="47" spans="1:24" s="12" customFormat="1" ht="15" x14ac:dyDescent="0.25">
      <c r="B47" s="39" t="str">
        <f>IF(LEFT(C47,2) = "RU", VLOOKUP(C47,MICEX!$A:$D,4,FALSE),VLOOKUP(C47,BloombergSecs!$A:$C,3,FALSE))</f>
        <v>KNFP 0 05/27/19</v>
      </c>
      <c r="C47" s="39" t="s">
        <v>5415</v>
      </c>
      <c r="D47" s="7">
        <f>R47/$R$54</f>
        <v>3.3917247428588412E-2</v>
      </c>
      <c r="E47" s="36">
        <f>VLOOKUP(C47,Data!$B:$P,4,FALSE)</f>
        <v>100000</v>
      </c>
      <c r="F47" s="36">
        <f t="shared" si="18"/>
        <v>2391139.9885039567</v>
      </c>
      <c r="G47" s="57">
        <f>VLOOKUP(C47,Data!$B:$P,3,FALSE)</f>
        <v>100</v>
      </c>
      <c r="H47" s="56">
        <f>VLOOKUP(C47,Data!$B:$P,2,FALSE)</f>
        <v>100</v>
      </c>
      <c r="I47" s="9">
        <f>VLOOKUP(C47,Data!$B:$P,13,FALSE)</f>
        <v>0</v>
      </c>
      <c r="J47" s="7">
        <f>VLOOKUP(C47,Data!$B:$P,14,FALSE)/100</f>
        <v>0</v>
      </c>
      <c r="K47" s="9"/>
      <c r="L47" s="11" t="str">
        <f>VLOOKUP(C47,Data!$B:$P,10,FALSE)</f>
        <v>EUR</v>
      </c>
      <c r="M47" s="7">
        <f t="shared" si="19"/>
        <v>0.14573833915635293</v>
      </c>
      <c r="N47" s="7">
        <f t="shared" si="20"/>
        <v>7.9918669879462723E-2</v>
      </c>
      <c r="O47" s="36">
        <f>VLOOKUP(C47,Data!$B:$P,8,FALSE)</f>
        <v>6079320</v>
      </c>
      <c r="P47" s="36">
        <f>VLOOKUP(C47,Data!$B:$P,7,FALSE)</f>
        <v>108860.01149604352</v>
      </c>
      <c r="Q47" s="36">
        <f>VLOOKUP(C47,Data!$B:$P,6,FALSE)</f>
        <v>6965310</v>
      </c>
      <c r="R47" s="36">
        <f>VLOOKUP(C47,Data!$B:$P,5,FALSE)</f>
        <v>117559.95881787034</v>
      </c>
      <c r="S47" s="36">
        <f t="shared" si="21"/>
        <v>885990</v>
      </c>
      <c r="T47" s="36">
        <f t="shared" si="22"/>
        <v>8699.9473218268249</v>
      </c>
      <c r="U47" s="37">
        <f>VLOOKUP(C47,Data!$B:$P,14,FALSE)</f>
        <v>0</v>
      </c>
      <c r="V47" s="36">
        <f>VLOOKUP(C47,Data!$B:$P,5,FALSE)/VLOOKUP(C47,Data!$B:$P,2,FALSE)*(  VLOOKUP(C47,Data!$B:$P,2,FALSE) + VLOOKUP(C47,Data!$B:$P,12,FALSE))</f>
        <v>117559.95881787034</v>
      </c>
      <c r="W47" s="58" t="str">
        <f>IF(VLOOKUP(C47,Data!$B:$P,15,FALSE)=0,"",VLOOKUP(C47,Data!$B:$P,15,FALSE))</f>
        <v>28/08/2017</v>
      </c>
    </row>
    <row r="48" spans="1:24" s="12" customFormat="1" ht="15" x14ac:dyDescent="0.25">
      <c r="B48" s="39" t="str">
        <f>IF(LEFT(C48,2) = "RU", VLOOKUP(C48,MICEX!$A:$D,4,FALSE),VLOOKUP(C48,BloombergSecs!$A:$C,3,FALSE))</f>
        <v>RURAIL 2.73 02/26/21</v>
      </c>
      <c r="C48" s="39" t="s">
        <v>5025</v>
      </c>
      <c r="D48" s="7">
        <f>R48/$R$54</f>
        <v>6.2005008889224764E-2</v>
      </c>
      <c r="E48" s="36">
        <f>VLOOKUP(C48,Data!$B:$P,4,FALSE)</f>
        <v>200000</v>
      </c>
      <c r="F48" s="36">
        <f t="shared" si="18"/>
        <v>2297468.4495017841</v>
      </c>
      <c r="G48" s="57">
        <f>VLOOKUP(C48,Data!$B:$P,3,FALSE)</f>
        <v>102.4</v>
      </c>
      <c r="H48" s="56">
        <f>VLOOKUP(C48,Data!$B:$P,2,FALSE)</f>
        <v>103.75</v>
      </c>
      <c r="I48" s="9">
        <f>VLOOKUP(C48,Data!$B:$P,13,FALSE)</f>
        <v>3.3585050738268984</v>
      </c>
      <c r="J48" s="7">
        <f>VLOOKUP(C48,Data!$B:$P,14,FALSE)/100</f>
        <v>1.5132959000000001E-2</v>
      </c>
      <c r="K48" s="9"/>
      <c r="L48" s="11" t="str">
        <f>VLOOKUP(C48,Data!$B:$P,10,FALSE)</f>
        <v>CHF</v>
      </c>
      <c r="M48" s="7">
        <f t="shared" si="19"/>
        <v>-3.4265814672266526E-2</v>
      </c>
      <c r="N48" s="7">
        <f t="shared" si="20"/>
        <v>6.1140553485488303E-2</v>
      </c>
      <c r="O48" s="36">
        <f>VLOOKUP(C48,Data!$B:$P,8,FALSE)</f>
        <v>13185269.760000002</v>
      </c>
      <c r="P48" s="36">
        <f>VLOOKUP(C48,Data!$B:$P,7,FALSE)</f>
        <v>202531.55049821592</v>
      </c>
      <c r="Q48" s="36">
        <f>VLOOKUP(C48,Data!$B:$P,6,FALSE)</f>
        <v>12733465.750000002</v>
      </c>
      <c r="R48" s="36">
        <f>VLOOKUP(C48,Data!$B:$P,5,FALSE)</f>
        <v>214914.44159395096</v>
      </c>
      <c r="S48" s="36">
        <f t="shared" si="21"/>
        <v>-451804.00999999978</v>
      </c>
      <c r="T48" s="36">
        <f t="shared" si="22"/>
        <v>12382.891095735045</v>
      </c>
      <c r="U48" s="37">
        <f>VLOOKUP(C48,Data!$B:$P,14,FALSE)</f>
        <v>1.5132959000000001</v>
      </c>
      <c r="V48" s="36">
        <f>VLOOKUP(C48,Data!$B:$P,5,FALSE)/VLOOKUP(C48,Data!$B:$P,2,FALSE)*(  VLOOKUP(C48,Data!$B:$P,2,FALSE) + VLOOKUP(C48,Data!$B:$P,12,FALSE))</f>
        <v>217679.15620966881</v>
      </c>
      <c r="W48" s="58" t="str">
        <f>IF(VLOOKUP(C48,Data!$B:$P,15,FALSE)=0,"",VLOOKUP(C48,Data!$B:$P,15,FALSE))</f>
        <v>26/02/2018</v>
      </c>
    </row>
    <row r="49" spans="2:24" s="12" customFormat="1" ht="15" hidden="1" x14ac:dyDescent="0.25">
      <c r="B49" s="39"/>
      <c r="C49" s="39"/>
      <c r="D49" s="7"/>
      <c r="E49" s="36"/>
      <c r="F49" s="36"/>
      <c r="G49" s="57"/>
      <c r="H49" s="56"/>
      <c r="I49" s="9"/>
      <c r="J49" s="7"/>
      <c r="K49" s="9"/>
      <c r="L49" s="11"/>
      <c r="M49" s="7"/>
      <c r="N49" s="7"/>
      <c r="O49" s="36"/>
      <c r="P49" s="36"/>
      <c r="Q49" s="36"/>
      <c r="R49" s="36"/>
      <c r="S49" s="36"/>
      <c r="T49" s="36"/>
      <c r="U49" s="37"/>
      <c r="V49" s="36"/>
    </row>
    <row r="50" spans="2:24" s="12" customFormat="1" ht="15" hidden="1" x14ac:dyDescent="0.25">
      <c r="B50" s="39"/>
      <c r="C50" s="39"/>
      <c r="D50" s="7"/>
      <c r="E50" s="36"/>
      <c r="F50" s="36"/>
      <c r="G50" s="57"/>
      <c r="H50" s="56"/>
      <c r="I50" s="9"/>
      <c r="J50" s="7"/>
      <c r="K50" s="9"/>
      <c r="L50" s="11"/>
      <c r="M50" s="7"/>
      <c r="N50" s="7"/>
      <c r="O50" s="36"/>
      <c r="P50" s="36"/>
      <c r="Q50" s="36"/>
      <c r="R50" s="36"/>
      <c r="S50" s="36"/>
      <c r="T50" s="36"/>
      <c r="U50" s="37"/>
      <c r="V50" s="36"/>
    </row>
    <row r="51" spans="2:24" s="12" customFormat="1" ht="15" hidden="1" x14ac:dyDescent="0.25">
      <c r="B51" s="39"/>
      <c r="C51" s="39"/>
      <c r="D51" s="7"/>
      <c r="E51" s="36"/>
      <c r="F51" s="36"/>
      <c r="G51" s="57"/>
      <c r="H51" s="56"/>
      <c r="I51" s="9"/>
      <c r="J51" s="7"/>
      <c r="K51" s="9"/>
      <c r="L51" s="11"/>
      <c r="M51" s="7"/>
      <c r="N51" s="7"/>
      <c r="O51" s="36"/>
      <c r="P51" s="36"/>
      <c r="Q51" s="36"/>
      <c r="R51" s="36"/>
      <c r="S51" s="36"/>
      <c r="T51" s="36"/>
      <c r="U51" s="37"/>
      <c r="V51" s="36"/>
    </row>
    <row r="52" spans="2:24" s="12" customFormat="1" ht="15" x14ac:dyDescent="0.25">
      <c r="B52" s="6"/>
      <c r="C52" s="6"/>
      <c r="D52" s="54">
        <f>SUM(D34:D51)</f>
        <v>0.84373963455769574</v>
      </c>
      <c r="E52" s="54"/>
      <c r="F52" s="36"/>
      <c r="G52"/>
      <c r="H52" s="8"/>
      <c r="I52" s="9"/>
      <c r="J52" s="10">
        <f>SUMPRODUCT(J34:J51,D34:D51)</f>
        <v>4.1479783793291633E-2</v>
      </c>
      <c r="K52" s="9"/>
      <c r="L52" s="11"/>
      <c r="M52" s="7">
        <f>SUMPRODUCT($D$34:$D$38,M34:M38)</f>
        <v>9.1581200257227317E-3</v>
      </c>
      <c r="N52" s="7">
        <f>SUMPRODUCT($D$34:$D$38,N34:N38)</f>
        <v>1.9049046563616901E-3</v>
      </c>
      <c r="O52" s="36"/>
      <c r="P52" s="41">
        <f>SUM(P34:P51)</f>
        <v>2896493.283142006</v>
      </c>
      <c r="Q52" s="41">
        <f>SUM(Q34:Q51)</f>
        <v>173271965.13675499</v>
      </c>
      <c r="R52" s="41">
        <f>SUM(R34:R51)</f>
        <v>2924470.7106745262</v>
      </c>
      <c r="S52" s="41">
        <f>SUM(S34:S51)</f>
        <v>2675083.4782550139</v>
      </c>
      <c r="T52" s="41">
        <f>SUM(T34:T51)</f>
        <v>27977.42753252016</v>
      </c>
      <c r="U52" s="37"/>
      <c r="V52" s="41">
        <f>SUM(V34:V51)</f>
        <v>2963701.0246819705</v>
      </c>
    </row>
    <row r="53" spans="2:24" x14ac:dyDescent="0.2">
      <c r="B53" s="13" t="s">
        <v>22</v>
      </c>
      <c r="C53" s="13"/>
      <c r="D53" s="14">
        <f>R53/R54</f>
        <v>5.7702040336939341E-2</v>
      </c>
      <c r="E53" s="14"/>
      <c r="F53" s="15"/>
      <c r="G53" s="16"/>
      <c r="H53" s="17"/>
      <c r="I53" s="18"/>
      <c r="J53" s="18"/>
      <c r="K53" s="18"/>
      <c r="L53" s="18"/>
      <c r="M53" s="19"/>
      <c r="N53" s="19"/>
      <c r="O53" s="15"/>
      <c r="P53" s="15"/>
      <c r="Q53" s="15">
        <f>R53*Data!G2/Data!F2</f>
        <v>11849800</v>
      </c>
      <c r="R53" s="20">
        <v>200000</v>
      </c>
      <c r="S53" s="21"/>
      <c r="T53" s="22"/>
      <c r="U53" s="18"/>
      <c r="V53" s="20"/>
      <c r="W53" s="18"/>
      <c r="X53" s="18"/>
    </row>
    <row r="54" spans="2:24" ht="13.5" customHeight="1" thickBot="1" x14ac:dyDescent="0.25">
      <c r="B54" s="24"/>
      <c r="C54" s="24"/>
      <c r="D54" s="25">
        <f>D32+D52+D53</f>
        <v>0.99999999999999989</v>
      </c>
      <c r="E54" s="25"/>
      <c r="F54" s="24"/>
      <c r="G54" s="24"/>
      <c r="H54" s="24"/>
      <c r="I54" s="26"/>
      <c r="J54" s="27"/>
      <c r="K54" s="26"/>
      <c r="L54" s="26"/>
      <c r="M54" s="28">
        <f>M32+M52</f>
        <v>1.3594896707922306E-2</v>
      </c>
      <c r="N54" s="28">
        <f>N32+N52</f>
        <v>4.832220051527559E-3</v>
      </c>
      <c r="O54" s="29">
        <f>SUM(O9:O53)</f>
        <v>190025652.91709772</v>
      </c>
      <c r="P54" s="29">
        <f>P32+P52+P53</f>
        <v>3228527.8111248976</v>
      </c>
      <c r="Q54" s="29">
        <f>Q32+Q52+Q53</f>
        <v>205361888.95237499</v>
      </c>
      <c r="R54" s="29">
        <f>R32+R52+R53</f>
        <v>3466081.9415074517</v>
      </c>
      <c r="S54" s="29">
        <f>S32+S52+S53</f>
        <v>3486436.0352772991</v>
      </c>
      <c r="T54" s="29">
        <f>T32+T52+T53</f>
        <v>37554.130382554082</v>
      </c>
      <c r="U54" s="28">
        <f>SUMPRODUCT($D$9:$D$51,U9:U51)/100</f>
        <v>4.8835612379798075E-2</v>
      </c>
      <c r="V54" s="29"/>
      <c r="W54" s="28"/>
      <c r="X54" s="28"/>
    </row>
    <row r="55" spans="2:24" ht="13.5" customHeight="1" x14ac:dyDescent="0.2">
      <c r="B55" s="30"/>
      <c r="C55" s="30"/>
      <c r="D55" s="31"/>
      <c r="E55" s="31"/>
      <c r="F55" s="30"/>
      <c r="G55" s="30"/>
      <c r="H55" s="30"/>
      <c r="P55" s="32"/>
      <c r="Q55" s="33"/>
      <c r="R55" s="34"/>
      <c r="S55" s="35"/>
      <c r="T55" s="35"/>
      <c r="U55" s="35"/>
      <c r="V55" s="34"/>
      <c r="W55" s="35"/>
      <c r="X55" s="35"/>
    </row>
  </sheetData>
  <conditionalFormatting sqref="J31:J32 J52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U31:U33 U52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M52:N52 M31:N33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M52:N52 M31:N33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J52:J54 J31:J3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M52:M54 M31:M3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N52:N54 N31:N3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U52:U53 U31:U33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M52:N54 M7:N7 M31:N33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N54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U54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U54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U54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J8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U8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M8:N8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M8:N8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J8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M8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N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U8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M8:N8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U9:U23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{0A720B20-258C-4E9F-AD39-59804F191FC6}</x14:id>
        </ext>
      </extLst>
    </cfRule>
  </conditionalFormatting>
  <conditionalFormatting sqref="M9:N13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{B48E2E68-142B-4F6E-AA03-056506DCC962}</x14:id>
        </ext>
      </extLst>
    </cfRule>
  </conditionalFormatting>
  <conditionalFormatting sqref="M9:N13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{AEDEF010-EB80-4E71-90DD-5DE642F1C402}</x14:id>
        </ext>
      </extLst>
    </cfRule>
  </conditionalFormatting>
  <conditionalFormatting sqref="M9:M13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{A04F541D-74EC-4EA9-87B5-3EC4093861EE}</x14:id>
        </ext>
      </extLst>
    </cfRule>
  </conditionalFormatting>
  <conditionalFormatting sqref="N9:N13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{3C63D7B2-8237-467A-9EA4-0019550BF73A}</x14:id>
        </ext>
      </extLst>
    </cfRule>
  </conditionalFormatting>
  <conditionalFormatting sqref="U9:U23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{1DAE86CB-E0F9-4C9E-809D-AC7709A277AA}</x14:id>
        </ext>
      </extLst>
    </cfRule>
  </conditionalFormatting>
  <conditionalFormatting sqref="M9:N13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{35E7905A-E236-4D35-BC8F-74CABE4CDC40}</x14:id>
        </ext>
      </extLst>
    </cfRule>
  </conditionalFormatting>
  <conditionalFormatting sqref="J9:J1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{C28CCFAB-AE85-45CF-B84B-A5AB0FEA7785}</x14:id>
        </ext>
      </extLst>
    </cfRule>
  </conditionalFormatting>
  <conditionalFormatting sqref="J9:J1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{7EDFD6CC-B3FB-442B-B504-E11B66F7CB05}</x14:id>
        </ext>
      </extLst>
    </cfRule>
  </conditionalFormatting>
  <conditionalFormatting sqref="U2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{48E8A9D4-88C3-4254-9407-123C02176ACA}</x14:id>
        </ext>
      </extLst>
    </cfRule>
  </conditionalFormatting>
  <conditionalFormatting sqref="M25:N2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{E46DE7DA-9BC5-4FB4-B602-2141F5154CC2}</x14:id>
        </ext>
      </extLst>
    </cfRule>
  </conditionalFormatting>
  <conditionalFormatting sqref="M25:N25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{2EBC5A5E-E2B1-4AB8-B1A0-65B44406C0A9}</x14:id>
        </ext>
      </extLst>
    </cfRule>
  </conditionalFormatting>
  <conditionalFormatting sqref="M2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{708DE4DC-7EB0-46A5-ADA3-C8834E2E58A7}</x14:id>
        </ext>
      </extLst>
    </cfRule>
  </conditionalFormatting>
  <conditionalFormatting sqref="N2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{D2FA5AE7-56DA-49CD-89DD-D45201D89277}</x14:id>
        </ext>
      </extLst>
    </cfRule>
  </conditionalFormatting>
  <conditionalFormatting sqref="U2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{D6F84EA7-A6F7-49D5-BB4A-2FBB2F6C3D8C}</x14:id>
        </ext>
      </extLst>
    </cfRule>
  </conditionalFormatting>
  <conditionalFormatting sqref="M25:N25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{F2005A42-151A-4DFC-8073-2D7F9FEA6B0D}</x14:id>
        </ext>
      </extLst>
    </cfRule>
  </conditionalFormatting>
  <conditionalFormatting sqref="J2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{880EC08E-C338-411B-B70E-6F61E20621D8}</x14:id>
        </ext>
      </extLst>
    </cfRule>
  </conditionalFormatting>
  <conditionalFormatting sqref="J25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{D5BF39F1-C800-4238-98FE-3CA884443429}</x14:id>
        </ext>
      </extLst>
    </cfRule>
  </conditionalFormatting>
  <conditionalFormatting sqref="U26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{80444D0E-9197-47D0-A3BA-606FB29D6EF2}</x14:id>
        </ext>
      </extLst>
    </cfRule>
  </conditionalFormatting>
  <conditionalFormatting sqref="M26:N26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{E97E95B0-7970-4D5B-B036-E7C5AE3672AB}</x14:id>
        </ext>
      </extLst>
    </cfRule>
  </conditionalFormatting>
  <conditionalFormatting sqref="M26:N26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{2ABF2858-3925-4726-911B-C23A20C0375A}</x14:id>
        </ext>
      </extLst>
    </cfRule>
  </conditionalFormatting>
  <conditionalFormatting sqref="M2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{E0E9B781-35D6-4E9A-AC2D-4F7CEF6EB4EC}</x14:id>
        </ext>
      </extLst>
    </cfRule>
  </conditionalFormatting>
  <conditionalFormatting sqref="N2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{81DDAFBD-3AA4-4FD2-A44B-2797F3ADC3B1}</x14:id>
        </ext>
      </extLst>
    </cfRule>
  </conditionalFormatting>
  <conditionalFormatting sqref="U26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{9847CA53-8B4E-4E55-90AA-A2F0B4C6C6B9}</x14:id>
        </ext>
      </extLst>
    </cfRule>
  </conditionalFormatting>
  <conditionalFormatting sqref="M26:N26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{B7ADE16C-4669-4F69-9720-2E1965A8DDC0}</x14:id>
        </ext>
      </extLst>
    </cfRule>
  </conditionalFormatting>
  <conditionalFormatting sqref="J26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{2120AAB6-93F5-4154-9D23-066C4196D76E}</x14:id>
        </ext>
      </extLst>
    </cfRule>
  </conditionalFormatting>
  <conditionalFormatting sqref="J2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{D922B4E0-6E8E-451F-80C2-A14ADD0A45BA}</x14:id>
        </ext>
      </extLst>
    </cfRule>
  </conditionalFormatting>
  <conditionalFormatting sqref="U27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{E8141839-6B82-4D4E-9802-9F635DC00CE7}</x14:id>
        </ext>
      </extLst>
    </cfRule>
  </conditionalFormatting>
  <conditionalFormatting sqref="M27:N27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{4CC5EA80-B5C3-41FE-844E-AFBAB5A98138}</x14:id>
        </ext>
      </extLst>
    </cfRule>
  </conditionalFormatting>
  <conditionalFormatting sqref="M27:N2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{86AC263E-E519-4F3C-B8E3-3ECA056A32F5}</x14:id>
        </ext>
      </extLst>
    </cfRule>
  </conditionalFormatting>
  <conditionalFormatting sqref="M2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{F948AC70-B79E-4DF8-AE5D-0562CC78D9B8}</x14:id>
        </ext>
      </extLst>
    </cfRule>
  </conditionalFormatting>
  <conditionalFormatting sqref="N2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{2EF4D9BC-143C-4A7C-AA93-EFB447F41795}</x14:id>
        </ext>
      </extLst>
    </cfRule>
  </conditionalFormatting>
  <conditionalFormatting sqref="U2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{24BB7D6B-E317-4741-B6D8-868622878FC9}</x14:id>
        </ext>
      </extLst>
    </cfRule>
  </conditionalFormatting>
  <conditionalFormatting sqref="M27:N2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{FA77E45F-D679-46D8-9EF4-1BE588A75F03}</x14:id>
        </ext>
      </extLst>
    </cfRule>
  </conditionalFormatting>
  <conditionalFormatting sqref="J27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{587BFA35-58B7-4726-AF2F-AEF67BF93BE4}</x14:id>
        </ext>
      </extLst>
    </cfRule>
  </conditionalFormatting>
  <conditionalFormatting sqref="J2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{F3A52CA4-5488-42A9-87B1-7860FF17B70C}</x14:id>
        </ext>
      </extLst>
    </cfRule>
  </conditionalFormatting>
  <conditionalFormatting sqref="U28:U30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{6F0BA565-F872-48D2-B158-902D76CD071B}</x14:id>
        </ext>
      </extLst>
    </cfRule>
  </conditionalFormatting>
  <conditionalFormatting sqref="M28:N30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{1D873275-F43F-430C-A747-6B24BC4B4CCD}</x14:id>
        </ext>
      </extLst>
    </cfRule>
  </conditionalFormatting>
  <conditionalFormatting sqref="M28:N3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{8E378591-B1DC-4AE2-87E8-345A5AF83602}</x14:id>
        </ext>
      </extLst>
    </cfRule>
  </conditionalFormatting>
  <conditionalFormatting sqref="M28:M3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{09467FB6-3F61-4C84-AEF3-F68C26161FC2}</x14:id>
        </ext>
      </extLst>
    </cfRule>
  </conditionalFormatting>
  <conditionalFormatting sqref="N28:N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{47DD4C6E-7B9C-4995-BD36-FD8CFF365781}</x14:id>
        </ext>
      </extLst>
    </cfRule>
  </conditionalFormatting>
  <conditionalFormatting sqref="U28:U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{1FE553AF-0CBC-4325-BB75-E9A02AC0708E}</x14:id>
        </ext>
      </extLst>
    </cfRule>
  </conditionalFormatting>
  <conditionalFormatting sqref="M28:N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{77D8B78F-A17D-4B65-9468-21F823A3064D}</x14:id>
        </ext>
      </extLst>
    </cfRule>
  </conditionalFormatting>
  <conditionalFormatting sqref="J28:J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{55353F74-6B9B-40BB-A2A6-475C99CADF8D}</x14:id>
        </ext>
      </extLst>
    </cfRule>
  </conditionalFormatting>
  <conditionalFormatting sqref="J28:J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{23A683E1-E05C-42D2-875E-BF9B275A41A9}</x14:id>
        </ext>
      </extLst>
    </cfRule>
  </conditionalFormatting>
  <conditionalFormatting sqref="U50:U5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M50:N51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M50:N5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M50:M5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N50:N51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U50:U5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M50:N5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U14:U18 U24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{F9A454FD-AAE0-4C15-8AAF-65ED42FF2912}</x14:id>
        </ext>
      </extLst>
    </cfRule>
  </conditionalFormatting>
  <conditionalFormatting sqref="M14:N18 M24:N24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{8DB76DA2-1A0D-45C5-9EC0-EC38B2D1D3A9}</x14:id>
        </ext>
      </extLst>
    </cfRule>
  </conditionalFormatting>
  <conditionalFormatting sqref="M14:N18 M24:N2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{6EE65933-B656-4636-901A-2FCD9C483034}</x14:id>
        </ext>
      </extLst>
    </cfRule>
  </conditionalFormatting>
  <conditionalFormatting sqref="M14:M18 M2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{BCA5D5F8-AF46-4D74-A051-155679A41EA5}</x14:id>
        </ext>
      </extLst>
    </cfRule>
  </conditionalFormatting>
  <conditionalFormatting sqref="N14:N18 N2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{8EDC83DA-F030-4D62-B43A-FAF1C8479625}</x14:id>
        </ext>
      </extLst>
    </cfRule>
  </conditionalFormatting>
  <conditionalFormatting sqref="U14:U18 U2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{79415044-B95D-4175-A34C-CE683D5B825C}</x14:id>
        </ext>
      </extLst>
    </cfRule>
  </conditionalFormatting>
  <conditionalFormatting sqref="M14:N18 M24:N2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{74120A5F-8593-41BF-84A6-E8A924A9A56F}</x14:id>
        </ext>
      </extLst>
    </cfRule>
  </conditionalFormatting>
  <conditionalFormatting sqref="J14:J18 J2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{50F2273C-2D29-4272-9D7E-339E7DDF204C}</x14:id>
        </ext>
      </extLst>
    </cfRule>
  </conditionalFormatting>
  <conditionalFormatting sqref="J14:J18 J2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{B63E6810-4CA4-4677-A58E-4B2468A91668}</x14:id>
        </ext>
      </extLst>
    </cfRule>
  </conditionalFormatting>
  <conditionalFormatting sqref="U49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M49:N49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M49:N4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M4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N49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U4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M49:N4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W53:X5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W54:X5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W54:X5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W54:X5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U19:U2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{8EFD676A-87DE-4793-A389-333D66B9DA7A}</x14:id>
        </ext>
      </extLst>
    </cfRule>
  </conditionalFormatting>
  <conditionalFormatting sqref="U19:U2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{A755E6A8-56F1-475B-9820-C445AA21A5BC}</x14:id>
        </ext>
      </extLst>
    </cfRule>
  </conditionalFormatting>
  <conditionalFormatting sqref="U19:U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{304DE4B4-C76F-4A74-8496-AC3E2A0F33CB}</x14:id>
        </ext>
      </extLst>
    </cfRule>
  </conditionalFormatting>
  <conditionalFormatting sqref="M19:N2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{24CCC23B-A56C-48DC-89CE-20D4E2E872C5}</x14:id>
        </ext>
      </extLst>
    </cfRule>
  </conditionalFormatting>
  <conditionalFormatting sqref="M19:N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{25F86773-D61F-47C2-BEDF-CAD879570407}</x14:id>
        </ext>
      </extLst>
    </cfRule>
  </conditionalFormatting>
  <conditionalFormatting sqref="M19:M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{4D8C8906-8953-45B0-B3C8-69ED061A8EC7}</x14:id>
        </ext>
      </extLst>
    </cfRule>
  </conditionalFormatting>
  <conditionalFormatting sqref="N19:N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{ABC1771D-9B85-464F-B2D0-C3E81295F239}</x14:id>
        </ext>
      </extLst>
    </cfRule>
  </conditionalFormatting>
  <conditionalFormatting sqref="U19:U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{D0D6D11F-B9BE-4DF5-859E-754AB5C0D23A}</x14:id>
        </ext>
      </extLst>
    </cfRule>
  </conditionalFormatting>
  <conditionalFormatting sqref="M19:N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{E1A3F201-845F-4DDB-9E50-8590B648474D}</x14:id>
        </ext>
      </extLst>
    </cfRule>
  </conditionalFormatting>
  <conditionalFormatting sqref="J19:J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{55A46C67-2474-4CAA-8D77-BEF7BFE13C46}</x14:id>
        </ext>
      </extLst>
    </cfRule>
  </conditionalFormatting>
  <conditionalFormatting sqref="J19:J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{E02206A5-7988-499E-BD2E-DE72DB1EA88D}</x14:id>
        </ext>
      </extLst>
    </cfRule>
  </conditionalFormatting>
  <conditionalFormatting sqref="U34:U48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{37A03172-CD55-44EE-8BDF-F29243F56F04}</x14:id>
        </ext>
      </extLst>
    </cfRule>
  </conditionalFormatting>
  <conditionalFormatting sqref="U34:U4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{53DBEDB3-F0E6-46BA-93A9-F151D989D845}</x14:id>
        </ext>
      </extLst>
    </cfRule>
  </conditionalFormatting>
  <conditionalFormatting sqref="M34:M48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{B740C84E-5F03-4F37-A03A-10F8B50DBEA1}</x14:id>
        </ext>
      </extLst>
    </cfRule>
  </conditionalFormatting>
  <conditionalFormatting sqref="M34:M48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{2EC7118B-9095-490E-8037-AC03406BFEA6}</x14:id>
        </ext>
      </extLst>
    </cfRule>
  </conditionalFormatting>
  <conditionalFormatting sqref="N34:N48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{68DC8697-ABAA-4D41-9623-BE17B35DE3BE}</x14:id>
        </ext>
      </extLst>
    </cfRule>
  </conditionalFormatting>
  <conditionalFormatting sqref="N34:N48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{4FFC26DD-82EF-4613-9B31-5E9ACB2876BA}</x14:id>
        </ext>
      </extLst>
    </cfRule>
  </conditionalFormatting>
  <pageMargins left="0.25" right="0.25" top="0.75" bottom="0.75" header="0.3" footer="0.3"/>
  <pageSetup paperSize="8"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J31:J32 J52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U31:U33 U52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M52:N52 M31:N33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M52:N52 M31:N33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J52:J54 J31:J32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M52:M54 M31:M33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N52:N54 N31:N33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U52:U53 U31:U33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M52:N54 M7:N7 M31:N33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N54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U54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U54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U54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0A720B20-258C-4E9F-AD39-59804F191F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B48E2E68-142B-4F6E-AA03-056506DCC9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EDEF010-EB80-4E71-90DD-5DE642F1C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04F541D-74EC-4EA9-87B5-3EC409386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M9:M13</xm:sqref>
        </x14:conditionalFormatting>
        <x14:conditionalFormatting xmlns:xm="http://schemas.microsoft.com/office/excel/2006/main">
          <x14:cfRule type="dataBar" id="{3C63D7B2-8237-467A-9EA4-0019550BF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N9:N13</xm:sqref>
        </x14:conditionalFormatting>
        <x14:conditionalFormatting xmlns:xm="http://schemas.microsoft.com/office/excel/2006/main">
          <x14:cfRule type="dataBar" id="{1DAE86CB-E0F9-4C9E-809D-AC7709A27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35E7905A-E236-4D35-BC8F-74CABE4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C28CCFAB-AE85-45CF-B84B-A5AB0FEA7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7EDFD6CC-B3FB-442B-B504-E11B66F7C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48E8A9D4-88C3-4254-9407-123C02176A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E46DE7DA-9BC5-4FB4-B602-2141F5154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2EBC5A5E-E2B1-4AB8-B1A0-65B44406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708DE4DC-7EB0-46A5-ADA3-C8834E2E5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D2FA5AE7-56DA-49CD-89DD-D45201D89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D6F84EA7-A6F7-49D5-BB4A-2FBB2F6C3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F2005A42-151A-4DFC-8073-2D7F9FEA6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880EC08E-C338-411B-B70E-6F61E2062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D5BF39F1-C800-4238-98FE-3CA884443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80444D0E-9197-47D0-A3BA-606FB29D6E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E97E95B0-7970-4D5B-B036-E7C5AE367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ABF2858-3925-4726-911B-C23A20C0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E0E9B781-35D6-4E9A-AC2D-4F7CEF6E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</xm:sqref>
        </x14:conditionalFormatting>
        <x14:conditionalFormatting xmlns:xm="http://schemas.microsoft.com/office/excel/2006/main">
          <x14:cfRule type="dataBar" id="{81DDAFBD-3AA4-4FD2-A44B-2797F3ADC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9847CA53-8B4E-4E55-90AA-A2F0B4C6C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B7ADE16C-4669-4F69-9720-2E1965A8D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120AAB6-93F5-4154-9D23-066C4196D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D922B4E0-6E8E-451F-80C2-A14ADD0A4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E8141839-6B82-4D4E-9802-9F635DC00C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4CC5EA80-B5C3-41FE-844E-AFBAB5A98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86AC263E-E519-4F3C-B8E3-3ECA056A3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F948AC70-B79E-4DF8-AE5D-0562CC78D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</xm:sqref>
        </x14:conditionalFormatting>
        <x14:conditionalFormatting xmlns:xm="http://schemas.microsoft.com/office/excel/2006/main">
          <x14:cfRule type="dataBar" id="{2EF4D9BC-143C-4A7C-AA93-EFB447F4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24BB7D6B-E317-4741-B6D8-868622878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FA77E45F-D679-46D8-9EF4-1BE588A75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587BFA35-58B7-4726-AF2F-AEF67BF93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F3A52CA4-5488-42A9-87B1-7860FF17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F0BA565-F872-48D2-B158-902D76CD07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1D873275-F43F-430C-A747-6B24BC4B4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8E378591-B1DC-4AE2-87E8-345A5AF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09467FB6-3F61-4C84-AEF3-F68C26161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M28:M30</xm:sqref>
        </x14:conditionalFormatting>
        <x14:conditionalFormatting xmlns:xm="http://schemas.microsoft.com/office/excel/2006/main">
          <x14:cfRule type="dataBar" id="{47DD4C6E-7B9C-4995-BD36-FD8CFF365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N28:N30</xm:sqref>
        </x14:conditionalFormatting>
        <x14:conditionalFormatting xmlns:xm="http://schemas.microsoft.com/office/excel/2006/main">
          <x14:cfRule type="dataBar" id="{1FE553AF-0CBC-4325-BB75-E9A02AC07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77D8B78F-A17D-4B65-9468-21F823A3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55353F74-6B9B-40BB-A2A6-475C99CAD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23A683E1-E05C-42D2-875E-BF9B275A4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U50:U51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M50:N51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M50:N51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M50:M51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N50:N51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U50:U51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M50:N51</xm:sqref>
        </x14:conditionalFormatting>
        <x14:conditionalFormatting xmlns:xm="http://schemas.microsoft.com/office/excel/2006/main">
          <x14:cfRule type="dataBar" id="{F9A454FD-AAE0-4C15-8AAF-65ED42FF29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8DB76DA2-1A0D-45C5-9EC0-EC38B2D1D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6EE65933-B656-4636-901A-2FCD9C483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BCA5D5F8-AF46-4D74-A051-155679A41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M14:M18 M24</xm:sqref>
        </x14:conditionalFormatting>
        <x14:conditionalFormatting xmlns:xm="http://schemas.microsoft.com/office/excel/2006/main">
          <x14:cfRule type="dataBar" id="{8EDC83DA-F030-4D62-B43A-FAF1C8479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N14:N18 N24</xm:sqref>
        </x14:conditionalFormatting>
        <x14:conditionalFormatting xmlns:xm="http://schemas.microsoft.com/office/excel/2006/main">
          <x14:cfRule type="dataBar" id="{79415044-B95D-4175-A34C-CE683D5B8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74120A5F-8593-41BF-84A6-E8A924A9A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50F2273C-2D29-4272-9D7E-339E7DDF2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B63E6810-4CA4-4677-A58E-4B2468A91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U49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M49:N49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M49:N49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U49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M49:N49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W53:X53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W54:X54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W54:X54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W54:X54</xm:sqref>
        </x14:conditionalFormatting>
        <x14:conditionalFormatting xmlns:xm="http://schemas.microsoft.com/office/excel/2006/main">
          <x14:cfRule type="dataBar" id="{8EFD676A-87DE-4793-A389-333D66B9DA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A755E6A8-56F1-475B-9820-C445AA21A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304DE4B4-C76F-4A74-8496-AC3E2A0F33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24CCC23B-A56C-48DC-89CE-20D4E2E87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25F86773-D61F-47C2-BEDF-CAD87957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4D8C8906-8953-45B0-B3C8-69ED061A8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M19:M23</xm:sqref>
        </x14:conditionalFormatting>
        <x14:conditionalFormatting xmlns:xm="http://schemas.microsoft.com/office/excel/2006/main">
          <x14:cfRule type="dataBar" id="{ABC1771D-9B85-464F-B2D0-C3E81295F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N19:N23</xm:sqref>
        </x14:conditionalFormatting>
        <x14:conditionalFormatting xmlns:xm="http://schemas.microsoft.com/office/excel/2006/main">
          <x14:cfRule type="dataBar" id="{D0D6D11F-B9BE-4DF5-859E-754AB5C0D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E1A3F201-845F-4DDB-9E50-8590B6484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55A46C67-2474-4CAA-8D77-BEF7BFE13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dataBar" id="{E02206A5-7988-499E-BD2E-DE72DB1EA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iconSet" priority="250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K52 K32:K33</xm:sqref>
        </x14:conditionalFormatting>
        <x14:conditionalFormatting xmlns:xm="http://schemas.microsoft.com/office/excel/2006/main">
          <x14:cfRule type="iconSet" priority="191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K8</xm:sqref>
        </x14:conditionalFormatting>
        <x14:conditionalFormatting xmlns:xm="http://schemas.microsoft.com/office/excel/2006/main">
          <x14:cfRule type="iconSet" priority="173" id="{9C82F187-496F-4ACE-BA8C-CD06B1B5CA9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K9:K31</xm:sqref>
        </x14:conditionalFormatting>
        <x14:conditionalFormatting xmlns:xm="http://schemas.microsoft.com/office/excel/2006/main">
          <x14:cfRule type="iconSet" priority="75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K50:K51 K34:K48</xm:sqref>
        </x14:conditionalFormatting>
        <x14:conditionalFormatting xmlns:xm="http://schemas.microsoft.com/office/excel/2006/main">
          <x14:cfRule type="iconSet" priority="57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K49</xm:sqref>
        </x14:conditionalFormatting>
        <x14:conditionalFormatting xmlns:xm="http://schemas.microsoft.com/office/excel/2006/main">
          <x14:cfRule type="iconSet" priority="12" id="{A70E0C30-2B1F-4119-859A-02C77EEA275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K19:K23</xm:sqref>
        </x14:conditionalFormatting>
        <x14:conditionalFormatting xmlns:xm="http://schemas.microsoft.com/office/excel/2006/main">
          <x14:cfRule type="dataBar" id="{37A03172-CD55-44EE-8BDF-F29243F56F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U34:U48</xm:sqref>
        </x14:conditionalFormatting>
        <x14:conditionalFormatting xmlns:xm="http://schemas.microsoft.com/office/excel/2006/main">
          <x14:cfRule type="dataBar" id="{53DBEDB3-F0E6-46BA-93A9-F151D989D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U34:U48</xm:sqref>
        </x14:conditionalFormatting>
        <x14:conditionalFormatting xmlns:xm="http://schemas.microsoft.com/office/excel/2006/main">
          <x14:cfRule type="dataBar" id="{B740C84E-5F03-4F37-A03A-10F8B50DBE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M34:M48</xm:sqref>
        </x14:conditionalFormatting>
        <x14:conditionalFormatting xmlns:xm="http://schemas.microsoft.com/office/excel/2006/main">
          <x14:cfRule type="dataBar" id="{2EC7118B-9095-490E-8037-AC03406BF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M34:M48</xm:sqref>
        </x14:conditionalFormatting>
        <x14:conditionalFormatting xmlns:xm="http://schemas.microsoft.com/office/excel/2006/main">
          <x14:cfRule type="dataBar" id="{68DC8697-ABAA-4D41-9623-BE17B35DE3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N34:N48</xm:sqref>
        </x14:conditionalFormatting>
        <x14:conditionalFormatting xmlns:xm="http://schemas.microsoft.com/office/excel/2006/main">
          <x14:cfRule type="dataBar" id="{4FFC26DD-82EF-4613-9B31-5E9ACB287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B7" sqref="B7:M7"/>
    </sheetView>
  </sheetViews>
  <sheetFormatPr defaultRowHeight="15" x14ac:dyDescent="0.25"/>
  <cols>
    <col min="1" max="1" width="19.28515625" bestFit="1" customWidth="1"/>
    <col min="2" max="2" width="14.5703125" bestFit="1" customWidth="1"/>
  </cols>
  <sheetData>
    <row r="1" spans="1:18" x14ac:dyDescent="0.25">
      <c r="A1" s="61" t="s">
        <v>4677</v>
      </c>
      <c r="B1" s="61" t="s">
        <v>5042</v>
      </c>
      <c r="C1" s="61" t="s">
        <v>4678</v>
      </c>
      <c r="D1" s="61" t="s">
        <v>4679</v>
      </c>
      <c r="E1" s="61" t="s">
        <v>4680</v>
      </c>
      <c r="F1" s="61" t="s">
        <v>4681</v>
      </c>
      <c r="G1" s="61" t="s">
        <v>4682</v>
      </c>
      <c r="H1" s="61" t="s">
        <v>4683</v>
      </c>
      <c r="I1" s="61" t="s">
        <v>4684</v>
      </c>
      <c r="J1" s="61" t="s">
        <v>4685</v>
      </c>
      <c r="K1" s="61" t="s">
        <v>4686</v>
      </c>
      <c r="L1" s="61" t="s">
        <v>4687</v>
      </c>
      <c r="M1" s="61" t="s">
        <v>4688</v>
      </c>
      <c r="N1" s="61" t="s">
        <v>4689</v>
      </c>
      <c r="O1" s="61" t="s">
        <v>4690</v>
      </c>
      <c r="P1" s="61" t="s">
        <v>4691</v>
      </c>
      <c r="Q1" s="61" t="s">
        <v>4692</v>
      </c>
      <c r="R1" s="61" t="s">
        <v>5873</v>
      </c>
    </row>
    <row r="2" spans="1:18" x14ac:dyDescent="0.25">
      <c r="A2" s="62" t="s">
        <v>5394</v>
      </c>
      <c r="B2" s="62" t="s">
        <v>5393</v>
      </c>
      <c r="C2" s="62">
        <v>14.77</v>
      </c>
      <c r="D2" s="62">
        <v>13.96</v>
      </c>
      <c r="E2" s="62">
        <v>7160</v>
      </c>
      <c r="F2" s="62">
        <v>105753.2</v>
      </c>
      <c r="G2" s="62">
        <v>6265771.3468000004</v>
      </c>
      <c r="H2" s="62">
        <v>99953.600000000006</v>
      </c>
      <c r="I2" s="62">
        <v>5664840.293920001</v>
      </c>
      <c r="J2" s="62" t="s">
        <v>5043</v>
      </c>
      <c r="K2" s="62" t="s">
        <v>15</v>
      </c>
      <c r="L2" s="62">
        <v>1</v>
      </c>
      <c r="M2" s="62">
        <v>12.5</v>
      </c>
      <c r="N2" s="62">
        <v>0</v>
      </c>
      <c r="O2" s="62">
        <v>11.013184187445791</v>
      </c>
      <c r="P2" s="62" t="s">
        <v>5874</v>
      </c>
      <c r="Q2" s="62" t="s">
        <v>5875</v>
      </c>
      <c r="R2" s="62">
        <v>1</v>
      </c>
    </row>
    <row r="3" spans="1:18" x14ac:dyDescent="0.25">
      <c r="A3" s="62" t="s">
        <v>5838</v>
      </c>
      <c r="B3" s="62" t="s">
        <v>5837</v>
      </c>
      <c r="C3" s="62">
        <v>64.3</v>
      </c>
      <c r="D3" s="62">
        <v>65.787099999999995</v>
      </c>
      <c r="E3" s="62">
        <v>760</v>
      </c>
      <c r="F3" s="62">
        <v>48868</v>
      </c>
      <c r="G3" s="62">
        <v>2895380.1320000002</v>
      </c>
      <c r="H3" s="62">
        <v>49998.195999999996</v>
      </c>
      <c r="I3" s="62">
        <v>3028985.7102523996</v>
      </c>
      <c r="J3" s="62" t="s">
        <v>5043</v>
      </c>
      <c r="K3" s="62" t="s">
        <v>15</v>
      </c>
      <c r="L3" s="62">
        <v>3.7777776718139648</v>
      </c>
      <c r="M3" s="62">
        <v>72.642860412597656</v>
      </c>
      <c r="N3" s="62">
        <v>0</v>
      </c>
      <c r="O3" s="62">
        <v>4.1044776119402995</v>
      </c>
      <c r="P3" s="62" t="s">
        <v>5876</v>
      </c>
      <c r="Q3" s="62" t="s">
        <v>5877</v>
      </c>
      <c r="R3" s="62">
        <v>1</v>
      </c>
    </row>
    <row r="4" spans="1:18" x14ac:dyDescent="0.25">
      <c r="A4" s="62" t="s">
        <v>4668</v>
      </c>
      <c r="B4" s="62" t="s">
        <v>4669</v>
      </c>
      <c r="C4" s="62">
        <v>140</v>
      </c>
      <c r="D4" s="62">
        <v>135</v>
      </c>
      <c r="E4" s="62">
        <v>42000</v>
      </c>
      <c r="F4" s="62">
        <v>75775.57359617883</v>
      </c>
      <c r="G4" s="62">
        <v>4489626.96</v>
      </c>
      <c r="H4" s="62">
        <v>73324.460219958084</v>
      </c>
      <c r="I4" s="62">
        <v>4186291.4100000006</v>
      </c>
      <c r="J4" s="62" t="s">
        <v>5043</v>
      </c>
      <c r="K4" s="62" t="s">
        <v>4693</v>
      </c>
      <c r="L4" s="62">
        <v>5</v>
      </c>
      <c r="M4" s="62">
        <v>215</v>
      </c>
      <c r="N4" s="62">
        <v>0</v>
      </c>
      <c r="O4" s="62">
        <v>7.428571156093053</v>
      </c>
      <c r="P4" s="62" t="s">
        <v>4694</v>
      </c>
      <c r="R4" s="62">
        <v>1</v>
      </c>
    </row>
    <row r="5" spans="1:18" x14ac:dyDescent="0.25">
      <c r="A5" s="62" t="s">
        <v>4662</v>
      </c>
      <c r="B5" s="62" t="s">
        <v>51</v>
      </c>
      <c r="C5" s="62">
        <v>934.5</v>
      </c>
      <c r="D5" s="62">
        <v>888.67949552148548</v>
      </c>
      <c r="E5" s="62">
        <v>4350</v>
      </c>
      <c r="F5" s="62">
        <v>52386.630924572572</v>
      </c>
      <c r="G5" s="62">
        <v>3103855.4956500004</v>
      </c>
      <c r="H5" s="62">
        <v>49883.742450000005</v>
      </c>
      <c r="I5" s="62">
        <v>2972008.5263058147</v>
      </c>
      <c r="J5" s="62" t="s">
        <v>5043</v>
      </c>
      <c r="K5" s="62" t="s">
        <v>4693</v>
      </c>
      <c r="L5" s="62">
        <v>3.0999999046325684</v>
      </c>
      <c r="M5" s="62">
        <v>954.59637451171875</v>
      </c>
      <c r="N5" s="62">
        <v>0</v>
      </c>
      <c r="O5" s="62">
        <v>5.8089467916595803</v>
      </c>
      <c r="P5" s="62" t="s">
        <v>4695</v>
      </c>
      <c r="Q5" s="62" t="s">
        <v>5878</v>
      </c>
      <c r="R5" s="62">
        <v>1</v>
      </c>
    </row>
    <row r="6" spans="1:18" x14ac:dyDescent="0.25">
      <c r="A6" s="62" t="s">
        <v>5879</v>
      </c>
      <c r="B6" s="62" t="s">
        <v>5633</v>
      </c>
      <c r="C6" s="62">
        <v>60.29</v>
      </c>
      <c r="D6" s="62">
        <v>59.889499999999998</v>
      </c>
      <c r="E6" s="62">
        <v>830</v>
      </c>
      <c r="F6" s="62">
        <v>58827.826312174046</v>
      </c>
      <c r="G6" s="62">
        <v>3485489.8811699999</v>
      </c>
      <c r="H6" s="62">
        <v>58874.529312933431</v>
      </c>
      <c r="I6" s="62">
        <v>3576645.3181194998</v>
      </c>
      <c r="J6" s="62" t="s">
        <v>5043</v>
      </c>
      <c r="K6" s="62" t="s">
        <v>5880</v>
      </c>
      <c r="L6" s="62">
        <v>3.78125</v>
      </c>
      <c r="M6" s="62">
        <v>71.13043212890625</v>
      </c>
      <c r="N6" s="62">
        <v>0</v>
      </c>
      <c r="O6" s="62">
        <v>5.3906120417979766</v>
      </c>
      <c r="P6" s="62" t="s">
        <v>5881</v>
      </c>
      <c r="Q6" s="62" t="s">
        <v>5882</v>
      </c>
      <c r="R6" s="62">
        <v>1</v>
      </c>
    </row>
    <row r="7" spans="1:18" x14ac:dyDescent="0.25">
      <c r="A7" s="62" t="s">
        <v>5355</v>
      </c>
      <c r="B7" s="62" t="s">
        <v>38</v>
      </c>
      <c r="C7" s="62">
        <v>175.92150000000001</v>
      </c>
      <c r="D7" s="62">
        <v>175.12416481069042</v>
      </c>
      <c r="E7" s="62">
        <v>449000</v>
      </c>
      <c r="F7" s="62">
        <v>789887.53500000015</v>
      </c>
      <c r="G7" s="62">
        <v>46800046.561215013</v>
      </c>
      <c r="H7" s="62">
        <v>786307.5</v>
      </c>
      <c r="I7" s="62">
        <v>46370352.298500001</v>
      </c>
      <c r="J7" s="62" t="s">
        <v>5044</v>
      </c>
      <c r="K7" s="62" t="s">
        <v>15</v>
      </c>
      <c r="L7" s="62">
        <v>0</v>
      </c>
      <c r="M7" s="62">
        <v>2.0541666666666667</v>
      </c>
      <c r="N7" s="62">
        <v>7.2480468410710355</v>
      </c>
      <c r="O7" s="62">
        <v>4.0326066999999997</v>
      </c>
      <c r="P7" s="62" t="s">
        <v>5883</v>
      </c>
      <c r="R7" s="62">
        <v>1</v>
      </c>
    </row>
    <row r="8" spans="1:18" x14ac:dyDescent="0.25">
      <c r="A8" s="62" t="s">
        <v>4767</v>
      </c>
      <c r="B8" s="62" t="s">
        <v>4958</v>
      </c>
      <c r="C8" s="62">
        <v>105.43210000000001</v>
      </c>
      <c r="D8" s="62">
        <v>105.35</v>
      </c>
      <c r="E8" s="62">
        <v>200000</v>
      </c>
      <c r="F8" s="62">
        <v>210864.2</v>
      </c>
      <c r="G8" s="62">
        <v>12493492.985800002</v>
      </c>
      <c r="H8" s="62">
        <v>210700</v>
      </c>
      <c r="I8" s="62">
        <v>12003726.49</v>
      </c>
      <c r="J8" s="62" t="s">
        <v>5044</v>
      </c>
      <c r="K8" s="62" t="s">
        <v>15</v>
      </c>
      <c r="L8" s="62">
        <v>0</v>
      </c>
      <c r="M8" s="62">
        <v>0.51539999999999997</v>
      </c>
      <c r="N8" s="62">
        <v>3.8885516541156973</v>
      </c>
      <c r="O8" s="62">
        <v>5.4715489999999996</v>
      </c>
      <c r="P8" s="62" t="s">
        <v>5884</v>
      </c>
      <c r="R8" s="62">
        <v>1</v>
      </c>
    </row>
    <row r="9" spans="1:18" x14ac:dyDescent="0.25">
      <c r="A9" s="62" t="s">
        <v>4807</v>
      </c>
      <c r="B9" s="62" t="s">
        <v>5027</v>
      </c>
      <c r="C9" s="62">
        <v>104.9498</v>
      </c>
      <c r="D9" s="62">
        <v>103.5</v>
      </c>
      <c r="E9" s="62">
        <v>200000</v>
      </c>
      <c r="F9" s="62">
        <v>209899.59999999998</v>
      </c>
      <c r="G9" s="62">
        <v>12436341.4004</v>
      </c>
      <c r="H9" s="62">
        <v>207000</v>
      </c>
      <c r="I9" s="62">
        <v>11930652</v>
      </c>
      <c r="J9" s="62" t="s">
        <v>5044</v>
      </c>
      <c r="K9" s="62" t="s">
        <v>15</v>
      </c>
      <c r="L9" s="62">
        <v>0</v>
      </c>
      <c r="M9" s="62">
        <v>1.6666666666666667</v>
      </c>
      <c r="N9" s="62">
        <v>3.3073465473339536</v>
      </c>
      <c r="O9" s="62">
        <v>6.5013044000000004</v>
      </c>
      <c r="P9" s="62" t="s">
        <v>5885</v>
      </c>
      <c r="R9" s="62">
        <v>1</v>
      </c>
    </row>
    <row r="10" spans="1:18" x14ac:dyDescent="0.25">
      <c r="A10" s="62" t="s">
        <v>4714</v>
      </c>
      <c r="B10" s="62" t="s">
        <v>4847</v>
      </c>
      <c r="C10" s="62">
        <v>101.8712</v>
      </c>
      <c r="D10" s="62">
        <v>104.25</v>
      </c>
      <c r="E10" s="62">
        <v>200000</v>
      </c>
      <c r="F10" s="62">
        <v>203742.4</v>
      </c>
      <c r="G10" s="62">
        <v>12071533.457599999</v>
      </c>
      <c r="H10" s="62">
        <v>208500</v>
      </c>
      <c r="I10" s="62">
        <v>12017106</v>
      </c>
      <c r="J10" s="62" t="s">
        <v>5044</v>
      </c>
      <c r="K10" s="62" t="s">
        <v>15</v>
      </c>
      <c r="L10" s="62">
        <v>0</v>
      </c>
      <c r="M10" s="62">
        <v>2.4756944444444442</v>
      </c>
      <c r="N10" s="62">
        <v>2.0030439346581042</v>
      </c>
      <c r="O10" s="62">
        <v>6.8047332000000003</v>
      </c>
      <c r="P10" s="62" t="s">
        <v>5886</v>
      </c>
      <c r="R10" s="62">
        <v>1</v>
      </c>
    </row>
    <row r="11" spans="1:18" x14ac:dyDescent="0.25">
      <c r="A11" s="62" t="s">
        <v>4805</v>
      </c>
      <c r="B11" s="62" t="s">
        <v>5023</v>
      </c>
      <c r="C11" s="62">
        <v>99.924700000000001</v>
      </c>
      <c r="D11" s="62">
        <v>97.7</v>
      </c>
      <c r="E11" s="62">
        <v>200000</v>
      </c>
      <c r="F11" s="62">
        <v>199849.40000000002</v>
      </c>
      <c r="G11" s="62">
        <v>11840877.100600002</v>
      </c>
      <c r="H11" s="62">
        <v>195400</v>
      </c>
      <c r="I11" s="62">
        <v>11495733.720000001</v>
      </c>
      <c r="J11" s="62" t="s">
        <v>5044</v>
      </c>
      <c r="K11" s="62" t="s">
        <v>15</v>
      </c>
      <c r="L11" s="62">
        <v>0</v>
      </c>
      <c r="M11" s="62">
        <v>1.1305555555555555</v>
      </c>
      <c r="N11" s="62">
        <v>5.0628168934255173</v>
      </c>
      <c r="O11" s="62">
        <v>4.6387727999999999</v>
      </c>
      <c r="P11" s="62" t="s">
        <v>5887</v>
      </c>
      <c r="R11" s="62">
        <v>1</v>
      </c>
    </row>
    <row r="12" spans="1:18" x14ac:dyDescent="0.25">
      <c r="A12" s="62" t="s">
        <v>5626</v>
      </c>
      <c r="B12" s="62" t="s">
        <v>5625</v>
      </c>
      <c r="C12" s="62">
        <v>95.363609999999994</v>
      </c>
      <c r="D12" s="62">
        <v>105.125</v>
      </c>
      <c r="E12" s="62">
        <v>200000</v>
      </c>
      <c r="F12" s="62">
        <v>190727.21999999997</v>
      </c>
      <c r="G12" s="62">
        <v>11300397.057779999</v>
      </c>
      <c r="H12" s="62">
        <v>210250</v>
      </c>
      <c r="I12" s="62">
        <v>12603283.25</v>
      </c>
      <c r="J12" s="62" t="s">
        <v>5044</v>
      </c>
      <c r="K12" s="62" t="s">
        <v>15</v>
      </c>
      <c r="L12" s="62">
        <v>0</v>
      </c>
      <c r="M12" s="62">
        <v>3.2222222222222223</v>
      </c>
      <c r="N12" s="62">
        <v>1.5350515218794787</v>
      </c>
      <c r="O12" s="62">
        <v>13.143872500000001</v>
      </c>
      <c r="P12" s="62" t="s">
        <v>5888</v>
      </c>
      <c r="R12" s="62">
        <v>1</v>
      </c>
    </row>
    <row r="13" spans="1:18" x14ac:dyDescent="0.25">
      <c r="A13" s="62" t="s">
        <v>5776</v>
      </c>
      <c r="B13" s="62" t="s">
        <v>5775</v>
      </c>
      <c r="C13" s="62">
        <v>91.236819999999994</v>
      </c>
      <c r="D13" s="62">
        <v>89.15</v>
      </c>
      <c r="E13" s="62">
        <v>200000</v>
      </c>
      <c r="F13" s="62">
        <v>182473.63999999998</v>
      </c>
      <c r="G13" s="62">
        <v>10811380.696359999</v>
      </c>
      <c r="H13" s="62">
        <v>178300</v>
      </c>
      <c r="I13" s="62">
        <v>10534374.089999998</v>
      </c>
      <c r="J13" s="62" t="s">
        <v>5044</v>
      </c>
      <c r="K13" s="62" t="s">
        <v>15</v>
      </c>
      <c r="L13" s="62">
        <v>0</v>
      </c>
      <c r="M13" s="62">
        <v>1.8340277777777778</v>
      </c>
      <c r="N13" s="62">
        <v>1.6315842505522888</v>
      </c>
      <c r="O13" s="62">
        <v>12.715666000000001</v>
      </c>
      <c r="P13" s="62" t="s">
        <v>5875</v>
      </c>
      <c r="R13" s="62">
        <v>1</v>
      </c>
    </row>
    <row r="14" spans="1:18" x14ac:dyDescent="0.25">
      <c r="A14" s="62" t="s">
        <v>5572</v>
      </c>
      <c r="B14" s="62" t="s">
        <v>5571</v>
      </c>
      <c r="C14" s="62">
        <v>117.9131</v>
      </c>
      <c r="D14" s="62">
        <v>115.25</v>
      </c>
      <c r="E14" s="62">
        <v>100000</v>
      </c>
      <c r="F14" s="62">
        <v>117913.09999999999</v>
      </c>
      <c r="G14" s="62">
        <v>6986233.2618999993</v>
      </c>
      <c r="H14" s="62">
        <v>115250</v>
      </c>
      <c r="I14" s="62">
        <v>6587713.0499999998</v>
      </c>
      <c r="J14" s="62" t="s">
        <v>5044</v>
      </c>
      <c r="K14" s="62" t="s">
        <v>15</v>
      </c>
      <c r="L14" s="62">
        <v>0</v>
      </c>
      <c r="M14" s="62">
        <v>2.1875</v>
      </c>
      <c r="N14" s="62">
        <v>6.3924407684693003</v>
      </c>
      <c r="O14" s="62">
        <v>6.0777428000000002</v>
      </c>
      <c r="P14" s="62" t="s">
        <v>5889</v>
      </c>
      <c r="R14" s="62">
        <v>1</v>
      </c>
    </row>
    <row r="15" spans="1:18" x14ac:dyDescent="0.25">
      <c r="A15" s="62" t="s">
        <v>5691</v>
      </c>
      <c r="B15" s="62" t="s">
        <v>5690</v>
      </c>
      <c r="C15" s="62">
        <v>99.37</v>
      </c>
      <c r="D15" s="62">
        <v>100</v>
      </c>
      <c r="E15" s="62">
        <v>100000</v>
      </c>
      <c r="F15" s="62">
        <v>99370.000000000015</v>
      </c>
      <c r="G15" s="62">
        <v>5887573.1300000008</v>
      </c>
      <c r="H15" s="62">
        <v>100000</v>
      </c>
      <c r="I15" s="62">
        <v>5938620</v>
      </c>
      <c r="J15" s="62" t="s">
        <v>5044</v>
      </c>
      <c r="K15" s="62" t="s">
        <v>15</v>
      </c>
      <c r="L15" s="62">
        <v>0</v>
      </c>
      <c r="M15" s="62">
        <v>0</v>
      </c>
      <c r="N15" s="62">
        <v>0</v>
      </c>
      <c r="O15" s="62">
        <v>0</v>
      </c>
      <c r="P15" s="62" t="s">
        <v>5890</v>
      </c>
      <c r="R15" s="62">
        <v>1</v>
      </c>
    </row>
    <row r="16" spans="1:18" x14ac:dyDescent="0.25">
      <c r="A16" s="62" t="s">
        <v>4808</v>
      </c>
      <c r="B16" s="62" t="s">
        <v>5029</v>
      </c>
      <c r="C16" s="62">
        <v>97.32</v>
      </c>
      <c r="D16" s="62">
        <v>100</v>
      </c>
      <c r="E16" s="62">
        <v>100000</v>
      </c>
      <c r="F16" s="62">
        <v>97319.999999999985</v>
      </c>
      <c r="G16" s="62">
        <v>5766112.6799999997</v>
      </c>
      <c r="H16" s="62">
        <v>100000</v>
      </c>
      <c r="I16" s="62">
        <v>5833700.0000000009</v>
      </c>
      <c r="J16" s="62" t="s">
        <v>5044</v>
      </c>
      <c r="K16" s="62" t="s">
        <v>15</v>
      </c>
      <c r="L16" s="62">
        <v>0</v>
      </c>
      <c r="M16" s="62">
        <v>0</v>
      </c>
      <c r="N16" s="62">
        <v>0</v>
      </c>
      <c r="O16" s="62">
        <v>0</v>
      </c>
      <c r="R16" s="62">
        <v>1</v>
      </c>
    </row>
    <row r="17" spans="1:18" x14ac:dyDescent="0.25">
      <c r="A17" s="62" t="s">
        <v>5045</v>
      </c>
      <c r="B17" s="62" t="s">
        <v>5046</v>
      </c>
      <c r="C17" s="62">
        <v>98.394000000000005</v>
      </c>
      <c r="D17" s="62">
        <v>95</v>
      </c>
      <c r="E17" s="62">
        <v>50000</v>
      </c>
      <c r="F17" s="62">
        <v>49197</v>
      </c>
      <c r="G17" s="62">
        <v>2914873.0530000003</v>
      </c>
      <c r="H17" s="62">
        <v>47500</v>
      </c>
      <c r="I17" s="62">
        <v>2695069.25</v>
      </c>
      <c r="J17" s="62" t="s">
        <v>5044</v>
      </c>
      <c r="K17" s="62" t="s">
        <v>15</v>
      </c>
      <c r="L17" s="62">
        <v>0</v>
      </c>
      <c r="M17" s="62">
        <v>0</v>
      </c>
      <c r="N17" s="62">
        <v>0</v>
      </c>
      <c r="O17" s="62">
        <v>0</v>
      </c>
      <c r="P17" s="62" t="s">
        <v>5047</v>
      </c>
      <c r="R17" s="62">
        <v>1</v>
      </c>
    </row>
    <row r="18" spans="1:18" x14ac:dyDescent="0.25">
      <c r="A18" s="62" t="s">
        <v>5891</v>
      </c>
      <c r="B18" s="62" t="s">
        <v>5892</v>
      </c>
      <c r="D18" s="62">
        <v>98</v>
      </c>
      <c r="E18" s="62">
        <v>200000</v>
      </c>
      <c r="F18" s="62">
        <v>0</v>
      </c>
      <c r="G18" s="62">
        <v>0</v>
      </c>
      <c r="H18" s="62">
        <v>196000</v>
      </c>
      <c r="I18" s="62">
        <v>11771858</v>
      </c>
      <c r="J18" s="62" t="s">
        <v>5044</v>
      </c>
      <c r="K18" s="62" t="s">
        <v>15</v>
      </c>
      <c r="P18" s="62" t="s">
        <v>5893</v>
      </c>
      <c r="Q18" s="62" t="s">
        <v>5893</v>
      </c>
      <c r="R18" s="62">
        <v>1</v>
      </c>
    </row>
    <row r="19" spans="1:18" x14ac:dyDescent="0.25">
      <c r="A19" s="62" t="s">
        <v>5668</v>
      </c>
      <c r="B19" s="62" t="s">
        <v>5667</v>
      </c>
      <c r="C19" s="62">
        <v>104.791</v>
      </c>
      <c r="D19" s="62">
        <v>103.3</v>
      </c>
      <c r="E19" s="62">
        <v>100000</v>
      </c>
      <c r="F19" s="62">
        <v>123192.25644483449</v>
      </c>
      <c r="G19" s="62">
        <v>7299018.0020999992</v>
      </c>
      <c r="H19" s="62">
        <v>115324.20504686756</v>
      </c>
      <c r="I19" s="62">
        <v>6936543.3499999996</v>
      </c>
      <c r="J19" s="62" t="s">
        <v>5044</v>
      </c>
      <c r="K19" s="62" t="s">
        <v>5880</v>
      </c>
      <c r="L19" s="62">
        <v>0</v>
      </c>
      <c r="M19" s="62">
        <v>2.8630136986301369</v>
      </c>
      <c r="N19" s="62">
        <v>6.2697714097476167</v>
      </c>
      <c r="O19" s="62">
        <v>3.9859713000000001</v>
      </c>
      <c r="P19" s="62" t="s">
        <v>5894</v>
      </c>
      <c r="R19" s="62">
        <v>1</v>
      </c>
    </row>
    <row r="20" spans="1:18" x14ac:dyDescent="0.25">
      <c r="A20" s="62" t="s">
        <v>5622</v>
      </c>
      <c r="B20" s="62" t="s">
        <v>5621</v>
      </c>
      <c r="C20" s="62">
        <v>100</v>
      </c>
      <c r="D20" s="62">
        <v>99</v>
      </c>
      <c r="E20" s="62">
        <v>100000</v>
      </c>
      <c r="F20" s="62">
        <v>117559.95881787034</v>
      </c>
      <c r="G20" s="62">
        <v>6965310</v>
      </c>
      <c r="H20" s="62">
        <v>110570.01610087909</v>
      </c>
      <c r="I20" s="62">
        <v>6385418.4000000004</v>
      </c>
      <c r="J20" s="62" t="s">
        <v>5044</v>
      </c>
      <c r="K20" s="62" t="s">
        <v>5880</v>
      </c>
      <c r="L20" s="62">
        <v>0</v>
      </c>
      <c r="M20" s="62">
        <v>0</v>
      </c>
      <c r="N20" s="62">
        <v>0</v>
      </c>
      <c r="O20" s="62">
        <v>0</v>
      </c>
      <c r="R20" s="62">
        <v>1</v>
      </c>
    </row>
    <row r="21" spans="1:18" x14ac:dyDescent="0.25">
      <c r="A21" s="62" t="s">
        <v>5416</v>
      </c>
      <c r="B21" s="62" t="s">
        <v>5415</v>
      </c>
      <c r="C21" s="62">
        <v>100</v>
      </c>
      <c r="D21" s="62">
        <v>100</v>
      </c>
      <c r="E21" s="62">
        <v>100000</v>
      </c>
      <c r="F21" s="62">
        <v>117559.95881787034</v>
      </c>
      <c r="G21" s="62">
        <v>6965310</v>
      </c>
      <c r="H21" s="62">
        <v>108860.01149604352</v>
      </c>
      <c r="I21" s="62">
        <v>6079320</v>
      </c>
      <c r="J21" s="62" t="s">
        <v>5044</v>
      </c>
      <c r="K21" s="62" t="s">
        <v>5880</v>
      </c>
      <c r="L21" s="62">
        <v>0</v>
      </c>
      <c r="M21" s="62">
        <v>0</v>
      </c>
      <c r="N21" s="62">
        <v>0</v>
      </c>
      <c r="O21" s="62">
        <v>0</v>
      </c>
      <c r="P21" s="62" t="s">
        <v>5895</v>
      </c>
      <c r="R21" s="62">
        <v>1</v>
      </c>
    </row>
    <row r="22" spans="1:18" x14ac:dyDescent="0.25">
      <c r="A22" s="62" t="s">
        <v>4806</v>
      </c>
      <c r="B22" s="62" t="s">
        <v>5025</v>
      </c>
      <c r="C22" s="62">
        <v>103.75</v>
      </c>
      <c r="D22" s="62">
        <v>102.4</v>
      </c>
      <c r="E22" s="62">
        <v>200000</v>
      </c>
      <c r="F22" s="62">
        <v>214914.44159395096</v>
      </c>
      <c r="G22" s="62">
        <v>12733465.750000002</v>
      </c>
      <c r="H22" s="62">
        <v>202531.55049821592</v>
      </c>
      <c r="I22" s="62">
        <v>13185269.760000002</v>
      </c>
      <c r="J22" s="62" t="s">
        <v>5044</v>
      </c>
      <c r="K22" s="62" t="s">
        <v>5896</v>
      </c>
      <c r="L22" s="62">
        <v>0</v>
      </c>
      <c r="M22" s="62">
        <v>1.3346666666666667</v>
      </c>
      <c r="N22" s="62">
        <v>3.3585050738268984</v>
      </c>
      <c r="O22" s="62">
        <v>1.5132959000000001</v>
      </c>
      <c r="P22" s="62" t="s">
        <v>5897</v>
      </c>
      <c r="R22" s="62">
        <v>1</v>
      </c>
    </row>
  </sheetData>
  <sortState ref="J13:Q27">
    <sortCondition descending="1" ref="Q13:Q2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5"/>
  <sheetViews>
    <sheetView topLeftCell="A1527" workbookViewId="0">
      <selection activeCell="A1556" sqref="A1556"/>
    </sheetView>
  </sheetViews>
  <sheetFormatPr defaultRowHeight="15" x14ac:dyDescent="0.25"/>
  <cols>
    <col min="1" max="1" width="15.5703125" bestFit="1" customWidth="1"/>
    <col min="2" max="2" width="13.85546875" bestFit="1" customWidth="1"/>
    <col min="3" max="3" width="20.140625" customWidth="1"/>
    <col min="4" max="4" width="28.28515625" customWidth="1"/>
  </cols>
  <sheetData>
    <row r="1" spans="1:4" x14ac:dyDescent="0.25">
      <c r="A1" t="s">
        <v>42</v>
      </c>
      <c r="C1" t="s">
        <v>43</v>
      </c>
      <c r="D1" t="s">
        <v>44</v>
      </c>
    </row>
    <row r="2" spans="1:4" x14ac:dyDescent="0.25">
      <c r="A2" t="s">
        <v>45</v>
      </c>
      <c r="B2" s="55" t="s">
        <v>46</v>
      </c>
      <c r="C2" t="s">
        <v>47</v>
      </c>
      <c r="D2" s="55" t="s">
        <v>46</v>
      </c>
    </row>
    <row r="3" spans="1:4" x14ac:dyDescent="0.25">
      <c r="A3" t="s">
        <v>48</v>
      </c>
      <c r="B3" t="s">
        <v>49</v>
      </c>
      <c r="C3" t="s">
        <v>50</v>
      </c>
      <c r="D3" t="s">
        <v>49</v>
      </c>
    </row>
    <row r="4" spans="1:4" x14ac:dyDescent="0.25">
      <c r="A4" t="s">
        <v>51</v>
      </c>
      <c r="B4" t="s">
        <v>52</v>
      </c>
      <c r="C4" t="s">
        <v>53</v>
      </c>
      <c r="D4" t="s">
        <v>52</v>
      </c>
    </row>
    <row r="5" spans="1:4" x14ac:dyDescent="0.25">
      <c r="A5" t="s">
        <v>54</v>
      </c>
      <c r="B5" t="s">
        <v>55</v>
      </c>
      <c r="C5" t="s">
        <v>56</v>
      </c>
      <c r="D5" t="s">
        <v>55</v>
      </c>
    </row>
    <row r="6" spans="1:4" x14ac:dyDescent="0.25">
      <c r="A6" t="s">
        <v>57</v>
      </c>
      <c r="B6" t="s">
        <v>58</v>
      </c>
      <c r="C6" t="s">
        <v>59</v>
      </c>
      <c r="D6" t="s">
        <v>58</v>
      </c>
    </row>
    <row r="7" spans="1:4" x14ac:dyDescent="0.25">
      <c r="A7" t="s">
        <v>60</v>
      </c>
      <c r="B7" t="s">
        <v>61</v>
      </c>
      <c r="C7" t="s">
        <v>62</v>
      </c>
      <c r="D7" t="s">
        <v>61</v>
      </c>
    </row>
    <row r="8" spans="1:4" x14ac:dyDescent="0.25">
      <c r="A8" t="s">
        <v>63</v>
      </c>
      <c r="B8" t="s">
        <v>64</v>
      </c>
      <c r="C8" t="s">
        <v>65</v>
      </c>
      <c r="D8" t="s">
        <v>64</v>
      </c>
    </row>
    <row r="9" spans="1:4" x14ac:dyDescent="0.25">
      <c r="A9" t="s">
        <v>66</v>
      </c>
      <c r="B9" t="s">
        <v>67</v>
      </c>
      <c r="C9" t="s">
        <v>68</v>
      </c>
      <c r="D9" t="s">
        <v>67</v>
      </c>
    </row>
    <row r="10" spans="1:4" x14ac:dyDescent="0.25">
      <c r="A10" t="s">
        <v>69</v>
      </c>
      <c r="B10" t="s">
        <v>70</v>
      </c>
      <c r="C10" t="s">
        <v>71</v>
      </c>
      <c r="D10" t="s">
        <v>70</v>
      </c>
    </row>
    <row r="11" spans="1:4" x14ac:dyDescent="0.25">
      <c r="A11" t="s">
        <v>72</v>
      </c>
      <c r="B11" t="s">
        <v>73</v>
      </c>
      <c r="C11" t="s">
        <v>74</v>
      </c>
      <c r="D11" t="s">
        <v>73</v>
      </c>
    </row>
    <row r="12" spans="1:4" x14ac:dyDescent="0.25">
      <c r="A12" t="s">
        <v>75</v>
      </c>
      <c r="B12" t="s">
        <v>76</v>
      </c>
      <c r="C12" t="s">
        <v>77</v>
      </c>
      <c r="D12" t="s">
        <v>76</v>
      </c>
    </row>
    <row r="13" spans="1:4" x14ac:dyDescent="0.25">
      <c r="A13" t="s">
        <v>78</v>
      </c>
      <c r="B13" t="s">
        <v>79</v>
      </c>
      <c r="C13" t="s">
        <v>80</v>
      </c>
      <c r="D13" t="s">
        <v>79</v>
      </c>
    </row>
    <row r="14" spans="1:4" x14ac:dyDescent="0.25">
      <c r="A14" t="s">
        <v>81</v>
      </c>
      <c r="B14" t="s">
        <v>82</v>
      </c>
      <c r="C14" t="s">
        <v>83</v>
      </c>
      <c r="D14" t="s">
        <v>82</v>
      </c>
    </row>
    <row r="15" spans="1:4" x14ac:dyDescent="0.25">
      <c r="A15" t="s">
        <v>84</v>
      </c>
      <c r="B15" t="s">
        <v>85</v>
      </c>
      <c r="C15" t="s">
        <v>86</v>
      </c>
      <c r="D15" t="s">
        <v>85</v>
      </c>
    </row>
    <row r="16" spans="1:4" x14ac:dyDescent="0.25">
      <c r="A16" t="s">
        <v>87</v>
      </c>
      <c r="B16" t="s">
        <v>88</v>
      </c>
      <c r="C16" t="s">
        <v>89</v>
      </c>
      <c r="D16" t="s">
        <v>88</v>
      </c>
    </row>
    <row r="17" spans="1:4" x14ac:dyDescent="0.25">
      <c r="A17" t="s">
        <v>90</v>
      </c>
      <c r="B17" t="s">
        <v>91</v>
      </c>
      <c r="C17" t="s">
        <v>92</v>
      </c>
      <c r="D17" t="s">
        <v>91</v>
      </c>
    </row>
    <row r="18" spans="1:4" x14ac:dyDescent="0.25">
      <c r="A18" t="s">
        <v>93</v>
      </c>
      <c r="B18" t="s">
        <v>94</v>
      </c>
      <c r="C18" t="s">
        <v>95</v>
      </c>
      <c r="D18" t="s">
        <v>94</v>
      </c>
    </row>
    <row r="19" spans="1:4" x14ac:dyDescent="0.25">
      <c r="A19" t="s">
        <v>96</v>
      </c>
      <c r="B19" t="s">
        <v>97</v>
      </c>
      <c r="C19" t="s">
        <v>98</v>
      </c>
      <c r="D19" t="s">
        <v>97</v>
      </c>
    </row>
    <row r="20" spans="1:4" x14ac:dyDescent="0.25">
      <c r="A20" t="s">
        <v>99</v>
      </c>
      <c r="B20" t="s">
        <v>100</v>
      </c>
      <c r="C20" t="s">
        <v>101</v>
      </c>
      <c r="D20" t="s">
        <v>100</v>
      </c>
    </row>
    <row r="21" spans="1:4" x14ac:dyDescent="0.25">
      <c r="A21" t="s">
        <v>102</v>
      </c>
      <c r="B21" t="s">
        <v>103</v>
      </c>
      <c r="C21" t="s">
        <v>104</v>
      </c>
      <c r="D21" t="s">
        <v>103</v>
      </c>
    </row>
    <row r="22" spans="1:4" x14ac:dyDescent="0.25">
      <c r="A22" t="s">
        <v>105</v>
      </c>
      <c r="B22" t="s">
        <v>106</v>
      </c>
      <c r="C22" t="s">
        <v>107</v>
      </c>
      <c r="D22" t="s">
        <v>106</v>
      </c>
    </row>
    <row r="23" spans="1:4" x14ac:dyDescent="0.25">
      <c r="A23" t="s">
        <v>108</v>
      </c>
      <c r="B23" t="s">
        <v>109</v>
      </c>
      <c r="C23" t="s">
        <v>110</v>
      </c>
      <c r="D23" t="s">
        <v>109</v>
      </c>
    </row>
    <row r="24" spans="1:4" x14ac:dyDescent="0.25">
      <c r="A24" t="s">
        <v>111</v>
      </c>
      <c r="B24" t="s">
        <v>112</v>
      </c>
      <c r="C24" t="s">
        <v>113</v>
      </c>
      <c r="D24" t="s">
        <v>112</v>
      </c>
    </row>
    <row r="25" spans="1:4" x14ac:dyDescent="0.25">
      <c r="A25" t="s">
        <v>114</v>
      </c>
      <c r="B25" t="s">
        <v>115</v>
      </c>
      <c r="C25" t="s">
        <v>116</v>
      </c>
      <c r="D25" t="s">
        <v>115</v>
      </c>
    </row>
    <row r="26" spans="1:4" x14ac:dyDescent="0.25">
      <c r="A26" t="s">
        <v>117</v>
      </c>
      <c r="B26" t="s">
        <v>118</v>
      </c>
      <c r="C26" t="s">
        <v>119</v>
      </c>
      <c r="D26" t="s">
        <v>118</v>
      </c>
    </row>
    <row r="27" spans="1:4" x14ac:dyDescent="0.25">
      <c r="A27" t="s">
        <v>120</v>
      </c>
      <c r="B27" t="s">
        <v>121</v>
      </c>
      <c r="C27" t="s">
        <v>122</v>
      </c>
      <c r="D27" t="s">
        <v>121</v>
      </c>
    </row>
    <row r="28" spans="1:4" x14ac:dyDescent="0.25">
      <c r="A28" t="s">
        <v>123</v>
      </c>
      <c r="B28" t="s">
        <v>124</v>
      </c>
      <c r="C28" t="s">
        <v>125</v>
      </c>
      <c r="D28" t="s">
        <v>124</v>
      </c>
    </row>
    <row r="29" spans="1:4" x14ac:dyDescent="0.25">
      <c r="A29" t="s">
        <v>126</v>
      </c>
      <c r="B29" t="s">
        <v>127</v>
      </c>
      <c r="C29" t="s">
        <v>128</v>
      </c>
      <c r="D29" t="s">
        <v>127</v>
      </c>
    </row>
    <row r="30" spans="1:4" x14ac:dyDescent="0.25">
      <c r="A30" t="s">
        <v>129</v>
      </c>
      <c r="B30" t="s">
        <v>130</v>
      </c>
      <c r="C30" t="s">
        <v>131</v>
      </c>
      <c r="D30" t="s">
        <v>130</v>
      </c>
    </row>
    <row r="31" spans="1:4" x14ac:dyDescent="0.25">
      <c r="A31" t="s">
        <v>132</v>
      </c>
      <c r="B31" t="s">
        <v>133</v>
      </c>
      <c r="C31" t="s">
        <v>134</v>
      </c>
      <c r="D31" t="s">
        <v>133</v>
      </c>
    </row>
    <row r="32" spans="1:4" x14ac:dyDescent="0.25">
      <c r="A32" t="s">
        <v>135</v>
      </c>
      <c r="B32" t="s">
        <v>136</v>
      </c>
      <c r="C32" t="s">
        <v>137</v>
      </c>
      <c r="D32" t="s">
        <v>136</v>
      </c>
    </row>
    <row r="33" spans="1:4" x14ac:dyDescent="0.25">
      <c r="A33" t="s">
        <v>138</v>
      </c>
      <c r="B33" t="s">
        <v>139</v>
      </c>
      <c r="C33" t="s">
        <v>140</v>
      </c>
      <c r="D33" t="s">
        <v>139</v>
      </c>
    </row>
    <row r="34" spans="1:4" x14ac:dyDescent="0.25">
      <c r="A34" t="s">
        <v>141</v>
      </c>
      <c r="B34" t="s">
        <v>142</v>
      </c>
      <c r="C34" t="s">
        <v>143</v>
      </c>
      <c r="D34" t="s">
        <v>142</v>
      </c>
    </row>
    <row r="35" spans="1:4" x14ac:dyDescent="0.25">
      <c r="A35" t="s">
        <v>144</v>
      </c>
      <c r="B35" t="s">
        <v>145</v>
      </c>
      <c r="C35" t="s">
        <v>146</v>
      </c>
      <c r="D35" t="s">
        <v>145</v>
      </c>
    </row>
    <row r="36" spans="1:4" x14ac:dyDescent="0.25">
      <c r="A36" t="s">
        <v>147</v>
      </c>
      <c r="B36" t="s">
        <v>148</v>
      </c>
      <c r="C36" t="s">
        <v>149</v>
      </c>
      <c r="D36" t="s">
        <v>148</v>
      </c>
    </row>
    <row r="37" spans="1:4" x14ac:dyDescent="0.25">
      <c r="A37" t="s">
        <v>150</v>
      </c>
      <c r="B37" t="s">
        <v>151</v>
      </c>
      <c r="C37" t="s">
        <v>152</v>
      </c>
      <c r="D37" t="s">
        <v>151</v>
      </c>
    </row>
    <row r="38" spans="1:4" x14ac:dyDescent="0.25">
      <c r="A38" t="s">
        <v>153</v>
      </c>
      <c r="B38" t="s">
        <v>154</v>
      </c>
      <c r="C38" t="s">
        <v>155</v>
      </c>
      <c r="D38" t="s">
        <v>154</v>
      </c>
    </row>
    <row r="39" spans="1:4" x14ac:dyDescent="0.25">
      <c r="A39" t="s">
        <v>156</v>
      </c>
      <c r="B39" t="s">
        <v>157</v>
      </c>
      <c r="C39" t="s">
        <v>158</v>
      </c>
      <c r="D39" t="s">
        <v>157</v>
      </c>
    </row>
    <row r="40" spans="1:4" x14ac:dyDescent="0.25">
      <c r="A40" t="s">
        <v>159</v>
      </c>
      <c r="B40" t="s">
        <v>160</v>
      </c>
      <c r="C40" t="s">
        <v>161</v>
      </c>
      <c r="D40" t="s">
        <v>160</v>
      </c>
    </row>
    <row r="41" spans="1:4" x14ac:dyDescent="0.25">
      <c r="A41" t="s">
        <v>162</v>
      </c>
      <c r="B41" t="s">
        <v>163</v>
      </c>
      <c r="C41" t="s">
        <v>164</v>
      </c>
      <c r="D41" t="s">
        <v>163</v>
      </c>
    </row>
    <row r="42" spans="1:4" x14ac:dyDescent="0.25">
      <c r="A42" t="s">
        <v>165</v>
      </c>
      <c r="B42" t="s">
        <v>166</v>
      </c>
      <c r="C42" t="s">
        <v>167</v>
      </c>
      <c r="D42" t="s">
        <v>166</v>
      </c>
    </row>
    <row r="43" spans="1:4" x14ac:dyDescent="0.25">
      <c r="A43" t="s">
        <v>168</v>
      </c>
      <c r="B43" t="s">
        <v>169</v>
      </c>
      <c r="C43" t="s">
        <v>170</v>
      </c>
      <c r="D43" t="s">
        <v>169</v>
      </c>
    </row>
    <row r="44" spans="1:4" x14ac:dyDescent="0.25">
      <c r="A44" t="s">
        <v>171</v>
      </c>
      <c r="B44" t="s">
        <v>172</v>
      </c>
      <c r="C44" t="s">
        <v>173</v>
      </c>
      <c r="D44" t="s">
        <v>172</v>
      </c>
    </row>
    <row r="45" spans="1:4" x14ac:dyDescent="0.25">
      <c r="A45" t="s">
        <v>174</v>
      </c>
      <c r="B45" t="s">
        <v>175</v>
      </c>
      <c r="C45" t="s">
        <v>176</v>
      </c>
      <c r="D45" t="s">
        <v>175</v>
      </c>
    </row>
    <row r="46" spans="1:4" x14ac:dyDescent="0.25">
      <c r="A46" t="s">
        <v>177</v>
      </c>
      <c r="B46" t="s">
        <v>178</v>
      </c>
      <c r="C46" t="s">
        <v>179</v>
      </c>
      <c r="D46" t="s">
        <v>178</v>
      </c>
    </row>
    <row r="47" spans="1:4" x14ac:dyDescent="0.25">
      <c r="A47" t="s">
        <v>180</v>
      </c>
      <c r="B47" t="s">
        <v>181</v>
      </c>
      <c r="C47" t="s">
        <v>182</v>
      </c>
      <c r="D47" t="s">
        <v>181</v>
      </c>
    </row>
    <row r="48" spans="1:4" x14ac:dyDescent="0.25">
      <c r="A48" t="s">
        <v>183</v>
      </c>
      <c r="B48" t="s">
        <v>184</v>
      </c>
      <c r="C48" t="s">
        <v>185</v>
      </c>
      <c r="D48" t="s">
        <v>184</v>
      </c>
    </row>
    <row r="49" spans="1:4" x14ac:dyDescent="0.25">
      <c r="A49" t="s">
        <v>186</v>
      </c>
      <c r="B49" t="s">
        <v>187</v>
      </c>
      <c r="C49" t="s">
        <v>188</v>
      </c>
      <c r="D49" t="s">
        <v>187</v>
      </c>
    </row>
    <row r="50" spans="1:4" x14ac:dyDescent="0.25">
      <c r="A50" t="s">
        <v>189</v>
      </c>
      <c r="B50" t="s">
        <v>190</v>
      </c>
      <c r="C50" t="s">
        <v>191</v>
      </c>
      <c r="D50" t="s">
        <v>190</v>
      </c>
    </row>
    <row r="51" spans="1:4" x14ac:dyDescent="0.25">
      <c r="A51" t="s">
        <v>192</v>
      </c>
      <c r="B51" t="s">
        <v>193</v>
      </c>
      <c r="C51" t="s">
        <v>191</v>
      </c>
      <c r="D51" t="s">
        <v>193</v>
      </c>
    </row>
    <row r="52" spans="1:4" x14ac:dyDescent="0.25">
      <c r="A52" t="s">
        <v>194</v>
      </c>
      <c r="B52" t="s">
        <v>195</v>
      </c>
      <c r="C52" t="s">
        <v>196</v>
      </c>
      <c r="D52" t="s">
        <v>195</v>
      </c>
    </row>
    <row r="53" spans="1:4" x14ac:dyDescent="0.25">
      <c r="A53" t="s">
        <v>197</v>
      </c>
      <c r="B53" t="s">
        <v>198</v>
      </c>
      <c r="C53" t="s">
        <v>199</v>
      </c>
      <c r="D53" t="s">
        <v>198</v>
      </c>
    </row>
    <row r="54" spans="1:4" x14ac:dyDescent="0.25">
      <c r="A54" t="s">
        <v>200</v>
      </c>
      <c r="B54" t="s">
        <v>201</v>
      </c>
      <c r="C54" t="s">
        <v>202</v>
      </c>
      <c r="D54" t="s">
        <v>201</v>
      </c>
    </row>
    <row r="55" spans="1:4" x14ac:dyDescent="0.25">
      <c r="A55" t="s">
        <v>203</v>
      </c>
      <c r="B55" t="s">
        <v>204</v>
      </c>
      <c r="C55" t="s">
        <v>205</v>
      </c>
      <c r="D55" t="s">
        <v>204</v>
      </c>
    </row>
    <row r="56" spans="1:4" x14ac:dyDescent="0.25">
      <c r="A56" t="s">
        <v>206</v>
      </c>
      <c r="B56" t="s">
        <v>207</v>
      </c>
      <c r="C56" t="s">
        <v>208</v>
      </c>
      <c r="D56" t="s">
        <v>207</v>
      </c>
    </row>
    <row r="57" spans="1:4" x14ac:dyDescent="0.25">
      <c r="A57" t="s">
        <v>209</v>
      </c>
      <c r="B57" t="s">
        <v>210</v>
      </c>
      <c r="C57" t="s">
        <v>211</v>
      </c>
      <c r="D57" t="s">
        <v>210</v>
      </c>
    </row>
    <row r="58" spans="1:4" x14ac:dyDescent="0.25">
      <c r="A58" t="s">
        <v>212</v>
      </c>
      <c r="B58" t="s">
        <v>213</v>
      </c>
      <c r="C58" t="s">
        <v>214</v>
      </c>
      <c r="D58" t="s">
        <v>213</v>
      </c>
    </row>
    <row r="59" spans="1:4" x14ac:dyDescent="0.25">
      <c r="A59" t="s">
        <v>215</v>
      </c>
      <c r="B59" t="s">
        <v>216</v>
      </c>
      <c r="C59" t="s">
        <v>217</v>
      </c>
      <c r="D59" t="s">
        <v>216</v>
      </c>
    </row>
    <row r="60" spans="1:4" x14ac:dyDescent="0.25">
      <c r="A60" t="s">
        <v>218</v>
      </c>
      <c r="B60" t="s">
        <v>219</v>
      </c>
      <c r="C60" t="s">
        <v>220</v>
      </c>
      <c r="D60" t="s">
        <v>219</v>
      </c>
    </row>
    <row r="61" spans="1:4" x14ac:dyDescent="0.25">
      <c r="A61" t="s">
        <v>37</v>
      </c>
      <c r="B61" t="s">
        <v>221</v>
      </c>
      <c r="C61" t="s">
        <v>222</v>
      </c>
      <c r="D61" t="s">
        <v>221</v>
      </c>
    </row>
    <row r="62" spans="1:4" x14ac:dyDescent="0.25">
      <c r="A62" t="s">
        <v>223</v>
      </c>
      <c r="B62" t="s">
        <v>224</v>
      </c>
      <c r="C62" t="s">
        <v>225</v>
      </c>
      <c r="D62" t="s">
        <v>224</v>
      </c>
    </row>
    <row r="63" spans="1:4" x14ac:dyDescent="0.25">
      <c r="A63" t="s">
        <v>226</v>
      </c>
      <c r="B63" t="s">
        <v>227</v>
      </c>
      <c r="C63" t="s">
        <v>228</v>
      </c>
      <c r="D63" t="s">
        <v>227</v>
      </c>
    </row>
    <row r="64" spans="1:4" x14ac:dyDescent="0.25">
      <c r="A64" t="s">
        <v>229</v>
      </c>
      <c r="B64" t="s">
        <v>230</v>
      </c>
      <c r="C64" t="s">
        <v>231</v>
      </c>
      <c r="D64" t="s">
        <v>230</v>
      </c>
    </row>
    <row r="65" spans="1:4" x14ac:dyDescent="0.25">
      <c r="A65" t="s">
        <v>232</v>
      </c>
      <c r="B65" t="s">
        <v>233</v>
      </c>
      <c r="C65" t="s">
        <v>234</v>
      </c>
      <c r="D65" t="s">
        <v>233</v>
      </c>
    </row>
    <row r="66" spans="1:4" x14ac:dyDescent="0.25">
      <c r="A66" t="s">
        <v>235</v>
      </c>
      <c r="B66" t="s">
        <v>236</v>
      </c>
      <c r="C66" t="s">
        <v>237</v>
      </c>
      <c r="D66" t="s">
        <v>236</v>
      </c>
    </row>
    <row r="67" spans="1:4" x14ac:dyDescent="0.25">
      <c r="A67" t="s">
        <v>238</v>
      </c>
      <c r="B67" t="s">
        <v>239</v>
      </c>
      <c r="C67" t="s">
        <v>240</v>
      </c>
      <c r="D67" t="s">
        <v>239</v>
      </c>
    </row>
    <row r="68" spans="1:4" x14ac:dyDescent="0.25">
      <c r="A68" t="s">
        <v>241</v>
      </c>
      <c r="B68" t="s">
        <v>242</v>
      </c>
      <c r="C68" t="s">
        <v>243</v>
      </c>
      <c r="D68" t="s">
        <v>242</v>
      </c>
    </row>
    <row r="69" spans="1:4" x14ac:dyDescent="0.25">
      <c r="A69" t="s">
        <v>244</v>
      </c>
      <c r="B69" t="s">
        <v>245</v>
      </c>
      <c r="C69" t="s">
        <v>246</v>
      </c>
      <c r="D69" t="s">
        <v>245</v>
      </c>
    </row>
    <row r="70" spans="1:4" x14ac:dyDescent="0.25">
      <c r="A70" t="s">
        <v>247</v>
      </c>
      <c r="B70" t="s">
        <v>248</v>
      </c>
      <c r="C70" t="s">
        <v>249</v>
      </c>
      <c r="D70" t="s">
        <v>248</v>
      </c>
    </row>
    <row r="71" spans="1:4" x14ac:dyDescent="0.25">
      <c r="A71" t="s">
        <v>250</v>
      </c>
      <c r="B71" t="s">
        <v>251</v>
      </c>
      <c r="C71" t="s">
        <v>252</v>
      </c>
      <c r="D71" t="s">
        <v>251</v>
      </c>
    </row>
    <row r="72" spans="1:4" x14ac:dyDescent="0.25">
      <c r="A72" t="s">
        <v>253</v>
      </c>
      <c r="B72" t="s">
        <v>254</v>
      </c>
      <c r="C72" t="s">
        <v>255</v>
      </c>
      <c r="D72" t="s">
        <v>254</v>
      </c>
    </row>
    <row r="73" spans="1:4" x14ac:dyDescent="0.25">
      <c r="A73" t="s">
        <v>256</v>
      </c>
      <c r="B73" t="s">
        <v>257</v>
      </c>
      <c r="C73" t="s">
        <v>258</v>
      </c>
      <c r="D73" t="s">
        <v>257</v>
      </c>
    </row>
    <row r="74" spans="1:4" x14ac:dyDescent="0.25">
      <c r="A74" t="s">
        <v>259</v>
      </c>
      <c r="B74" t="s">
        <v>260</v>
      </c>
      <c r="C74" t="s">
        <v>261</v>
      </c>
      <c r="D74" t="s">
        <v>260</v>
      </c>
    </row>
    <row r="75" spans="1:4" x14ac:dyDescent="0.25">
      <c r="A75" t="s">
        <v>262</v>
      </c>
      <c r="B75" t="s">
        <v>263</v>
      </c>
      <c r="C75" t="s">
        <v>264</v>
      </c>
      <c r="D75" t="s">
        <v>263</v>
      </c>
    </row>
    <row r="76" spans="1:4" x14ac:dyDescent="0.25">
      <c r="A76" t="s">
        <v>265</v>
      </c>
      <c r="B76" t="s">
        <v>266</v>
      </c>
      <c r="C76" t="s">
        <v>267</v>
      </c>
      <c r="D76" t="s">
        <v>266</v>
      </c>
    </row>
    <row r="77" spans="1:4" x14ac:dyDescent="0.25">
      <c r="A77" t="s">
        <v>268</v>
      </c>
      <c r="B77" t="s">
        <v>269</v>
      </c>
      <c r="C77" t="s">
        <v>270</v>
      </c>
      <c r="D77" t="s">
        <v>269</v>
      </c>
    </row>
    <row r="78" spans="1:4" x14ac:dyDescent="0.25">
      <c r="A78" t="s">
        <v>271</v>
      </c>
      <c r="B78" t="s">
        <v>272</v>
      </c>
      <c r="C78" t="s">
        <v>273</v>
      </c>
      <c r="D78" t="s">
        <v>272</v>
      </c>
    </row>
    <row r="79" spans="1:4" x14ac:dyDescent="0.25">
      <c r="A79" t="s">
        <v>274</v>
      </c>
      <c r="B79" t="s">
        <v>275</v>
      </c>
      <c r="C79" t="s">
        <v>276</v>
      </c>
      <c r="D79" t="s">
        <v>275</v>
      </c>
    </row>
    <row r="80" spans="1:4" x14ac:dyDescent="0.25">
      <c r="A80" t="s">
        <v>277</v>
      </c>
      <c r="B80" t="s">
        <v>278</v>
      </c>
      <c r="C80" t="s">
        <v>279</v>
      </c>
      <c r="D80" t="s">
        <v>278</v>
      </c>
    </row>
    <row r="81" spans="1:4" x14ac:dyDescent="0.25">
      <c r="A81" t="s">
        <v>280</v>
      </c>
      <c r="B81" t="s">
        <v>281</v>
      </c>
      <c r="C81" t="s">
        <v>282</v>
      </c>
      <c r="D81" t="s">
        <v>281</v>
      </c>
    </row>
    <row r="82" spans="1:4" x14ac:dyDescent="0.25">
      <c r="A82" t="s">
        <v>283</v>
      </c>
      <c r="B82" t="s">
        <v>284</v>
      </c>
      <c r="C82" t="s">
        <v>285</v>
      </c>
      <c r="D82" t="s">
        <v>284</v>
      </c>
    </row>
    <row r="83" spans="1:4" x14ac:dyDescent="0.25">
      <c r="A83" t="s">
        <v>286</v>
      </c>
      <c r="B83" t="s">
        <v>287</v>
      </c>
      <c r="C83" t="s">
        <v>288</v>
      </c>
      <c r="D83" t="s">
        <v>287</v>
      </c>
    </row>
    <row r="84" spans="1:4" x14ac:dyDescent="0.25">
      <c r="A84" t="s">
        <v>289</v>
      </c>
      <c r="B84" t="s">
        <v>290</v>
      </c>
      <c r="C84" t="s">
        <v>291</v>
      </c>
      <c r="D84" t="s">
        <v>290</v>
      </c>
    </row>
    <row r="85" spans="1:4" x14ac:dyDescent="0.25">
      <c r="A85" t="s">
        <v>292</v>
      </c>
      <c r="B85" t="s">
        <v>293</v>
      </c>
      <c r="C85" t="s">
        <v>294</v>
      </c>
      <c r="D85" t="s">
        <v>293</v>
      </c>
    </row>
    <row r="86" spans="1:4" x14ac:dyDescent="0.25">
      <c r="A86" t="s">
        <v>295</v>
      </c>
      <c r="B86" t="s">
        <v>296</v>
      </c>
      <c r="C86" t="s">
        <v>297</v>
      </c>
      <c r="D86" t="s">
        <v>296</v>
      </c>
    </row>
    <row r="87" spans="1:4" x14ac:dyDescent="0.25">
      <c r="A87" t="s">
        <v>298</v>
      </c>
      <c r="B87" t="s">
        <v>299</v>
      </c>
      <c r="C87" t="s">
        <v>300</v>
      </c>
      <c r="D87" t="s">
        <v>299</v>
      </c>
    </row>
    <row r="88" spans="1:4" x14ac:dyDescent="0.25">
      <c r="A88" t="s">
        <v>301</v>
      </c>
      <c r="B88" t="s">
        <v>302</v>
      </c>
      <c r="C88" t="s">
        <v>303</v>
      </c>
      <c r="D88" t="s">
        <v>302</v>
      </c>
    </row>
    <row r="89" spans="1:4" x14ac:dyDescent="0.25">
      <c r="A89" t="s">
        <v>304</v>
      </c>
      <c r="B89" t="s">
        <v>305</v>
      </c>
      <c r="C89" t="s">
        <v>306</v>
      </c>
      <c r="D89" t="s">
        <v>305</v>
      </c>
    </row>
    <row r="90" spans="1:4" x14ac:dyDescent="0.25">
      <c r="A90" t="s">
        <v>307</v>
      </c>
      <c r="B90" t="s">
        <v>308</v>
      </c>
      <c r="C90" t="s">
        <v>306</v>
      </c>
      <c r="D90" t="s">
        <v>308</v>
      </c>
    </row>
    <row r="91" spans="1:4" x14ac:dyDescent="0.25">
      <c r="A91" t="s">
        <v>309</v>
      </c>
      <c r="B91" t="s">
        <v>310</v>
      </c>
      <c r="C91" t="s">
        <v>311</v>
      </c>
      <c r="D91" t="s">
        <v>310</v>
      </c>
    </row>
    <row r="92" spans="1:4" x14ac:dyDescent="0.25">
      <c r="A92" t="s">
        <v>312</v>
      </c>
      <c r="B92" t="s">
        <v>313</v>
      </c>
      <c r="C92" t="s">
        <v>314</v>
      </c>
      <c r="D92" t="s">
        <v>313</v>
      </c>
    </row>
    <row r="93" spans="1:4" x14ac:dyDescent="0.25">
      <c r="A93" t="s">
        <v>315</v>
      </c>
      <c r="B93" t="s">
        <v>316</v>
      </c>
      <c r="C93" t="s">
        <v>317</v>
      </c>
      <c r="D93" t="s">
        <v>316</v>
      </c>
    </row>
    <row r="94" spans="1:4" x14ac:dyDescent="0.25">
      <c r="A94" t="s">
        <v>318</v>
      </c>
      <c r="B94" t="s">
        <v>319</v>
      </c>
      <c r="C94" t="s">
        <v>320</v>
      </c>
      <c r="D94" t="s">
        <v>319</v>
      </c>
    </row>
    <row r="95" spans="1:4" x14ac:dyDescent="0.25">
      <c r="A95" t="s">
        <v>321</v>
      </c>
      <c r="B95" t="s">
        <v>322</v>
      </c>
      <c r="C95" t="s">
        <v>323</v>
      </c>
      <c r="D95" t="s">
        <v>322</v>
      </c>
    </row>
    <row r="96" spans="1:4" x14ac:dyDescent="0.25">
      <c r="A96" t="s">
        <v>324</v>
      </c>
      <c r="B96" t="s">
        <v>325</v>
      </c>
      <c r="C96" t="s">
        <v>326</v>
      </c>
      <c r="D96" t="s">
        <v>325</v>
      </c>
    </row>
    <row r="97" spans="1:4" x14ac:dyDescent="0.25">
      <c r="A97" t="s">
        <v>327</v>
      </c>
      <c r="B97" t="s">
        <v>328</v>
      </c>
      <c r="C97" t="s">
        <v>329</v>
      </c>
      <c r="D97" t="s">
        <v>328</v>
      </c>
    </row>
    <row r="98" spans="1:4" x14ac:dyDescent="0.25">
      <c r="A98" t="s">
        <v>330</v>
      </c>
      <c r="B98" t="s">
        <v>331</v>
      </c>
      <c r="C98" t="s">
        <v>332</v>
      </c>
      <c r="D98" t="s">
        <v>331</v>
      </c>
    </row>
    <row r="99" spans="1:4" x14ac:dyDescent="0.25">
      <c r="A99" t="s">
        <v>333</v>
      </c>
      <c r="B99" t="s">
        <v>334</v>
      </c>
      <c r="C99" t="s">
        <v>335</v>
      </c>
      <c r="D99" t="s">
        <v>334</v>
      </c>
    </row>
    <row r="100" spans="1:4" x14ac:dyDescent="0.25">
      <c r="A100" t="s">
        <v>336</v>
      </c>
      <c r="B100" t="s">
        <v>337</v>
      </c>
      <c r="C100" t="s">
        <v>338</v>
      </c>
      <c r="D100" t="s">
        <v>337</v>
      </c>
    </row>
    <row r="101" spans="1:4" x14ac:dyDescent="0.25">
      <c r="A101" t="s">
        <v>339</v>
      </c>
      <c r="B101" t="s">
        <v>340</v>
      </c>
      <c r="C101" t="s">
        <v>341</v>
      </c>
      <c r="D101" t="s">
        <v>340</v>
      </c>
    </row>
    <row r="102" spans="1:4" x14ac:dyDescent="0.25">
      <c r="A102" t="s">
        <v>342</v>
      </c>
      <c r="B102" t="s">
        <v>343</v>
      </c>
      <c r="C102" t="s">
        <v>344</v>
      </c>
      <c r="D102" t="s">
        <v>343</v>
      </c>
    </row>
    <row r="103" spans="1:4" x14ac:dyDescent="0.25">
      <c r="A103" t="s">
        <v>345</v>
      </c>
      <c r="B103" t="s">
        <v>346</v>
      </c>
      <c r="C103" t="s">
        <v>347</v>
      </c>
      <c r="D103" t="s">
        <v>346</v>
      </c>
    </row>
    <row r="104" spans="1:4" x14ac:dyDescent="0.25">
      <c r="A104" t="s">
        <v>348</v>
      </c>
      <c r="B104" t="s">
        <v>349</v>
      </c>
      <c r="C104" t="s">
        <v>350</v>
      </c>
      <c r="D104" t="s">
        <v>349</v>
      </c>
    </row>
    <row r="105" spans="1:4" x14ac:dyDescent="0.25">
      <c r="A105" t="s">
        <v>351</v>
      </c>
      <c r="B105" t="s">
        <v>352</v>
      </c>
      <c r="C105" t="s">
        <v>353</v>
      </c>
      <c r="D105" t="s">
        <v>352</v>
      </c>
    </row>
    <row r="106" spans="1:4" x14ac:dyDescent="0.25">
      <c r="A106" t="s">
        <v>354</v>
      </c>
      <c r="B106" t="s">
        <v>355</v>
      </c>
      <c r="C106" t="s">
        <v>356</v>
      </c>
      <c r="D106" t="s">
        <v>355</v>
      </c>
    </row>
    <row r="107" spans="1:4" x14ac:dyDescent="0.25">
      <c r="A107" t="s">
        <v>357</v>
      </c>
      <c r="B107" t="s">
        <v>358</v>
      </c>
      <c r="C107" t="s">
        <v>359</v>
      </c>
      <c r="D107" t="s">
        <v>358</v>
      </c>
    </row>
    <row r="108" spans="1:4" x14ac:dyDescent="0.25">
      <c r="A108" t="s">
        <v>360</v>
      </c>
      <c r="B108" t="s">
        <v>361</v>
      </c>
      <c r="C108" t="s">
        <v>362</v>
      </c>
      <c r="D108" t="s">
        <v>361</v>
      </c>
    </row>
    <row r="109" spans="1:4" x14ac:dyDescent="0.25">
      <c r="A109" t="s">
        <v>363</v>
      </c>
      <c r="B109" t="s">
        <v>364</v>
      </c>
      <c r="C109" t="s">
        <v>365</v>
      </c>
      <c r="D109" t="s">
        <v>364</v>
      </c>
    </row>
    <row r="110" spans="1:4" x14ac:dyDescent="0.25">
      <c r="A110" t="s">
        <v>366</v>
      </c>
      <c r="B110" t="s">
        <v>367</v>
      </c>
      <c r="C110" t="s">
        <v>368</v>
      </c>
      <c r="D110" t="s">
        <v>367</v>
      </c>
    </row>
    <row r="111" spans="1:4" x14ac:dyDescent="0.25">
      <c r="A111" t="s">
        <v>369</v>
      </c>
      <c r="B111" t="s">
        <v>370</v>
      </c>
      <c r="C111" t="s">
        <v>371</v>
      </c>
      <c r="D111" t="s">
        <v>370</v>
      </c>
    </row>
    <row r="112" spans="1:4" x14ac:dyDescent="0.25">
      <c r="A112" t="s">
        <v>372</v>
      </c>
      <c r="B112" t="s">
        <v>373</v>
      </c>
      <c r="C112" t="s">
        <v>374</v>
      </c>
      <c r="D112" t="s">
        <v>373</v>
      </c>
    </row>
    <row r="113" spans="1:4" x14ac:dyDescent="0.25">
      <c r="A113" t="s">
        <v>375</v>
      </c>
      <c r="B113" t="s">
        <v>376</v>
      </c>
      <c r="C113" t="s">
        <v>377</v>
      </c>
      <c r="D113" t="s">
        <v>376</v>
      </c>
    </row>
    <row r="114" spans="1:4" x14ac:dyDescent="0.25">
      <c r="A114" t="s">
        <v>378</v>
      </c>
      <c r="B114" t="s">
        <v>379</v>
      </c>
      <c r="C114" t="s">
        <v>380</v>
      </c>
      <c r="D114" t="s">
        <v>379</v>
      </c>
    </row>
    <row r="115" spans="1:4" x14ac:dyDescent="0.25">
      <c r="A115" t="s">
        <v>381</v>
      </c>
      <c r="B115" t="s">
        <v>382</v>
      </c>
      <c r="C115" t="s">
        <v>383</v>
      </c>
      <c r="D115" t="s">
        <v>382</v>
      </c>
    </row>
    <row r="116" spans="1:4" x14ac:dyDescent="0.25">
      <c r="A116" t="s">
        <v>384</v>
      </c>
      <c r="B116" t="s">
        <v>385</v>
      </c>
      <c r="C116" t="s">
        <v>386</v>
      </c>
      <c r="D116" t="s">
        <v>385</v>
      </c>
    </row>
    <row r="117" spans="1:4" x14ac:dyDescent="0.25">
      <c r="A117" t="s">
        <v>387</v>
      </c>
      <c r="B117" t="s">
        <v>388</v>
      </c>
      <c r="C117" t="s">
        <v>389</v>
      </c>
      <c r="D117" t="s">
        <v>388</v>
      </c>
    </row>
    <row r="118" spans="1:4" x14ac:dyDescent="0.25">
      <c r="A118" t="s">
        <v>390</v>
      </c>
      <c r="B118" t="s">
        <v>391</v>
      </c>
      <c r="C118" t="s">
        <v>392</v>
      </c>
      <c r="D118" t="s">
        <v>391</v>
      </c>
    </row>
    <row r="119" spans="1:4" x14ac:dyDescent="0.25">
      <c r="A119" t="s">
        <v>393</v>
      </c>
      <c r="B119" t="s">
        <v>394</v>
      </c>
      <c r="C119" t="s">
        <v>395</v>
      </c>
      <c r="D119" t="s">
        <v>394</v>
      </c>
    </row>
    <row r="120" spans="1:4" x14ac:dyDescent="0.25">
      <c r="A120" t="s">
        <v>396</v>
      </c>
      <c r="B120" t="s">
        <v>397</v>
      </c>
      <c r="C120" t="s">
        <v>398</v>
      </c>
      <c r="D120" t="s">
        <v>397</v>
      </c>
    </row>
    <row r="121" spans="1:4" x14ac:dyDescent="0.25">
      <c r="A121" t="s">
        <v>399</v>
      </c>
      <c r="B121" t="s">
        <v>400</v>
      </c>
      <c r="C121" t="s">
        <v>401</v>
      </c>
      <c r="D121" t="s">
        <v>400</v>
      </c>
    </row>
    <row r="122" spans="1:4" x14ac:dyDescent="0.25">
      <c r="A122" t="s">
        <v>402</v>
      </c>
      <c r="B122" t="s">
        <v>403</v>
      </c>
      <c r="C122" t="s">
        <v>404</v>
      </c>
      <c r="D122" t="s">
        <v>403</v>
      </c>
    </row>
    <row r="123" spans="1:4" x14ac:dyDescent="0.25">
      <c r="A123" t="s">
        <v>405</v>
      </c>
      <c r="B123" t="s">
        <v>406</v>
      </c>
      <c r="C123" t="s">
        <v>407</v>
      </c>
      <c r="D123" t="s">
        <v>406</v>
      </c>
    </row>
    <row r="124" spans="1:4" x14ac:dyDescent="0.25">
      <c r="A124" t="s">
        <v>408</v>
      </c>
      <c r="B124" t="s">
        <v>409</v>
      </c>
      <c r="C124" t="s">
        <v>410</v>
      </c>
      <c r="D124" t="s">
        <v>409</v>
      </c>
    </row>
    <row r="125" spans="1:4" x14ac:dyDescent="0.25">
      <c r="A125" t="s">
        <v>411</v>
      </c>
      <c r="B125" t="s">
        <v>412</v>
      </c>
      <c r="C125" t="s">
        <v>413</v>
      </c>
      <c r="D125" t="s">
        <v>412</v>
      </c>
    </row>
    <row r="126" spans="1:4" x14ac:dyDescent="0.25">
      <c r="A126" t="s">
        <v>414</v>
      </c>
      <c r="B126" t="s">
        <v>415</v>
      </c>
      <c r="C126" t="s">
        <v>416</v>
      </c>
      <c r="D126" t="s">
        <v>415</v>
      </c>
    </row>
    <row r="127" spans="1:4" x14ac:dyDescent="0.25">
      <c r="A127" t="s">
        <v>417</v>
      </c>
      <c r="B127" t="s">
        <v>418</v>
      </c>
      <c r="C127" t="s">
        <v>419</v>
      </c>
      <c r="D127" t="s">
        <v>418</v>
      </c>
    </row>
    <row r="128" spans="1:4" x14ac:dyDescent="0.25">
      <c r="A128" t="s">
        <v>420</v>
      </c>
      <c r="B128" t="s">
        <v>421</v>
      </c>
      <c r="C128" t="s">
        <v>422</v>
      </c>
      <c r="D128" t="s">
        <v>421</v>
      </c>
    </row>
    <row r="129" spans="1:4" x14ac:dyDescent="0.25">
      <c r="A129" t="s">
        <v>423</v>
      </c>
      <c r="B129" t="s">
        <v>424</v>
      </c>
      <c r="C129" t="s">
        <v>425</v>
      </c>
      <c r="D129" t="s">
        <v>424</v>
      </c>
    </row>
    <row r="130" spans="1:4" x14ac:dyDescent="0.25">
      <c r="A130" t="s">
        <v>426</v>
      </c>
      <c r="B130" t="s">
        <v>427</v>
      </c>
      <c r="C130" t="s">
        <v>428</v>
      </c>
      <c r="D130" t="s">
        <v>427</v>
      </c>
    </row>
    <row r="131" spans="1:4" x14ac:dyDescent="0.25">
      <c r="A131" t="s">
        <v>429</v>
      </c>
      <c r="B131" t="s">
        <v>430</v>
      </c>
      <c r="C131" t="s">
        <v>431</v>
      </c>
      <c r="D131" t="s">
        <v>430</v>
      </c>
    </row>
    <row r="132" spans="1:4" x14ac:dyDescent="0.25">
      <c r="A132" t="s">
        <v>432</v>
      </c>
      <c r="B132" t="s">
        <v>433</v>
      </c>
      <c r="C132" t="s">
        <v>434</v>
      </c>
      <c r="D132" t="s">
        <v>433</v>
      </c>
    </row>
    <row r="133" spans="1:4" x14ac:dyDescent="0.25">
      <c r="A133" t="s">
        <v>435</v>
      </c>
      <c r="B133" t="s">
        <v>436</v>
      </c>
      <c r="C133" t="s">
        <v>437</v>
      </c>
      <c r="D133" t="s">
        <v>436</v>
      </c>
    </row>
    <row r="134" spans="1:4" x14ac:dyDescent="0.25">
      <c r="A134" t="s">
        <v>438</v>
      </c>
      <c r="B134" t="s">
        <v>439</v>
      </c>
      <c r="C134" t="s">
        <v>440</v>
      </c>
      <c r="D134" t="s">
        <v>439</v>
      </c>
    </row>
    <row r="135" spans="1:4" x14ac:dyDescent="0.25">
      <c r="A135" t="s">
        <v>441</v>
      </c>
      <c r="B135" t="s">
        <v>442</v>
      </c>
      <c r="C135" t="s">
        <v>443</v>
      </c>
      <c r="D135" t="s">
        <v>442</v>
      </c>
    </row>
    <row r="136" spans="1:4" x14ac:dyDescent="0.25">
      <c r="A136" t="s">
        <v>444</v>
      </c>
      <c r="B136" t="s">
        <v>445</v>
      </c>
      <c r="C136" t="s">
        <v>446</v>
      </c>
      <c r="D136" t="s">
        <v>445</v>
      </c>
    </row>
    <row r="137" spans="1:4" x14ac:dyDescent="0.25">
      <c r="A137" t="s">
        <v>447</v>
      </c>
      <c r="B137" t="s">
        <v>448</v>
      </c>
      <c r="C137" t="s">
        <v>449</v>
      </c>
      <c r="D137" t="s">
        <v>448</v>
      </c>
    </row>
    <row r="138" spans="1:4" x14ac:dyDescent="0.25">
      <c r="A138" t="s">
        <v>450</v>
      </c>
      <c r="B138" t="s">
        <v>451</v>
      </c>
      <c r="C138" t="s">
        <v>452</v>
      </c>
      <c r="D138" t="s">
        <v>451</v>
      </c>
    </row>
    <row r="139" spans="1:4" x14ac:dyDescent="0.25">
      <c r="A139" t="s">
        <v>453</v>
      </c>
      <c r="B139" t="s">
        <v>454</v>
      </c>
      <c r="C139" t="s">
        <v>455</v>
      </c>
      <c r="D139" t="s">
        <v>454</v>
      </c>
    </row>
    <row r="140" spans="1:4" x14ac:dyDescent="0.25">
      <c r="A140" t="s">
        <v>456</v>
      </c>
      <c r="B140" t="s">
        <v>457</v>
      </c>
      <c r="C140" t="s">
        <v>458</v>
      </c>
      <c r="D140" t="s">
        <v>457</v>
      </c>
    </row>
    <row r="141" spans="1:4" x14ac:dyDescent="0.25">
      <c r="A141" t="s">
        <v>459</v>
      </c>
      <c r="B141" t="s">
        <v>460</v>
      </c>
      <c r="C141" t="s">
        <v>461</v>
      </c>
      <c r="D141" t="s">
        <v>460</v>
      </c>
    </row>
    <row r="142" spans="1:4" x14ac:dyDescent="0.25">
      <c r="A142" t="s">
        <v>36</v>
      </c>
      <c r="B142" t="s">
        <v>462</v>
      </c>
      <c r="C142" t="s">
        <v>463</v>
      </c>
      <c r="D142" t="s">
        <v>462</v>
      </c>
    </row>
    <row r="143" spans="1:4" x14ac:dyDescent="0.25">
      <c r="A143" t="s">
        <v>464</v>
      </c>
      <c r="B143" t="s">
        <v>465</v>
      </c>
      <c r="C143" t="s">
        <v>466</v>
      </c>
      <c r="D143" t="s">
        <v>465</v>
      </c>
    </row>
    <row r="144" spans="1:4" x14ac:dyDescent="0.25">
      <c r="A144" t="s">
        <v>467</v>
      </c>
      <c r="B144" t="s">
        <v>468</v>
      </c>
      <c r="C144" t="s">
        <v>469</v>
      </c>
      <c r="D144" t="s">
        <v>468</v>
      </c>
    </row>
    <row r="145" spans="1:4" x14ac:dyDescent="0.25">
      <c r="A145" t="s">
        <v>470</v>
      </c>
      <c r="B145" t="s">
        <v>471</v>
      </c>
      <c r="C145" t="s">
        <v>472</v>
      </c>
      <c r="D145" t="s">
        <v>471</v>
      </c>
    </row>
    <row r="146" spans="1:4" x14ac:dyDescent="0.25">
      <c r="A146" t="s">
        <v>473</v>
      </c>
      <c r="B146" t="s">
        <v>474</v>
      </c>
      <c r="C146" t="s">
        <v>475</v>
      </c>
      <c r="D146" t="s">
        <v>474</v>
      </c>
    </row>
    <row r="147" spans="1:4" x14ac:dyDescent="0.25">
      <c r="A147" t="s">
        <v>476</v>
      </c>
      <c r="B147" t="s">
        <v>477</v>
      </c>
      <c r="C147" t="s">
        <v>478</v>
      </c>
      <c r="D147" t="s">
        <v>477</v>
      </c>
    </row>
    <row r="148" spans="1:4" x14ac:dyDescent="0.25">
      <c r="A148" t="s">
        <v>479</v>
      </c>
      <c r="B148" t="s">
        <v>480</v>
      </c>
      <c r="C148" t="s">
        <v>481</v>
      </c>
      <c r="D148" t="s">
        <v>480</v>
      </c>
    </row>
    <row r="149" spans="1:4" x14ac:dyDescent="0.25">
      <c r="A149" t="s">
        <v>482</v>
      </c>
      <c r="B149" t="s">
        <v>483</v>
      </c>
      <c r="C149" t="s">
        <v>484</v>
      </c>
      <c r="D149" t="s">
        <v>483</v>
      </c>
    </row>
    <row r="150" spans="1:4" x14ac:dyDescent="0.25">
      <c r="A150" t="s">
        <v>485</v>
      </c>
      <c r="B150" t="s">
        <v>486</v>
      </c>
      <c r="C150" t="s">
        <v>487</v>
      </c>
      <c r="D150" t="s">
        <v>486</v>
      </c>
    </row>
    <row r="151" spans="1:4" x14ac:dyDescent="0.25">
      <c r="A151" t="s">
        <v>488</v>
      </c>
      <c r="B151" t="s">
        <v>489</v>
      </c>
      <c r="C151" t="s">
        <v>490</v>
      </c>
      <c r="D151" t="s">
        <v>489</v>
      </c>
    </row>
    <row r="152" spans="1:4" x14ac:dyDescent="0.25">
      <c r="A152" t="s">
        <v>491</v>
      </c>
      <c r="B152" t="s">
        <v>492</v>
      </c>
      <c r="C152" t="s">
        <v>493</v>
      </c>
      <c r="D152" t="s">
        <v>492</v>
      </c>
    </row>
    <row r="153" spans="1:4" x14ac:dyDescent="0.25">
      <c r="A153" t="s">
        <v>494</v>
      </c>
      <c r="B153" t="s">
        <v>495</v>
      </c>
      <c r="C153" t="s">
        <v>496</v>
      </c>
      <c r="D153" t="s">
        <v>495</v>
      </c>
    </row>
    <row r="154" spans="1:4" x14ac:dyDescent="0.25">
      <c r="A154" t="s">
        <v>497</v>
      </c>
      <c r="B154" t="s">
        <v>498</v>
      </c>
      <c r="C154" t="s">
        <v>499</v>
      </c>
      <c r="D154" t="s">
        <v>498</v>
      </c>
    </row>
    <row r="155" spans="1:4" x14ac:dyDescent="0.25">
      <c r="A155" t="s">
        <v>500</v>
      </c>
      <c r="B155" t="s">
        <v>501</v>
      </c>
      <c r="C155" t="s">
        <v>502</v>
      </c>
      <c r="D155" t="s">
        <v>501</v>
      </c>
    </row>
    <row r="156" spans="1:4" x14ac:dyDescent="0.25">
      <c r="A156" t="s">
        <v>503</v>
      </c>
      <c r="B156" t="s">
        <v>504</v>
      </c>
      <c r="C156" t="s">
        <v>505</v>
      </c>
      <c r="D156" t="s">
        <v>504</v>
      </c>
    </row>
    <row r="157" spans="1:4" x14ac:dyDescent="0.25">
      <c r="A157" t="s">
        <v>506</v>
      </c>
      <c r="B157" t="s">
        <v>507</v>
      </c>
      <c r="C157" t="s">
        <v>508</v>
      </c>
      <c r="D157" t="s">
        <v>507</v>
      </c>
    </row>
    <row r="158" spans="1:4" x14ac:dyDescent="0.25">
      <c r="A158" t="s">
        <v>509</v>
      </c>
      <c r="B158" t="s">
        <v>510</v>
      </c>
      <c r="C158" t="s">
        <v>511</v>
      </c>
      <c r="D158" t="s">
        <v>510</v>
      </c>
    </row>
    <row r="159" spans="1:4" x14ac:dyDescent="0.25">
      <c r="A159" t="s">
        <v>35</v>
      </c>
      <c r="B159" t="s">
        <v>512</v>
      </c>
      <c r="C159" t="s">
        <v>513</v>
      </c>
      <c r="D159" t="s">
        <v>512</v>
      </c>
    </row>
    <row r="160" spans="1:4" x14ac:dyDescent="0.25">
      <c r="A160" t="s">
        <v>514</v>
      </c>
      <c r="B160" t="s">
        <v>515</v>
      </c>
      <c r="C160" t="s">
        <v>516</v>
      </c>
      <c r="D160" t="s">
        <v>515</v>
      </c>
    </row>
    <row r="161" spans="1:4" x14ac:dyDescent="0.25">
      <c r="A161" t="s">
        <v>517</v>
      </c>
      <c r="B161" t="s">
        <v>518</v>
      </c>
      <c r="C161" t="s">
        <v>519</v>
      </c>
      <c r="D161" t="s">
        <v>518</v>
      </c>
    </row>
    <row r="162" spans="1:4" x14ac:dyDescent="0.25">
      <c r="A162" t="s">
        <v>520</v>
      </c>
      <c r="B162" t="s">
        <v>521</v>
      </c>
      <c r="C162" t="s">
        <v>522</v>
      </c>
      <c r="D162" t="s">
        <v>521</v>
      </c>
    </row>
    <row r="163" spans="1:4" x14ac:dyDescent="0.25">
      <c r="A163" t="s">
        <v>523</v>
      </c>
      <c r="B163" t="s">
        <v>524</v>
      </c>
      <c r="C163" t="s">
        <v>525</v>
      </c>
      <c r="D163" t="s">
        <v>524</v>
      </c>
    </row>
    <row r="164" spans="1:4" x14ac:dyDescent="0.25">
      <c r="A164" t="s">
        <v>526</v>
      </c>
      <c r="B164" t="s">
        <v>527</v>
      </c>
      <c r="C164" t="s">
        <v>528</v>
      </c>
      <c r="D164" t="s">
        <v>527</v>
      </c>
    </row>
    <row r="165" spans="1:4" x14ac:dyDescent="0.25">
      <c r="A165" t="s">
        <v>529</v>
      </c>
      <c r="B165" t="s">
        <v>530</v>
      </c>
      <c r="C165" t="s">
        <v>531</v>
      </c>
      <c r="D165" t="s">
        <v>530</v>
      </c>
    </row>
    <row r="166" spans="1:4" x14ac:dyDescent="0.25">
      <c r="A166" t="s">
        <v>532</v>
      </c>
      <c r="B166" t="s">
        <v>533</v>
      </c>
      <c r="C166" t="s">
        <v>534</v>
      </c>
      <c r="D166" t="s">
        <v>533</v>
      </c>
    </row>
    <row r="167" spans="1:4" x14ac:dyDescent="0.25">
      <c r="A167" t="s">
        <v>535</v>
      </c>
      <c r="B167" t="s">
        <v>536</v>
      </c>
      <c r="C167" t="s">
        <v>537</v>
      </c>
      <c r="D167" t="s">
        <v>536</v>
      </c>
    </row>
    <row r="168" spans="1:4" x14ac:dyDescent="0.25">
      <c r="A168" t="s">
        <v>538</v>
      </c>
      <c r="B168" t="s">
        <v>539</v>
      </c>
      <c r="C168" t="s">
        <v>540</v>
      </c>
      <c r="D168" t="s">
        <v>539</v>
      </c>
    </row>
    <row r="169" spans="1:4" x14ac:dyDescent="0.25">
      <c r="A169" t="s">
        <v>541</v>
      </c>
      <c r="B169" t="s">
        <v>542</v>
      </c>
      <c r="C169" t="s">
        <v>543</v>
      </c>
      <c r="D169" t="s">
        <v>542</v>
      </c>
    </row>
    <row r="170" spans="1:4" x14ac:dyDescent="0.25">
      <c r="A170" t="s">
        <v>544</v>
      </c>
      <c r="B170" t="s">
        <v>545</v>
      </c>
      <c r="C170" t="s">
        <v>546</v>
      </c>
      <c r="D170" t="s">
        <v>545</v>
      </c>
    </row>
    <row r="171" spans="1:4" x14ac:dyDescent="0.25">
      <c r="A171" t="s">
        <v>547</v>
      </c>
      <c r="B171" t="s">
        <v>548</v>
      </c>
      <c r="C171" t="s">
        <v>549</v>
      </c>
      <c r="D171" t="s">
        <v>548</v>
      </c>
    </row>
    <row r="172" spans="1:4" x14ac:dyDescent="0.25">
      <c r="A172" t="s">
        <v>550</v>
      </c>
      <c r="B172" t="s">
        <v>551</v>
      </c>
      <c r="C172" t="s">
        <v>552</v>
      </c>
      <c r="D172" t="s">
        <v>551</v>
      </c>
    </row>
    <row r="173" spans="1:4" x14ac:dyDescent="0.25">
      <c r="A173" t="s">
        <v>553</v>
      </c>
      <c r="B173" t="s">
        <v>554</v>
      </c>
      <c r="C173" t="s">
        <v>555</v>
      </c>
      <c r="D173" t="s">
        <v>554</v>
      </c>
    </row>
    <row r="174" spans="1:4" x14ac:dyDescent="0.25">
      <c r="A174" t="s">
        <v>556</v>
      </c>
      <c r="B174" t="s">
        <v>557</v>
      </c>
      <c r="C174" t="s">
        <v>558</v>
      </c>
      <c r="D174" t="s">
        <v>557</v>
      </c>
    </row>
    <row r="175" spans="1:4" x14ac:dyDescent="0.25">
      <c r="A175" t="s">
        <v>559</v>
      </c>
      <c r="B175" t="s">
        <v>560</v>
      </c>
      <c r="C175" t="s">
        <v>561</v>
      </c>
      <c r="D175" t="s">
        <v>560</v>
      </c>
    </row>
    <row r="176" spans="1:4" x14ac:dyDescent="0.25">
      <c r="A176" t="s">
        <v>562</v>
      </c>
      <c r="B176" t="s">
        <v>563</v>
      </c>
      <c r="C176" t="s">
        <v>564</v>
      </c>
      <c r="D176" t="s">
        <v>563</v>
      </c>
    </row>
    <row r="177" spans="1:4" x14ac:dyDescent="0.25">
      <c r="A177" t="s">
        <v>565</v>
      </c>
      <c r="B177" t="s">
        <v>566</v>
      </c>
      <c r="C177" t="s">
        <v>567</v>
      </c>
      <c r="D177" t="s">
        <v>566</v>
      </c>
    </row>
    <row r="178" spans="1:4" x14ac:dyDescent="0.25">
      <c r="A178" t="s">
        <v>568</v>
      </c>
      <c r="B178" t="s">
        <v>569</v>
      </c>
      <c r="C178" t="s">
        <v>570</v>
      </c>
      <c r="D178" t="s">
        <v>569</v>
      </c>
    </row>
    <row r="179" spans="1:4" x14ac:dyDescent="0.25">
      <c r="A179" t="s">
        <v>571</v>
      </c>
      <c r="B179" t="s">
        <v>572</v>
      </c>
      <c r="C179" t="s">
        <v>573</v>
      </c>
      <c r="D179" t="s">
        <v>572</v>
      </c>
    </row>
    <row r="180" spans="1:4" x14ac:dyDescent="0.25">
      <c r="A180" t="s">
        <v>574</v>
      </c>
      <c r="B180" t="s">
        <v>575</v>
      </c>
      <c r="C180" t="s">
        <v>576</v>
      </c>
      <c r="D180" t="s">
        <v>575</v>
      </c>
    </row>
    <row r="181" spans="1:4" x14ac:dyDescent="0.25">
      <c r="A181" t="s">
        <v>577</v>
      </c>
      <c r="B181" t="s">
        <v>578</v>
      </c>
      <c r="C181" t="s">
        <v>579</v>
      </c>
      <c r="D181" t="s">
        <v>578</v>
      </c>
    </row>
    <row r="182" spans="1:4" x14ac:dyDescent="0.25">
      <c r="A182" t="s">
        <v>580</v>
      </c>
      <c r="B182" t="s">
        <v>581</v>
      </c>
      <c r="C182" t="s">
        <v>582</v>
      </c>
      <c r="D182" t="s">
        <v>581</v>
      </c>
    </row>
    <row r="183" spans="1:4" x14ac:dyDescent="0.25">
      <c r="A183" t="s">
        <v>583</v>
      </c>
      <c r="B183" t="s">
        <v>584</v>
      </c>
      <c r="C183" t="s">
        <v>585</v>
      </c>
      <c r="D183" t="s">
        <v>584</v>
      </c>
    </row>
    <row r="184" spans="1:4" x14ac:dyDescent="0.25">
      <c r="A184" t="s">
        <v>586</v>
      </c>
      <c r="B184" t="s">
        <v>587</v>
      </c>
      <c r="C184" t="s">
        <v>588</v>
      </c>
      <c r="D184" t="s">
        <v>587</v>
      </c>
    </row>
    <row r="185" spans="1:4" x14ac:dyDescent="0.25">
      <c r="A185" t="s">
        <v>589</v>
      </c>
      <c r="B185" t="s">
        <v>590</v>
      </c>
      <c r="C185" t="s">
        <v>591</v>
      </c>
      <c r="D185" t="s">
        <v>590</v>
      </c>
    </row>
    <row r="186" spans="1:4" x14ac:dyDescent="0.25">
      <c r="A186" t="s">
        <v>592</v>
      </c>
      <c r="B186" t="s">
        <v>593</v>
      </c>
      <c r="C186" t="s">
        <v>594</v>
      </c>
      <c r="D186" t="s">
        <v>593</v>
      </c>
    </row>
    <row r="187" spans="1:4" x14ac:dyDescent="0.25">
      <c r="A187" t="s">
        <v>595</v>
      </c>
      <c r="B187" t="s">
        <v>596</v>
      </c>
      <c r="C187" t="s">
        <v>597</v>
      </c>
      <c r="D187" t="s">
        <v>596</v>
      </c>
    </row>
    <row r="188" spans="1:4" x14ac:dyDescent="0.25">
      <c r="A188" t="s">
        <v>598</v>
      </c>
      <c r="B188" t="s">
        <v>599</v>
      </c>
      <c r="C188" t="s">
        <v>600</v>
      </c>
      <c r="D188" t="s">
        <v>599</v>
      </c>
    </row>
    <row r="189" spans="1:4" x14ac:dyDescent="0.25">
      <c r="A189" t="s">
        <v>601</v>
      </c>
      <c r="B189" t="s">
        <v>602</v>
      </c>
      <c r="C189" t="s">
        <v>603</v>
      </c>
      <c r="D189" t="s">
        <v>602</v>
      </c>
    </row>
    <row r="190" spans="1:4" x14ac:dyDescent="0.25">
      <c r="A190" t="s">
        <v>604</v>
      </c>
      <c r="B190" t="s">
        <v>605</v>
      </c>
      <c r="C190" t="s">
        <v>606</v>
      </c>
      <c r="D190" t="s">
        <v>605</v>
      </c>
    </row>
    <row r="191" spans="1:4" x14ac:dyDescent="0.25">
      <c r="A191" t="s">
        <v>607</v>
      </c>
      <c r="B191" t="s">
        <v>608</v>
      </c>
      <c r="C191" t="s">
        <v>609</v>
      </c>
      <c r="D191" t="s">
        <v>608</v>
      </c>
    </row>
    <row r="192" spans="1:4" x14ac:dyDescent="0.25">
      <c r="A192" t="s">
        <v>610</v>
      </c>
      <c r="B192" t="s">
        <v>611</v>
      </c>
      <c r="C192" t="s">
        <v>612</v>
      </c>
      <c r="D192" t="s">
        <v>611</v>
      </c>
    </row>
    <row r="193" spans="1:4" x14ac:dyDescent="0.25">
      <c r="A193" t="s">
        <v>613</v>
      </c>
      <c r="B193" t="s">
        <v>614</v>
      </c>
      <c r="C193" t="s">
        <v>615</v>
      </c>
      <c r="D193" t="s">
        <v>614</v>
      </c>
    </row>
    <row r="194" spans="1:4" x14ac:dyDescent="0.25">
      <c r="A194" t="s">
        <v>616</v>
      </c>
      <c r="B194" t="s">
        <v>617</v>
      </c>
      <c r="C194" t="s">
        <v>618</v>
      </c>
      <c r="D194" t="s">
        <v>617</v>
      </c>
    </row>
    <row r="195" spans="1:4" x14ac:dyDescent="0.25">
      <c r="A195" t="s">
        <v>619</v>
      </c>
      <c r="B195" t="s">
        <v>620</v>
      </c>
      <c r="C195" t="s">
        <v>621</v>
      </c>
      <c r="D195" t="s">
        <v>620</v>
      </c>
    </row>
    <row r="196" spans="1:4" x14ac:dyDescent="0.25">
      <c r="A196" t="s">
        <v>622</v>
      </c>
      <c r="B196" t="s">
        <v>623</v>
      </c>
      <c r="C196" t="s">
        <v>624</v>
      </c>
      <c r="D196" t="s">
        <v>623</v>
      </c>
    </row>
    <row r="197" spans="1:4" x14ac:dyDescent="0.25">
      <c r="A197" t="s">
        <v>625</v>
      </c>
      <c r="B197" t="s">
        <v>626</v>
      </c>
      <c r="C197" t="s">
        <v>627</v>
      </c>
      <c r="D197" t="s">
        <v>626</v>
      </c>
    </row>
    <row r="198" spans="1:4" x14ac:dyDescent="0.25">
      <c r="A198" t="s">
        <v>628</v>
      </c>
      <c r="B198" t="s">
        <v>629</v>
      </c>
      <c r="C198" t="s">
        <v>630</v>
      </c>
      <c r="D198" t="s">
        <v>629</v>
      </c>
    </row>
    <row r="199" spans="1:4" x14ac:dyDescent="0.25">
      <c r="A199" t="s">
        <v>631</v>
      </c>
      <c r="B199" t="s">
        <v>632</v>
      </c>
      <c r="C199" t="s">
        <v>633</v>
      </c>
      <c r="D199" t="s">
        <v>632</v>
      </c>
    </row>
    <row r="200" spans="1:4" x14ac:dyDescent="0.25">
      <c r="A200" t="s">
        <v>634</v>
      </c>
      <c r="B200" t="s">
        <v>635</v>
      </c>
      <c r="C200" t="s">
        <v>636</v>
      </c>
      <c r="D200" t="s">
        <v>635</v>
      </c>
    </row>
    <row r="201" spans="1:4" x14ac:dyDescent="0.25">
      <c r="A201" t="s">
        <v>637</v>
      </c>
      <c r="B201" t="s">
        <v>638</v>
      </c>
      <c r="C201" t="s">
        <v>639</v>
      </c>
      <c r="D201" t="s">
        <v>638</v>
      </c>
    </row>
    <row r="202" spans="1:4" x14ac:dyDescent="0.25">
      <c r="A202" t="s">
        <v>640</v>
      </c>
      <c r="B202" t="s">
        <v>641</v>
      </c>
      <c r="C202" t="s">
        <v>642</v>
      </c>
      <c r="D202" t="s">
        <v>641</v>
      </c>
    </row>
    <row r="203" spans="1:4" x14ac:dyDescent="0.25">
      <c r="A203" t="s">
        <v>643</v>
      </c>
      <c r="B203" t="s">
        <v>644</v>
      </c>
      <c r="C203" t="s">
        <v>645</v>
      </c>
      <c r="D203" t="s">
        <v>644</v>
      </c>
    </row>
    <row r="204" spans="1:4" x14ac:dyDescent="0.25">
      <c r="A204" t="s">
        <v>646</v>
      </c>
      <c r="B204" t="s">
        <v>647</v>
      </c>
      <c r="C204" t="s">
        <v>648</v>
      </c>
      <c r="D204" t="s">
        <v>647</v>
      </c>
    </row>
    <row r="205" spans="1:4" x14ac:dyDescent="0.25">
      <c r="A205" t="s">
        <v>649</v>
      </c>
      <c r="B205" t="s">
        <v>650</v>
      </c>
      <c r="C205" t="s">
        <v>651</v>
      </c>
      <c r="D205" t="s">
        <v>650</v>
      </c>
    </row>
    <row r="206" spans="1:4" x14ac:dyDescent="0.25">
      <c r="A206" t="s">
        <v>652</v>
      </c>
      <c r="B206" t="s">
        <v>653</v>
      </c>
      <c r="C206" t="s">
        <v>654</v>
      </c>
      <c r="D206" t="s">
        <v>653</v>
      </c>
    </row>
    <row r="207" spans="1:4" x14ac:dyDescent="0.25">
      <c r="A207" t="s">
        <v>655</v>
      </c>
      <c r="B207" t="s">
        <v>656</v>
      </c>
      <c r="C207" t="s">
        <v>657</v>
      </c>
      <c r="D207" t="s">
        <v>656</v>
      </c>
    </row>
    <row r="208" spans="1:4" x14ac:dyDescent="0.25">
      <c r="A208" t="s">
        <v>658</v>
      </c>
      <c r="B208" t="s">
        <v>659</v>
      </c>
      <c r="C208" t="s">
        <v>660</v>
      </c>
      <c r="D208" t="s">
        <v>659</v>
      </c>
    </row>
    <row r="209" spans="1:4" x14ac:dyDescent="0.25">
      <c r="A209" t="s">
        <v>661</v>
      </c>
      <c r="B209" t="s">
        <v>662</v>
      </c>
      <c r="C209" t="s">
        <v>663</v>
      </c>
      <c r="D209" t="s">
        <v>662</v>
      </c>
    </row>
    <row r="210" spans="1:4" x14ac:dyDescent="0.25">
      <c r="A210" t="s">
        <v>664</v>
      </c>
      <c r="B210" t="s">
        <v>665</v>
      </c>
      <c r="C210" t="s">
        <v>666</v>
      </c>
      <c r="D210" t="s">
        <v>665</v>
      </c>
    </row>
    <row r="211" spans="1:4" x14ac:dyDescent="0.25">
      <c r="A211" t="s">
        <v>667</v>
      </c>
      <c r="B211" t="s">
        <v>668</v>
      </c>
      <c r="C211" t="s">
        <v>669</v>
      </c>
      <c r="D211" t="s">
        <v>668</v>
      </c>
    </row>
    <row r="212" spans="1:4" x14ac:dyDescent="0.25">
      <c r="A212" t="s">
        <v>670</v>
      </c>
      <c r="B212" t="s">
        <v>671</v>
      </c>
      <c r="C212" t="s">
        <v>672</v>
      </c>
      <c r="D212" t="s">
        <v>671</v>
      </c>
    </row>
    <row r="213" spans="1:4" x14ac:dyDescent="0.25">
      <c r="A213" t="s">
        <v>673</v>
      </c>
      <c r="B213" t="s">
        <v>674</v>
      </c>
      <c r="C213" t="s">
        <v>675</v>
      </c>
      <c r="D213" t="s">
        <v>674</v>
      </c>
    </row>
    <row r="214" spans="1:4" x14ac:dyDescent="0.25">
      <c r="A214" t="s">
        <v>676</v>
      </c>
      <c r="B214" t="s">
        <v>677</v>
      </c>
      <c r="C214" t="s">
        <v>678</v>
      </c>
      <c r="D214" t="s">
        <v>677</v>
      </c>
    </row>
    <row r="215" spans="1:4" x14ac:dyDescent="0.25">
      <c r="A215" t="s">
        <v>679</v>
      </c>
      <c r="B215" t="s">
        <v>680</v>
      </c>
      <c r="C215" t="s">
        <v>681</v>
      </c>
      <c r="D215" t="s">
        <v>680</v>
      </c>
    </row>
    <row r="216" spans="1:4" x14ac:dyDescent="0.25">
      <c r="A216" t="s">
        <v>682</v>
      </c>
      <c r="B216" t="s">
        <v>683</v>
      </c>
      <c r="C216" t="s">
        <v>684</v>
      </c>
      <c r="D216" t="s">
        <v>683</v>
      </c>
    </row>
    <row r="217" spans="1:4" x14ac:dyDescent="0.25">
      <c r="A217" t="s">
        <v>685</v>
      </c>
      <c r="B217" t="s">
        <v>686</v>
      </c>
      <c r="C217" t="s">
        <v>687</v>
      </c>
      <c r="D217" t="s">
        <v>686</v>
      </c>
    </row>
    <row r="218" spans="1:4" x14ac:dyDescent="0.25">
      <c r="A218" t="s">
        <v>688</v>
      </c>
      <c r="B218" t="s">
        <v>689</v>
      </c>
      <c r="C218" t="s">
        <v>690</v>
      </c>
      <c r="D218" t="s">
        <v>689</v>
      </c>
    </row>
    <row r="219" spans="1:4" x14ac:dyDescent="0.25">
      <c r="A219" t="s">
        <v>691</v>
      </c>
      <c r="B219" t="s">
        <v>692</v>
      </c>
      <c r="C219" t="s">
        <v>693</v>
      </c>
      <c r="D219" t="s">
        <v>692</v>
      </c>
    </row>
    <row r="220" spans="1:4" x14ac:dyDescent="0.25">
      <c r="A220" t="s">
        <v>694</v>
      </c>
      <c r="B220" t="s">
        <v>695</v>
      </c>
      <c r="C220" t="s">
        <v>696</v>
      </c>
      <c r="D220" t="s">
        <v>695</v>
      </c>
    </row>
    <row r="221" spans="1:4" x14ac:dyDescent="0.25">
      <c r="A221" t="s">
        <v>697</v>
      </c>
      <c r="B221" t="s">
        <v>698</v>
      </c>
      <c r="C221" t="s">
        <v>699</v>
      </c>
      <c r="D221" t="s">
        <v>698</v>
      </c>
    </row>
    <row r="222" spans="1:4" x14ac:dyDescent="0.25">
      <c r="A222" t="s">
        <v>700</v>
      </c>
      <c r="B222" t="s">
        <v>701</v>
      </c>
      <c r="C222" t="s">
        <v>702</v>
      </c>
      <c r="D222" t="s">
        <v>701</v>
      </c>
    </row>
    <row r="223" spans="1:4" x14ac:dyDescent="0.25">
      <c r="A223" t="s">
        <v>703</v>
      </c>
      <c r="B223" t="s">
        <v>704</v>
      </c>
      <c r="C223" t="s">
        <v>705</v>
      </c>
      <c r="D223" t="s">
        <v>704</v>
      </c>
    </row>
    <row r="224" spans="1:4" x14ac:dyDescent="0.25">
      <c r="A224" t="s">
        <v>706</v>
      </c>
      <c r="B224" t="s">
        <v>707</v>
      </c>
      <c r="C224" t="s">
        <v>708</v>
      </c>
      <c r="D224" t="s">
        <v>707</v>
      </c>
    </row>
    <row r="225" spans="1:4" x14ac:dyDescent="0.25">
      <c r="A225" t="s">
        <v>709</v>
      </c>
      <c r="B225" t="s">
        <v>710</v>
      </c>
      <c r="C225" t="s">
        <v>711</v>
      </c>
      <c r="D225" t="s">
        <v>710</v>
      </c>
    </row>
    <row r="226" spans="1:4" x14ac:dyDescent="0.25">
      <c r="A226" t="s">
        <v>712</v>
      </c>
      <c r="B226" t="s">
        <v>713</v>
      </c>
      <c r="C226" t="s">
        <v>714</v>
      </c>
      <c r="D226" t="s">
        <v>713</v>
      </c>
    </row>
    <row r="227" spans="1:4" x14ac:dyDescent="0.25">
      <c r="A227" t="s">
        <v>715</v>
      </c>
      <c r="B227" t="s">
        <v>716</v>
      </c>
      <c r="C227" t="s">
        <v>717</v>
      </c>
      <c r="D227" t="s">
        <v>716</v>
      </c>
    </row>
    <row r="228" spans="1:4" x14ac:dyDescent="0.25">
      <c r="A228" t="s">
        <v>718</v>
      </c>
      <c r="B228" t="s">
        <v>719</v>
      </c>
      <c r="C228" t="s">
        <v>720</v>
      </c>
      <c r="D228" t="s">
        <v>719</v>
      </c>
    </row>
    <row r="229" spans="1:4" x14ac:dyDescent="0.25">
      <c r="A229" t="s">
        <v>721</v>
      </c>
      <c r="B229" t="s">
        <v>722</v>
      </c>
      <c r="C229" t="s">
        <v>723</v>
      </c>
      <c r="D229" t="s">
        <v>722</v>
      </c>
    </row>
    <row r="230" spans="1:4" x14ac:dyDescent="0.25">
      <c r="A230" t="s">
        <v>724</v>
      </c>
      <c r="B230" t="s">
        <v>725</v>
      </c>
      <c r="C230" t="s">
        <v>726</v>
      </c>
      <c r="D230" t="s">
        <v>725</v>
      </c>
    </row>
    <row r="231" spans="1:4" x14ac:dyDescent="0.25">
      <c r="A231" t="s">
        <v>727</v>
      </c>
      <c r="B231" t="s">
        <v>728</v>
      </c>
      <c r="C231" t="s">
        <v>729</v>
      </c>
      <c r="D231" t="s">
        <v>728</v>
      </c>
    </row>
    <row r="232" spans="1:4" x14ac:dyDescent="0.25">
      <c r="A232" t="s">
        <v>730</v>
      </c>
      <c r="B232" t="s">
        <v>731</v>
      </c>
      <c r="C232" t="s">
        <v>732</v>
      </c>
      <c r="D232" t="s">
        <v>731</v>
      </c>
    </row>
    <row r="233" spans="1:4" x14ac:dyDescent="0.25">
      <c r="A233" t="s">
        <v>733</v>
      </c>
      <c r="B233" t="s">
        <v>734</v>
      </c>
      <c r="C233" t="s">
        <v>735</v>
      </c>
      <c r="D233" t="s">
        <v>734</v>
      </c>
    </row>
    <row r="234" spans="1:4" x14ac:dyDescent="0.25">
      <c r="A234" t="s">
        <v>736</v>
      </c>
      <c r="B234" t="s">
        <v>737</v>
      </c>
      <c r="C234" t="s">
        <v>738</v>
      </c>
      <c r="D234" t="s">
        <v>737</v>
      </c>
    </row>
    <row r="235" spans="1:4" x14ac:dyDescent="0.25">
      <c r="A235" t="s">
        <v>739</v>
      </c>
      <c r="B235" t="s">
        <v>740</v>
      </c>
      <c r="C235" t="s">
        <v>741</v>
      </c>
      <c r="D235" t="s">
        <v>740</v>
      </c>
    </row>
    <row r="236" spans="1:4" x14ac:dyDescent="0.25">
      <c r="A236" t="s">
        <v>742</v>
      </c>
      <c r="B236" t="s">
        <v>743</v>
      </c>
      <c r="C236" t="s">
        <v>744</v>
      </c>
      <c r="D236" t="s">
        <v>743</v>
      </c>
    </row>
    <row r="237" spans="1:4" x14ac:dyDescent="0.25">
      <c r="A237" t="s">
        <v>745</v>
      </c>
      <c r="B237" t="s">
        <v>746</v>
      </c>
      <c r="C237" t="s">
        <v>747</v>
      </c>
      <c r="D237" t="s">
        <v>746</v>
      </c>
    </row>
    <row r="238" spans="1:4" x14ac:dyDescent="0.25">
      <c r="A238" t="s">
        <v>748</v>
      </c>
      <c r="B238" t="s">
        <v>749</v>
      </c>
      <c r="C238" t="s">
        <v>750</v>
      </c>
      <c r="D238" t="s">
        <v>749</v>
      </c>
    </row>
    <row r="239" spans="1:4" x14ac:dyDescent="0.25">
      <c r="A239" t="s">
        <v>751</v>
      </c>
      <c r="B239" t="s">
        <v>752</v>
      </c>
      <c r="C239" t="s">
        <v>753</v>
      </c>
      <c r="D239" t="s">
        <v>752</v>
      </c>
    </row>
    <row r="240" spans="1:4" x14ac:dyDescent="0.25">
      <c r="A240" t="s">
        <v>754</v>
      </c>
      <c r="B240" t="s">
        <v>755</v>
      </c>
      <c r="C240" t="s">
        <v>756</v>
      </c>
      <c r="D240" t="s">
        <v>755</v>
      </c>
    </row>
    <row r="241" spans="1:4" x14ac:dyDescent="0.25">
      <c r="A241" t="s">
        <v>757</v>
      </c>
      <c r="B241" t="s">
        <v>758</v>
      </c>
      <c r="C241" t="s">
        <v>759</v>
      </c>
      <c r="D241" t="s">
        <v>758</v>
      </c>
    </row>
    <row r="242" spans="1:4" x14ac:dyDescent="0.25">
      <c r="A242" t="s">
        <v>760</v>
      </c>
      <c r="B242" t="s">
        <v>761</v>
      </c>
      <c r="C242" t="s">
        <v>762</v>
      </c>
      <c r="D242" t="s">
        <v>761</v>
      </c>
    </row>
    <row r="243" spans="1:4" x14ac:dyDescent="0.25">
      <c r="A243" t="s">
        <v>763</v>
      </c>
      <c r="B243" t="s">
        <v>764</v>
      </c>
      <c r="C243" t="s">
        <v>765</v>
      </c>
      <c r="D243" t="s">
        <v>764</v>
      </c>
    </row>
    <row r="244" spans="1:4" x14ac:dyDescent="0.25">
      <c r="A244" t="s">
        <v>766</v>
      </c>
      <c r="B244" t="s">
        <v>767</v>
      </c>
      <c r="C244" t="s">
        <v>768</v>
      </c>
      <c r="D244" t="s">
        <v>767</v>
      </c>
    </row>
    <row r="245" spans="1:4" x14ac:dyDescent="0.25">
      <c r="A245" t="s">
        <v>769</v>
      </c>
      <c r="B245" t="s">
        <v>770</v>
      </c>
      <c r="C245" t="s">
        <v>771</v>
      </c>
      <c r="D245" t="s">
        <v>770</v>
      </c>
    </row>
    <row r="246" spans="1:4" x14ac:dyDescent="0.25">
      <c r="A246" t="s">
        <v>772</v>
      </c>
      <c r="B246" t="s">
        <v>773</v>
      </c>
      <c r="C246" t="s">
        <v>774</v>
      </c>
      <c r="D246" t="s">
        <v>773</v>
      </c>
    </row>
    <row r="247" spans="1:4" x14ac:dyDescent="0.25">
      <c r="A247" t="s">
        <v>775</v>
      </c>
      <c r="B247" t="s">
        <v>776</v>
      </c>
      <c r="C247" t="s">
        <v>777</v>
      </c>
      <c r="D247" t="s">
        <v>776</v>
      </c>
    </row>
    <row r="248" spans="1:4" x14ac:dyDescent="0.25">
      <c r="A248" t="s">
        <v>778</v>
      </c>
      <c r="B248" t="s">
        <v>779</v>
      </c>
      <c r="C248" t="s">
        <v>780</v>
      </c>
      <c r="D248" t="s">
        <v>779</v>
      </c>
    </row>
    <row r="249" spans="1:4" x14ac:dyDescent="0.25">
      <c r="A249" t="s">
        <v>781</v>
      </c>
      <c r="B249" t="s">
        <v>782</v>
      </c>
      <c r="C249" t="s">
        <v>783</v>
      </c>
      <c r="D249" t="s">
        <v>782</v>
      </c>
    </row>
    <row r="250" spans="1:4" x14ac:dyDescent="0.25">
      <c r="A250" t="s">
        <v>784</v>
      </c>
      <c r="B250" t="s">
        <v>785</v>
      </c>
      <c r="C250" t="s">
        <v>786</v>
      </c>
      <c r="D250" t="s">
        <v>785</v>
      </c>
    </row>
    <row r="251" spans="1:4" x14ac:dyDescent="0.25">
      <c r="A251" t="s">
        <v>787</v>
      </c>
      <c r="B251" t="s">
        <v>788</v>
      </c>
      <c r="C251" t="s">
        <v>789</v>
      </c>
      <c r="D251" t="s">
        <v>788</v>
      </c>
    </row>
    <row r="252" spans="1:4" x14ac:dyDescent="0.25">
      <c r="A252" t="s">
        <v>790</v>
      </c>
      <c r="B252" t="s">
        <v>791</v>
      </c>
      <c r="C252" t="s">
        <v>792</v>
      </c>
      <c r="D252" t="s">
        <v>791</v>
      </c>
    </row>
    <row r="253" spans="1:4" x14ac:dyDescent="0.25">
      <c r="A253" t="s">
        <v>793</v>
      </c>
      <c r="B253" t="s">
        <v>794</v>
      </c>
      <c r="C253" t="s">
        <v>795</v>
      </c>
      <c r="D253" t="s">
        <v>794</v>
      </c>
    </row>
    <row r="254" spans="1:4" x14ac:dyDescent="0.25">
      <c r="A254" t="s">
        <v>796</v>
      </c>
      <c r="B254" t="s">
        <v>797</v>
      </c>
      <c r="C254" t="s">
        <v>798</v>
      </c>
      <c r="D254" t="s">
        <v>797</v>
      </c>
    </row>
    <row r="255" spans="1:4" x14ac:dyDescent="0.25">
      <c r="A255" t="s">
        <v>799</v>
      </c>
      <c r="B255" t="s">
        <v>800</v>
      </c>
      <c r="C255" t="s">
        <v>801</v>
      </c>
      <c r="D255" t="s">
        <v>800</v>
      </c>
    </row>
    <row r="256" spans="1:4" x14ac:dyDescent="0.25">
      <c r="A256" t="s">
        <v>802</v>
      </c>
      <c r="B256" t="s">
        <v>803</v>
      </c>
      <c r="C256" t="s">
        <v>804</v>
      </c>
      <c r="D256" t="s">
        <v>803</v>
      </c>
    </row>
    <row r="257" spans="1:4" x14ac:dyDescent="0.25">
      <c r="A257" t="s">
        <v>805</v>
      </c>
      <c r="B257" t="s">
        <v>806</v>
      </c>
      <c r="C257" t="s">
        <v>807</v>
      </c>
      <c r="D257" t="s">
        <v>806</v>
      </c>
    </row>
    <row r="258" spans="1:4" x14ac:dyDescent="0.25">
      <c r="A258" t="s">
        <v>808</v>
      </c>
      <c r="B258" t="s">
        <v>809</v>
      </c>
      <c r="C258" t="s">
        <v>810</v>
      </c>
      <c r="D258" t="s">
        <v>809</v>
      </c>
    </row>
    <row r="259" spans="1:4" x14ac:dyDescent="0.25">
      <c r="A259" t="s">
        <v>811</v>
      </c>
      <c r="B259" t="s">
        <v>812</v>
      </c>
      <c r="C259" t="s">
        <v>813</v>
      </c>
      <c r="D259" t="s">
        <v>812</v>
      </c>
    </row>
    <row r="260" spans="1:4" x14ac:dyDescent="0.25">
      <c r="A260" t="s">
        <v>814</v>
      </c>
      <c r="B260" t="s">
        <v>815</v>
      </c>
      <c r="C260" t="s">
        <v>816</v>
      </c>
      <c r="D260" t="s">
        <v>815</v>
      </c>
    </row>
    <row r="261" spans="1:4" x14ac:dyDescent="0.25">
      <c r="A261" t="s">
        <v>817</v>
      </c>
      <c r="B261" t="s">
        <v>818</v>
      </c>
      <c r="C261" t="s">
        <v>819</v>
      </c>
      <c r="D261" t="s">
        <v>818</v>
      </c>
    </row>
    <row r="262" spans="1:4" x14ac:dyDescent="0.25">
      <c r="A262" t="s">
        <v>820</v>
      </c>
      <c r="B262" t="s">
        <v>821</v>
      </c>
      <c r="C262" t="s">
        <v>822</v>
      </c>
      <c r="D262" t="s">
        <v>821</v>
      </c>
    </row>
    <row r="263" spans="1:4" x14ac:dyDescent="0.25">
      <c r="A263" t="s">
        <v>823</v>
      </c>
      <c r="B263" t="s">
        <v>824</v>
      </c>
      <c r="C263" t="s">
        <v>825</v>
      </c>
      <c r="D263" t="s">
        <v>824</v>
      </c>
    </row>
    <row r="264" spans="1:4" x14ac:dyDescent="0.25">
      <c r="A264" t="s">
        <v>826</v>
      </c>
      <c r="B264" t="s">
        <v>827</v>
      </c>
      <c r="C264" t="s">
        <v>828</v>
      </c>
      <c r="D264" t="s">
        <v>827</v>
      </c>
    </row>
    <row r="265" spans="1:4" x14ac:dyDescent="0.25">
      <c r="A265" t="s">
        <v>829</v>
      </c>
      <c r="B265" t="s">
        <v>830</v>
      </c>
      <c r="C265" t="s">
        <v>831</v>
      </c>
      <c r="D265" t="s">
        <v>830</v>
      </c>
    </row>
    <row r="266" spans="1:4" x14ac:dyDescent="0.25">
      <c r="A266" t="s">
        <v>832</v>
      </c>
      <c r="B266" t="s">
        <v>833</v>
      </c>
      <c r="C266" t="s">
        <v>834</v>
      </c>
      <c r="D266" t="s">
        <v>833</v>
      </c>
    </row>
    <row r="267" spans="1:4" x14ac:dyDescent="0.25">
      <c r="A267" t="s">
        <v>835</v>
      </c>
      <c r="B267" t="s">
        <v>836</v>
      </c>
      <c r="C267" t="s">
        <v>837</v>
      </c>
      <c r="D267" t="s">
        <v>836</v>
      </c>
    </row>
    <row r="268" spans="1:4" x14ac:dyDescent="0.25">
      <c r="A268" t="s">
        <v>838</v>
      </c>
      <c r="B268" t="s">
        <v>839</v>
      </c>
      <c r="C268" t="s">
        <v>840</v>
      </c>
      <c r="D268" t="s">
        <v>839</v>
      </c>
    </row>
    <row r="269" spans="1:4" x14ac:dyDescent="0.25">
      <c r="A269" t="s">
        <v>841</v>
      </c>
      <c r="B269" t="s">
        <v>842</v>
      </c>
      <c r="C269" t="s">
        <v>843</v>
      </c>
      <c r="D269" t="s">
        <v>842</v>
      </c>
    </row>
    <row r="270" spans="1:4" x14ac:dyDescent="0.25">
      <c r="A270" t="s">
        <v>844</v>
      </c>
      <c r="B270" t="s">
        <v>845</v>
      </c>
      <c r="C270" t="s">
        <v>846</v>
      </c>
      <c r="D270" t="s">
        <v>845</v>
      </c>
    </row>
    <row r="271" spans="1:4" x14ac:dyDescent="0.25">
      <c r="A271" t="s">
        <v>847</v>
      </c>
      <c r="B271" t="s">
        <v>848</v>
      </c>
      <c r="C271" t="s">
        <v>849</v>
      </c>
      <c r="D271" t="s">
        <v>848</v>
      </c>
    </row>
    <row r="272" spans="1:4" x14ac:dyDescent="0.25">
      <c r="A272" t="s">
        <v>850</v>
      </c>
      <c r="B272" t="s">
        <v>851</v>
      </c>
      <c r="C272" t="s">
        <v>852</v>
      </c>
      <c r="D272" t="s">
        <v>851</v>
      </c>
    </row>
    <row r="273" spans="1:4" x14ac:dyDescent="0.25">
      <c r="A273" t="s">
        <v>853</v>
      </c>
      <c r="B273" t="s">
        <v>854</v>
      </c>
      <c r="C273" t="s">
        <v>855</v>
      </c>
      <c r="D273" t="s">
        <v>854</v>
      </c>
    </row>
    <row r="274" spans="1:4" x14ac:dyDescent="0.25">
      <c r="A274" t="s">
        <v>856</v>
      </c>
      <c r="B274" t="s">
        <v>857</v>
      </c>
      <c r="C274" t="s">
        <v>858</v>
      </c>
      <c r="D274" t="s">
        <v>857</v>
      </c>
    </row>
    <row r="275" spans="1:4" x14ac:dyDescent="0.25">
      <c r="A275" t="s">
        <v>859</v>
      </c>
      <c r="B275" t="s">
        <v>860</v>
      </c>
      <c r="C275" t="s">
        <v>861</v>
      </c>
      <c r="D275" t="s">
        <v>860</v>
      </c>
    </row>
    <row r="276" spans="1:4" x14ac:dyDescent="0.25">
      <c r="A276" t="s">
        <v>862</v>
      </c>
      <c r="B276" t="s">
        <v>863</v>
      </c>
      <c r="C276" t="s">
        <v>864</v>
      </c>
      <c r="D276" t="s">
        <v>863</v>
      </c>
    </row>
    <row r="277" spans="1:4" x14ac:dyDescent="0.25">
      <c r="A277" t="s">
        <v>865</v>
      </c>
      <c r="B277" t="s">
        <v>866</v>
      </c>
      <c r="C277" t="s">
        <v>867</v>
      </c>
      <c r="D277" t="s">
        <v>866</v>
      </c>
    </row>
    <row r="278" spans="1:4" x14ac:dyDescent="0.25">
      <c r="A278" t="s">
        <v>868</v>
      </c>
      <c r="B278" t="s">
        <v>869</v>
      </c>
      <c r="C278" t="s">
        <v>870</v>
      </c>
      <c r="D278" t="s">
        <v>869</v>
      </c>
    </row>
    <row r="279" spans="1:4" x14ac:dyDescent="0.25">
      <c r="A279" t="s">
        <v>871</v>
      </c>
      <c r="B279" t="s">
        <v>872</v>
      </c>
      <c r="C279" t="s">
        <v>873</v>
      </c>
      <c r="D279" t="s">
        <v>872</v>
      </c>
    </row>
    <row r="280" spans="1:4" x14ac:dyDescent="0.25">
      <c r="A280" t="s">
        <v>874</v>
      </c>
      <c r="B280" t="s">
        <v>875</v>
      </c>
      <c r="C280" t="s">
        <v>876</v>
      </c>
      <c r="D280" t="s">
        <v>875</v>
      </c>
    </row>
    <row r="281" spans="1:4" x14ac:dyDescent="0.25">
      <c r="A281" t="s">
        <v>877</v>
      </c>
      <c r="B281" t="s">
        <v>878</v>
      </c>
      <c r="C281" t="s">
        <v>879</v>
      </c>
      <c r="D281" t="s">
        <v>878</v>
      </c>
    </row>
    <row r="282" spans="1:4" x14ac:dyDescent="0.25">
      <c r="A282" t="s">
        <v>880</v>
      </c>
      <c r="B282" t="s">
        <v>881</v>
      </c>
      <c r="C282" t="s">
        <v>882</v>
      </c>
      <c r="D282" t="s">
        <v>881</v>
      </c>
    </row>
    <row r="283" spans="1:4" x14ac:dyDescent="0.25">
      <c r="A283" t="s">
        <v>883</v>
      </c>
      <c r="B283" t="s">
        <v>884</v>
      </c>
      <c r="C283" t="s">
        <v>885</v>
      </c>
      <c r="D283" t="s">
        <v>884</v>
      </c>
    </row>
    <row r="284" spans="1:4" x14ac:dyDescent="0.25">
      <c r="A284" t="s">
        <v>886</v>
      </c>
      <c r="B284" t="s">
        <v>887</v>
      </c>
      <c r="C284" t="s">
        <v>888</v>
      </c>
      <c r="D284" t="s">
        <v>887</v>
      </c>
    </row>
    <row r="285" spans="1:4" x14ac:dyDescent="0.25">
      <c r="A285" t="s">
        <v>889</v>
      </c>
      <c r="B285" t="s">
        <v>890</v>
      </c>
      <c r="C285" t="s">
        <v>891</v>
      </c>
      <c r="D285" t="s">
        <v>890</v>
      </c>
    </row>
    <row r="286" spans="1:4" x14ac:dyDescent="0.25">
      <c r="A286" t="s">
        <v>892</v>
      </c>
      <c r="B286" t="s">
        <v>893</v>
      </c>
      <c r="C286" t="s">
        <v>894</v>
      </c>
      <c r="D286" t="s">
        <v>893</v>
      </c>
    </row>
    <row r="287" spans="1:4" x14ac:dyDescent="0.25">
      <c r="A287" t="s">
        <v>895</v>
      </c>
      <c r="B287" t="s">
        <v>896</v>
      </c>
      <c r="C287" t="s">
        <v>897</v>
      </c>
      <c r="D287" t="s">
        <v>896</v>
      </c>
    </row>
    <row r="288" spans="1:4" x14ac:dyDescent="0.25">
      <c r="A288" t="s">
        <v>898</v>
      </c>
      <c r="B288" t="s">
        <v>899</v>
      </c>
      <c r="C288" t="s">
        <v>900</v>
      </c>
      <c r="D288" t="s">
        <v>899</v>
      </c>
    </row>
    <row r="289" spans="1:4" x14ac:dyDescent="0.25">
      <c r="A289" t="s">
        <v>901</v>
      </c>
      <c r="B289" t="s">
        <v>902</v>
      </c>
      <c r="C289" t="s">
        <v>903</v>
      </c>
      <c r="D289" t="s">
        <v>902</v>
      </c>
    </row>
    <row r="290" spans="1:4" x14ac:dyDescent="0.25">
      <c r="A290" t="s">
        <v>904</v>
      </c>
      <c r="B290" t="s">
        <v>905</v>
      </c>
      <c r="C290" t="s">
        <v>906</v>
      </c>
      <c r="D290" t="s">
        <v>905</v>
      </c>
    </row>
    <row r="291" spans="1:4" x14ac:dyDescent="0.25">
      <c r="A291" t="s">
        <v>907</v>
      </c>
      <c r="B291" t="s">
        <v>908</v>
      </c>
      <c r="C291" t="s">
        <v>909</v>
      </c>
      <c r="D291" t="s">
        <v>908</v>
      </c>
    </row>
    <row r="292" spans="1:4" x14ac:dyDescent="0.25">
      <c r="A292" t="s">
        <v>910</v>
      </c>
      <c r="B292" t="s">
        <v>911</v>
      </c>
      <c r="C292" t="s">
        <v>912</v>
      </c>
      <c r="D292" t="s">
        <v>911</v>
      </c>
    </row>
    <row r="293" spans="1:4" x14ac:dyDescent="0.25">
      <c r="A293" t="s">
        <v>913</v>
      </c>
      <c r="B293" t="s">
        <v>914</v>
      </c>
      <c r="C293" t="s">
        <v>915</v>
      </c>
      <c r="D293" t="s">
        <v>914</v>
      </c>
    </row>
    <row r="294" spans="1:4" x14ac:dyDescent="0.25">
      <c r="A294" t="s">
        <v>916</v>
      </c>
      <c r="B294" t="s">
        <v>917</v>
      </c>
      <c r="C294" t="s">
        <v>918</v>
      </c>
      <c r="D294" t="s">
        <v>917</v>
      </c>
    </row>
    <row r="295" spans="1:4" x14ac:dyDescent="0.25">
      <c r="A295" t="s">
        <v>919</v>
      </c>
      <c r="B295" t="s">
        <v>920</v>
      </c>
      <c r="C295" t="s">
        <v>921</v>
      </c>
      <c r="D295" t="s">
        <v>920</v>
      </c>
    </row>
    <row r="296" spans="1:4" x14ac:dyDescent="0.25">
      <c r="A296" t="s">
        <v>922</v>
      </c>
      <c r="B296" t="s">
        <v>923</v>
      </c>
      <c r="C296" t="s">
        <v>924</v>
      </c>
      <c r="D296" t="s">
        <v>923</v>
      </c>
    </row>
    <row r="297" spans="1:4" x14ac:dyDescent="0.25">
      <c r="A297" t="s">
        <v>925</v>
      </c>
      <c r="B297" t="s">
        <v>926</v>
      </c>
      <c r="C297" t="s">
        <v>927</v>
      </c>
      <c r="D297" t="s">
        <v>926</v>
      </c>
    </row>
    <row r="298" spans="1:4" x14ac:dyDescent="0.25">
      <c r="A298" t="s">
        <v>928</v>
      </c>
      <c r="B298" t="s">
        <v>929</v>
      </c>
      <c r="C298" t="s">
        <v>930</v>
      </c>
      <c r="D298" t="s">
        <v>929</v>
      </c>
    </row>
    <row r="299" spans="1:4" x14ac:dyDescent="0.25">
      <c r="A299" t="s">
        <v>931</v>
      </c>
      <c r="B299" t="s">
        <v>932</v>
      </c>
      <c r="C299" t="s">
        <v>933</v>
      </c>
      <c r="D299" t="s">
        <v>932</v>
      </c>
    </row>
    <row r="300" spans="1:4" x14ac:dyDescent="0.25">
      <c r="A300" t="s">
        <v>934</v>
      </c>
      <c r="B300" t="s">
        <v>935</v>
      </c>
      <c r="C300" t="s">
        <v>936</v>
      </c>
      <c r="D300" t="s">
        <v>935</v>
      </c>
    </row>
    <row r="301" spans="1:4" x14ac:dyDescent="0.25">
      <c r="A301" t="s">
        <v>937</v>
      </c>
      <c r="B301" t="s">
        <v>938</v>
      </c>
      <c r="C301" t="s">
        <v>939</v>
      </c>
      <c r="D301" t="s">
        <v>938</v>
      </c>
    </row>
    <row r="302" spans="1:4" x14ac:dyDescent="0.25">
      <c r="A302" t="s">
        <v>940</v>
      </c>
      <c r="B302" t="s">
        <v>941</v>
      </c>
      <c r="C302" t="s">
        <v>942</v>
      </c>
      <c r="D302" t="s">
        <v>941</v>
      </c>
    </row>
    <row r="303" spans="1:4" x14ac:dyDescent="0.25">
      <c r="A303" t="s">
        <v>943</v>
      </c>
      <c r="B303" t="s">
        <v>944</v>
      </c>
      <c r="C303" t="s">
        <v>945</v>
      </c>
      <c r="D303" t="s">
        <v>944</v>
      </c>
    </row>
    <row r="304" spans="1:4" x14ac:dyDescent="0.25">
      <c r="A304" t="s">
        <v>30</v>
      </c>
      <c r="B304" t="s">
        <v>946</v>
      </c>
      <c r="C304" t="s">
        <v>947</v>
      </c>
      <c r="D304" t="s">
        <v>946</v>
      </c>
    </row>
    <row r="305" spans="1:4" x14ac:dyDescent="0.25">
      <c r="A305" t="s">
        <v>948</v>
      </c>
      <c r="B305" t="s">
        <v>949</v>
      </c>
      <c r="C305" t="s">
        <v>947</v>
      </c>
      <c r="D305" t="s">
        <v>949</v>
      </c>
    </row>
    <row r="306" spans="1:4" x14ac:dyDescent="0.25">
      <c r="A306" t="s">
        <v>950</v>
      </c>
      <c r="B306" t="s">
        <v>951</v>
      </c>
      <c r="C306" t="s">
        <v>947</v>
      </c>
      <c r="D306" t="s">
        <v>951</v>
      </c>
    </row>
    <row r="307" spans="1:4" x14ac:dyDescent="0.25">
      <c r="A307" t="s">
        <v>32</v>
      </c>
      <c r="B307" t="s">
        <v>952</v>
      </c>
      <c r="C307" t="s">
        <v>947</v>
      </c>
      <c r="D307" t="s">
        <v>952</v>
      </c>
    </row>
    <row r="308" spans="1:4" x14ac:dyDescent="0.25">
      <c r="A308" t="s">
        <v>33</v>
      </c>
      <c r="B308" t="s">
        <v>953</v>
      </c>
      <c r="C308" t="s">
        <v>947</v>
      </c>
      <c r="D308" t="s">
        <v>953</v>
      </c>
    </row>
    <row r="309" spans="1:4" x14ac:dyDescent="0.25">
      <c r="A309" t="s">
        <v>954</v>
      </c>
      <c r="B309" t="s">
        <v>955</v>
      </c>
      <c r="C309" t="s">
        <v>947</v>
      </c>
      <c r="D309" t="s">
        <v>955</v>
      </c>
    </row>
    <row r="310" spans="1:4" x14ac:dyDescent="0.25">
      <c r="A310" t="s">
        <v>29</v>
      </c>
      <c r="B310" t="s">
        <v>956</v>
      </c>
      <c r="C310" t="s">
        <v>947</v>
      </c>
      <c r="D310" t="s">
        <v>956</v>
      </c>
    </row>
    <row r="311" spans="1:4" x14ac:dyDescent="0.25">
      <c r="A311" t="s">
        <v>957</v>
      </c>
      <c r="B311" t="s">
        <v>958</v>
      </c>
      <c r="C311" t="s">
        <v>947</v>
      </c>
      <c r="D311" t="s">
        <v>958</v>
      </c>
    </row>
    <row r="312" spans="1:4" x14ac:dyDescent="0.25">
      <c r="A312" t="s">
        <v>959</v>
      </c>
      <c r="B312" t="s">
        <v>960</v>
      </c>
      <c r="C312" t="s">
        <v>947</v>
      </c>
      <c r="D312" t="s">
        <v>960</v>
      </c>
    </row>
    <row r="313" spans="1:4" x14ac:dyDescent="0.25">
      <c r="A313" t="s">
        <v>961</v>
      </c>
      <c r="B313" t="s">
        <v>962</v>
      </c>
      <c r="C313" t="s">
        <v>947</v>
      </c>
      <c r="D313" t="s">
        <v>962</v>
      </c>
    </row>
    <row r="314" spans="1:4" x14ac:dyDescent="0.25">
      <c r="A314" t="s">
        <v>963</v>
      </c>
      <c r="B314" t="s">
        <v>964</v>
      </c>
      <c r="C314" t="s">
        <v>947</v>
      </c>
      <c r="D314" t="s">
        <v>964</v>
      </c>
    </row>
    <row r="315" spans="1:4" x14ac:dyDescent="0.25">
      <c r="A315" t="s">
        <v>965</v>
      </c>
      <c r="B315" t="s">
        <v>966</v>
      </c>
      <c r="C315" t="s">
        <v>947</v>
      </c>
      <c r="D315" t="s">
        <v>966</v>
      </c>
    </row>
    <row r="316" spans="1:4" x14ac:dyDescent="0.25">
      <c r="A316" t="s">
        <v>967</v>
      </c>
      <c r="B316" t="s">
        <v>968</v>
      </c>
      <c r="C316" t="s">
        <v>947</v>
      </c>
      <c r="D316" t="s">
        <v>968</v>
      </c>
    </row>
    <row r="317" spans="1:4" x14ac:dyDescent="0.25">
      <c r="A317" t="s">
        <v>969</v>
      </c>
      <c r="B317" t="s">
        <v>970</v>
      </c>
      <c r="C317" t="s">
        <v>947</v>
      </c>
      <c r="D317" t="s">
        <v>970</v>
      </c>
    </row>
    <row r="318" spans="1:4" x14ac:dyDescent="0.25">
      <c r="A318" t="s">
        <v>971</v>
      </c>
      <c r="B318" t="s">
        <v>972</v>
      </c>
      <c r="C318" t="s">
        <v>947</v>
      </c>
      <c r="D318" t="s">
        <v>972</v>
      </c>
    </row>
    <row r="319" spans="1:4" x14ac:dyDescent="0.25">
      <c r="A319" t="s">
        <v>973</v>
      </c>
      <c r="B319" t="s">
        <v>974</v>
      </c>
      <c r="C319" t="s">
        <v>947</v>
      </c>
      <c r="D319" t="s">
        <v>974</v>
      </c>
    </row>
    <row r="320" spans="1:4" x14ac:dyDescent="0.25">
      <c r="A320" t="s">
        <v>975</v>
      </c>
      <c r="B320" t="s">
        <v>976</v>
      </c>
      <c r="C320" t="s">
        <v>947</v>
      </c>
      <c r="D320" t="s">
        <v>976</v>
      </c>
    </row>
    <row r="321" spans="1:4" x14ac:dyDescent="0.25">
      <c r="A321" t="s">
        <v>977</v>
      </c>
      <c r="B321" t="s">
        <v>978</v>
      </c>
      <c r="C321" t="s">
        <v>947</v>
      </c>
      <c r="D321" t="s">
        <v>978</v>
      </c>
    </row>
    <row r="322" spans="1:4" x14ac:dyDescent="0.25">
      <c r="A322" t="s">
        <v>979</v>
      </c>
      <c r="B322" t="s">
        <v>980</v>
      </c>
      <c r="C322" t="s">
        <v>947</v>
      </c>
      <c r="D322" t="s">
        <v>980</v>
      </c>
    </row>
    <row r="323" spans="1:4" x14ac:dyDescent="0.25">
      <c r="A323" t="s">
        <v>981</v>
      </c>
      <c r="B323" t="s">
        <v>982</v>
      </c>
      <c r="C323" t="s">
        <v>947</v>
      </c>
      <c r="D323" t="s">
        <v>982</v>
      </c>
    </row>
    <row r="324" spans="1:4" x14ac:dyDescent="0.25">
      <c r="A324" t="s">
        <v>983</v>
      </c>
      <c r="B324" t="s">
        <v>984</v>
      </c>
      <c r="C324" t="s">
        <v>947</v>
      </c>
      <c r="D324" t="s">
        <v>984</v>
      </c>
    </row>
    <row r="325" spans="1:4" x14ac:dyDescent="0.25">
      <c r="A325" t="s">
        <v>985</v>
      </c>
      <c r="B325" t="s">
        <v>986</v>
      </c>
      <c r="C325" t="s">
        <v>947</v>
      </c>
      <c r="D325" t="s">
        <v>986</v>
      </c>
    </row>
    <row r="326" spans="1:4" x14ac:dyDescent="0.25">
      <c r="A326" t="s">
        <v>987</v>
      </c>
      <c r="B326" t="s">
        <v>988</v>
      </c>
      <c r="C326" t="s">
        <v>947</v>
      </c>
      <c r="D326" t="s">
        <v>988</v>
      </c>
    </row>
    <row r="327" spans="1:4" x14ac:dyDescent="0.25">
      <c r="A327" t="s">
        <v>989</v>
      </c>
      <c r="B327" t="s">
        <v>990</v>
      </c>
      <c r="C327" t="s">
        <v>947</v>
      </c>
      <c r="D327" t="s">
        <v>990</v>
      </c>
    </row>
    <row r="328" spans="1:4" x14ac:dyDescent="0.25">
      <c r="A328" t="s">
        <v>991</v>
      </c>
      <c r="B328" t="s">
        <v>992</v>
      </c>
      <c r="C328" t="s">
        <v>947</v>
      </c>
      <c r="D328" t="s">
        <v>992</v>
      </c>
    </row>
    <row r="329" spans="1:4" x14ac:dyDescent="0.25">
      <c r="A329" t="s">
        <v>993</v>
      </c>
      <c r="B329" t="s">
        <v>994</v>
      </c>
      <c r="C329" t="s">
        <v>947</v>
      </c>
      <c r="D329" t="s">
        <v>994</v>
      </c>
    </row>
    <row r="330" spans="1:4" x14ac:dyDescent="0.25">
      <c r="A330" t="s">
        <v>31</v>
      </c>
      <c r="B330" t="s">
        <v>995</v>
      </c>
      <c r="C330" t="s">
        <v>947</v>
      </c>
      <c r="D330" t="s">
        <v>995</v>
      </c>
    </row>
    <row r="331" spans="1:4" x14ac:dyDescent="0.25">
      <c r="A331" t="s">
        <v>996</v>
      </c>
      <c r="B331" t="s">
        <v>997</v>
      </c>
      <c r="C331" t="s">
        <v>947</v>
      </c>
      <c r="D331" t="s">
        <v>997</v>
      </c>
    </row>
    <row r="332" spans="1:4" x14ac:dyDescent="0.25">
      <c r="A332" t="s">
        <v>998</v>
      </c>
      <c r="B332" t="s">
        <v>999</v>
      </c>
      <c r="C332" t="s">
        <v>1000</v>
      </c>
      <c r="D332" t="s">
        <v>999</v>
      </c>
    </row>
    <row r="333" spans="1:4" x14ac:dyDescent="0.25">
      <c r="A333" t="s">
        <v>1001</v>
      </c>
      <c r="B333" t="s">
        <v>1002</v>
      </c>
      <c r="C333" t="s">
        <v>1000</v>
      </c>
      <c r="D333" t="s">
        <v>1002</v>
      </c>
    </row>
    <row r="334" spans="1:4" x14ac:dyDescent="0.25">
      <c r="A334" t="s">
        <v>1003</v>
      </c>
      <c r="B334" t="s">
        <v>1004</v>
      </c>
      <c r="C334" t="s">
        <v>1000</v>
      </c>
      <c r="D334" t="s">
        <v>1004</v>
      </c>
    </row>
    <row r="335" spans="1:4" x14ac:dyDescent="0.25">
      <c r="A335" t="s">
        <v>1005</v>
      </c>
      <c r="B335" t="s">
        <v>1006</v>
      </c>
      <c r="C335" t="s">
        <v>1000</v>
      </c>
      <c r="D335" t="s">
        <v>1006</v>
      </c>
    </row>
    <row r="336" spans="1:4" x14ac:dyDescent="0.25">
      <c r="A336" t="s">
        <v>1007</v>
      </c>
      <c r="B336" t="s">
        <v>1008</v>
      </c>
      <c r="C336" t="s">
        <v>1000</v>
      </c>
      <c r="D336" t="s">
        <v>1008</v>
      </c>
    </row>
    <row r="337" spans="1:4" x14ac:dyDescent="0.25">
      <c r="A337" t="s">
        <v>1009</v>
      </c>
      <c r="B337" t="s">
        <v>1010</v>
      </c>
      <c r="C337" t="s">
        <v>1000</v>
      </c>
      <c r="D337" t="s">
        <v>1010</v>
      </c>
    </row>
    <row r="338" spans="1:4" x14ac:dyDescent="0.25">
      <c r="A338" t="s">
        <v>1011</v>
      </c>
      <c r="B338" t="s">
        <v>1012</v>
      </c>
      <c r="C338" t="s">
        <v>1000</v>
      </c>
      <c r="D338" t="s">
        <v>1012</v>
      </c>
    </row>
    <row r="339" spans="1:4" x14ac:dyDescent="0.25">
      <c r="A339" t="s">
        <v>1013</v>
      </c>
      <c r="B339" t="s">
        <v>1014</v>
      </c>
      <c r="C339" t="s">
        <v>1000</v>
      </c>
      <c r="D339" t="s">
        <v>1014</v>
      </c>
    </row>
    <row r="340" spans="1:4" x14ac:dyDescent="0.25">
      <c r="A340" t="s">
        <v>1015</v>
      </c>
      <c r="B340" t="s">
        <v>1016</v>
      </c>
      <c r="C340" t="s">
        <v>1000</v>
      </c>
      <c r="D340" t="s">
        <v>1016</v>
      </c>
    </row>
    <row r="341" spans="1:4" x14ac:dyDescent="0.25">
      <c r="A341" t="s">
        <v>1017</v>
      </c>
      <c r="B341" t="s">
        <v>1018</v>
      </c>
      <c r="C341" t="s">
        <v>1000</v>
      </c>
      <c r="D341" t="s">
        <v>1018</v>
      </c>
    </row>
    <row r="342" spans="1:4" x14ac:dyDescent="0.25">
      <c r="A342" t="s">
        <v>1019</v>
      </c>
      <c r="B342" t="s">
        <v>1020</v>
      </c>
      <c r="C342" t="s">
        <v>1000</v>
      </c>
      <c r="D342" t="s">
        <v>1020</v>
      </c>
    </row>
    <row r="343" spans="1:4" x14ac:dyDescent="0.25">
      <c r="A343" t="s">
        <v>1021</v>
      </c>
      <c r="B343" t="s">
        <v>1022</v>
      </c>
      <c r="C343" t="s">
        <v>1023</v>
      </c>
      <c r="D343" t="s">
        <v>1022</v>
      </c>
    </row>
    <row r="344" spans="1:4" x14ac:dyDescent="0.25">
      <c r="A344" t="s">
        <v>1024</v>
      </c>
      <c r="B344" t="s">
        <v>1025</v>
      </c>
      <c r="C344" t="s">
        <v>1026</v>
      </c>
      <c r="D344" t="s">
        <v>1025</v>
      </c>
    </row>
    <row r="345" spans="1:4" x14ac:dyDescent="0.25">
      <c r="A345" t="s">
        <v>1027</v>
      </c>
      <c r="B345" t="s">
        <v>1028</v>
      </c>
      <c r="C345" t="s">
        <v>1029</v>
      </c>
      <c r="D345" t="s">
        <v>1028</v>
      </c>
    </row>
    <row r="346" spans="1:4" x14ac:dyDescent="0.25">
      <c r="A346" t="s">
        <v>1030</v>
      </c>
      <c r="B346" t="s">
        <v>1031</v>
      </c>
      <c r="C346" t="s">
        <v>1032</v>
      </c>
      <c r="D346" t="s">
        <v>1031</v>
      </c>
    </row>
    <row r="347" spans="1:4" x14ac:dyDescent="0.25">
      <c r="A347" t="s">
        <v>1033</v>
      </c>
      <c r="B347" t="s">
        <v>1034</v>
      </c>
      <c r="C347" t="s">
        <v>1035</v>
      </c>
      <c r="D347" t="s">
        <v>1034</v>
      </c>
    </row>
    <row r="348" spans="1:4" x14ac:dyDescent="0.25">
      <c r="A348" t="s">
        <v>1036</v>
      </c>
      <c r="B348" t="s">
        <v>1037</v>
      </c>
      <c r="C348" t="s">
        <v>1038</v>
      </c>
      <c r="D348" t="s">
        <v>1037</v>
      </c>
    </row>
    <row r="349" spans="1:4" x14ac:dyDescent="0.25">
      <c r="A349" t="s">
        <v>1039</v>
      </c>
      <c r="B349" t="s">
        <v>1040</v>
      </c>
      <c r="C349" t="s">
        <v>1041</v>
      </c>
      <c r="D349" t="s">
        <v>1040</v>
      </c>
    </row>
    <row r="350" spans="1:4" x14ac:dyDescent="0.25">
      <c r="A350" t="s">
        <v>1042</v>
      </c>
      <c r="B350" t="s">
        <v>1043</v>
      </c>
      <c r="C350" t="s">
        <v>1044</v>
      </c>
      <c r="D350" t="s">
        <v>1043</v>
      </c>
    </row>
    <row r="351" spans="1:4" x14ac:dyDescent="0.25">
      <c r="A351" t="s">
        <v>1045</v>
      </c>
      <c r="B351" t="s">
        <v>1046</v>
      </c>
      <c r="C351" t="s">
        <v>1047</v>
      </c>
      <c r="D351" t="s">
        <v>1046</v>
      </c>
    </row>
    <row r="352" spans="1:4" x14ac:dyDescent="0.25">
      <c r="A352" t="s">
        <v>1048</v>
      </c>
      <c r="B352" t="s">
        <v>1049</v>
      </c>
      <c r="C352" t="s">
        <v>1050</v>
      </c>
      <c r="D352" t="s">
        <v>1049</v>
      </c>
    </row>
    <row r="353" spans="1:4" x14ac:dyDescent="0.25">
      <c r="A353" t="s">
        <v>1051</v>
      </c>
      <c r="B353" t="s">
        <v>1052</v>
      </c>
      <c r="C353" t="s">
        <v>1053</v>
      </c>
      <c r="D353" t="s">
        <v>1052</v>
      </c>
    </row>
    <row r="354" spans="1:4" x14ac:dyDescent="0.25">
      <c r="A354" t="s">
        <v>1054</v>
      </c>
      <c r="B354" t="s">
        <v>1055</v>
      </c>
      <c r="C354" t="s">
        <v>1056</v>
      </c>
      <c r="D354" t="s">
        <v>1055</v>
      </c>
    </row>
    <row r="355" spans="1:4" x14ac:dyDescent="0.25">
      <c r="A355" t="s">
        <v>1057</v>
      </c>
      <c r="B355" t="s">
        <v>1058</v>
      </c>
      <c r="C355" t="s">
        <v>1059</v>
      </c>
      <c r="D355" t="s">
        <v>1058</v>
      </c>
    </row>
    <row r="356" spans="1:4" x14ac:dyDescent="0.25">
      <c r="A356" t="s">
        <v>1060</v>
      </c>
      <c r="B356" t="s">
        <v>1061</v>
      </c>
      <c r="C356" t="s">
        <v>1062</v>
      </c>
      <c r="D356" t="s">
        <v>1061</v>
      </c>
    </row>
    <row r="357" spans="1:4" x14ac:dyDescent="0.25">
      <c r="A357" t="s">
        <v>38</v>
      </c>
      <c r="B357" t="s">
        <v>1063</v>
      </c>
      <c r="C357" t="s">
        <v>1064</v>
      </c>
      <c r="D357" t="s">
        <v>1063</v>
      </c>
    </row>
    <row r="358" spans="1:4" x14ac:dyDescent="0.25">
      <c r="A358" t="s">
        <v>1065</v>
      </c>
      <c r="B358" t="s">
        <v>1066</v>
      </c>
      <c r="C358" t="s">
        <v>1067</v>
      </c>
      <c r="D358" t="s">
        <v>1066</v>
      </c>
    </row>
    <row r="359" spans="1:4" x14ac:dyDescent="0.25">
      <c r="A359" t="s">
        <v>1068</v>
      </c>
      <c r="B359" t="s">
        <v>1069</v>
      </c>
      <c r="C359" t="s">
        <v>1070</v>
      </c>
      <c r="D359" t="s">
        <v>1069</v>
      </c>
    </row>
    <row r="360" spans="1:4" x14ac:dyDescent="0.25">
      <c r="A360" t="s">
        <v>1071</v>
      </c>
      <c r="B360" t="s">
        <v>1072</v>
      </c>
      <c r="C360" t="s">
        <v>1073</v>
      </c>
      <c r="D360" t="s">
        <v>1072</v>
      </c>
    </row>
    <row r="361" spans="1:4" x14ac:dyDescent="0.25">
      <c r="A361" t="s">
        <v>1074</v>
      </c>
      <c r="B361" t="s">
        <v>1075</v>
      </c>
      <c r="C361" t="s">
        <v>1076</v>
      </c>
      <c r="D361" t="s">
        <v>1075</v>
      </c>
    </row>
    <row r="362" spans="1:4" x14ac:dyDescent="0.25">
      <c r="A362" t="s">
        <v>1077</v>
      </c>
      <c r="B362" t="s">
        <v>1078</v>
      </c>
      <c r="C362" t="s">
        <v>1079</v>
      </c>
      <c r="D362" t="s">
        <v>1078</v>
      </c>
    </row>
    <row r="363" spans="1:4" x14ac:dyDescent="0.25">
      <c r="A363" t="s">
        <v>1080</v>
      </c>
      <c r="B363" t="s">
        <v>1081</v>
      </c>
      <c r="C363" t="s">
        <v>1082</v>
      </c>
      <c r="D363" t="s">
        <v>1081</v>
      </c>
    </row>
    <row r="364" spans="1:4" x14ac:dyDescent="0.25">
      <c r="A364" t="s">
        <v>1083</v>
      </c>
      <c r="B364" t="s">
        <v>1084</v>
      </c>
      <c r="C364" t="s">
        <v>1085</v>
      </c>
      <c r="D364" t="s">
        <v>1084</v>
      </c>
    </row>
    <row r="365" spans="1:4" x14ac:dyDescent="0.25">
      <c r="A365" t="s">
        <v>1086</v>
      </c>
      <c r="B365" t="s">
        <v>1087</v>
      </c>
      <c r="C365" t="s">
        <v>1088</v>
      </c>
      <c r="D365" t="s">
        <v>1087</v>
      </c>
    </row>
    <row r="366" spans="1:4" x14ac:dyDescent="0.25">
      <c r="A366" t="s">
        <v>1089</v>
      </c>
      <c r="B366" t="s">
        <v>1090</v>
      </c>
      <c r="C366" t="s">
        <v>1091</v>
      </c>
      <c r="D366" t="s">
        <v>1090</v>
      </c>
    </row>
    <row r="367" spans="1:4" x14ac:dyDescent="0.25">
      <c r="A367" t="s">
        <v>1092</v>
      </c>
      <c r="B367" t="s">
        <v>1093</v>
      </c>
      <c r="C367" t="s">
        <v>1094</v>
      </c>
      <c r="D367" t="s">
        <v>1093</v>
      </c>
    </row>
    <row r="368" spans="1:4" x14ac:dyDescent="0.25">
      <c r="A368" t="s">
        <v>1095</v>
      </c>
      <c r="B368" t="s">
        <v>1096</v>
      </c>
      <c r="C368" t="s">
        <v>1097</v>
      </c>
      <c r="D368" t="s">
        <v>1096</v>
      </c>
    </row>
    <row r="369" spans="1:4" x14ac:dyDescent="0.25">
      <c r="A369" t="s">
        <v>1098</v>
      </c>
      <c r="B369" t="s">
        <v>1099</v>
      </c>
      <c r="C369" t="s">
        <v>1100</v>
      </c>
      <c r="D369" t="s">
        <v>1099</v>
      </c>
    </row>
    <row r="370" spans="1:4" x14ac:dyDescent="0.25">
      <c r="A370" t="s">
        <v>1101</v>
      </c>
      <c r="B370" t="s">
        <v>1102</v>
      </c>
      <c r="C370" t="s">
        <v>1103</v>
      </c>
      <c r="D370" t="s">
        <v>1102</v>
      </c>
    </row>
    <row r="371" spans="1:4" x14ac:dyDescent="0.25">
      <c r="A371" t="s">
        <v>1104</v>
      </c>
      <c r="B371" t="s">
        <v>1105</v>
      </c>
      <c r="C371" t="s">
        <v>1106</v>
      </c>
      <c r="D371" t="s">
        <v>1105</v>
      </c>
    </row>
    <row r="372" spans="1:4" x14ac:dyDescent="0.25">
      <c r="A372" t="s">
        <v>1107</v>
      </c>
      <c r="B372" t="s">
        <v>1108</v>
      </c>
      <c r="C372" t="s">
        <v>1109</v>
      </c>
      <c r="D372" t="s">
        <v>1108</v>
      </c>
    </row>
    <row r="373" spans="1:4" x14ac:dyDescent="0.25">
      <c r="A373" t="s">
        <v>1110</v>
      </c>
      <c r="B373" t="s">
        <v>1111</v>
      </c>
      <c r="C373" t="s">
        <v>1112</v>
      </c>
      <c r="D373" t="s">
        <v>1111</v>
      </c>
    </row>
    <row r="374" spans="1:4" x14ac:dyDescent="0.25">
      <c r="A374" t="s">
        <v>1113</v>
      </c>
      <c r="B374" t="s">
        <v>1114</v>
      </c>
      <c r="C374" t="s">
        <v>1115</v>
      </c>
      <c r="D374" t="s">
        <v>1114</v>
      </c>
    </row>
    <row r="375" spans="1:4" x14ac:dyDescent="0.25">
      <c r="A375" t="s">
        <v>1116</v>
      </c>
      <c r="B375" t="s">
        <v>1117</v>
      </c>
      <c r="C375" t="s">
        <v>1118</v>
      </c>
      <c r="D375" t="s">
        <v>1117</v>
      </c>
    </row>
    <row r="376" spans="1:4" x14ac:dyDescent="0.25">
      <c r="A376" t="s">
        <v>1119</v>
      </c>
      <c r="B376" t="s">
        <v>1120</v>
      </c>
      <c r="C376" t="s">
        <v>1121</v>
      </c>
      <c r="D376" t="s">
        <v>1120</v>
      </c>
    </row>
    <row r="377" spans="1:4" x14ac:dyDescent="0.25">
      <c r="A377" t="s">
        <v>1122</v>
      </c>
      <c r="B377" t="s">
        <v>1123</v>
      </c>
      <c r="C377" t="s">
        <v>1124</v>
      </c>
      <c r="D377" t="s">
        <v>1123</v>
      </c>
    </row>
    <row r="378" spans="1:4" x14ac:dyDescent="0.25">
      <c r="A378" t="s">
        <v>1125</v>
      </c>
      <c r="B378" t="s">
        <v>1126</v>
      </c>
      <c r="C378" t="s">
        <v>1127</v>
      </c>
      <c r="D378" t="s">
        <v>1126</v>
      </c>
    </row>
    <row r="379" spans="1:4" x14ac:dyDescent="0.25">
      <c r="A379" t="s">
        <v>1128</v>
      </c>
      <c r="B379" t="s">
        <v>1129</v>
      </c>
      <c r="C379" t="s">
        <v>1130</v>
      </c>
      <c r="D379" t="s">
        <v>1129</v>
      </c>
    </row>
    <row r="380" spans="1:4" x14ac:dyDescent="0.25">
      <c r="A380" t="s">
        <v>1131</v>
      </c>
      <c r="B380" t="s">
        <v>1132</v>
      </c>
      <c r="C380" t="s">
        <v>1133</v>
      </c>
      <c r="D380" t="s">
        <v>1132</v>
      </c>
    </row>
    <row r="381" spans="1:4" x14ac:dyDescent="0.25">
      <c r="A381" t="s">
        <v>1134</v>
      </c>
      <c r="B381" t="s">
        <v>1135</v>
      </c>
      <c r="C381" t="s">
        <v>1136</v>
      </c>
      <c r="D381" t="s">
        <v>1135</v>
      </c>
    </row>
    <row r="382" spans="1:4" x14ac:dyDescent="0.25">
      <c r="A382" t="s">
        <v>1137</v>
      </c>
      <c r="B382" t="s">
        <v>1138</v>
      </c>
      <c r="C382" t="s">
        <v>1139</v>
      </c>
      <c r="D382" t="s">
        <v>1138</v>
      </c>
    </row>
    <row r="383" spans="1:4" x14ac:dyDescent="0.25">
      <c r="A383" t="s">
        <v>1140</v>
      </c>
      <c r="B383" t="s">
        <v>1141</v>
      </c>
      <c r="C383" t="s">
        <v>1142</v>
      </c>
      <c r="D383" t="s">
        <v>1141</v>
      </c>
    </row>
    <row r="384" spans="1:4" x14ac:dyDescent="0.25">
      <c r="A384" t="s">
        <v>1143</v>
      </c>
      <c r="B384" t="s">
        <v>1144</v>
      </c>
      <c r="C384" t="s">
        <v>1145</v>
      </c>
      <c r="D384" t="s">
        <v>1144</v>
      </c>
    </row>
    <row r="385" spans="1:4" x14ac:dyDescent="0.25">
      <c r="A385" t="s">
        <v>1146</v>
      </c>
      <c r="B385" t="s">
        <v>1147</v>
      </c>
      <c r="C385" t="s">
        <v>1148</v>
      </c>
      <c r="D385" t="s">
        <v>1147</v>
      </c>
    </row>
    <row r="386" spans="1:4" x14ac:dyDescent="0.25">
      <c r="A386" t="s">
        <v>1149</v>
      </c>
      <c r="B386" t="s">
        <v>1150</v>
      </c>
      <c r="C386" t="s">
        <v>1151</v>
      </c>
      <c r="D386" t="s">
        <v>1150</v>
      </c>
    </row>
    <row r="387" spans="1:4" x14ac:dyDescent="0.25">
      <c r="A387" t="s">
        <v>1152</v>
      </c>
      <c r="B387" t="s">
        <v>1153</v>
      </c>
      <c r="C387" t="s">
        <v>1154</v>
      </c>
      <c r="D387" t="s">
        <v>1153</v>
      </c>
    </row>
    <row r="388" spans="1:4" x14ac:dyDescent="0.25">
      <c r="A388" t="s">
        <v>1155</v>
      </c>
      <c r="B388" t="s">
        <v>1156</v>
      </c>
      <c r="C388" t="s">
        <v>1157</v>
      </c>
      <c r="D388" t="s">
        <v>1156</v>
      </c>
    </row>
    <row r="389" spans="1:4" x14ac:dyDescent="0.25">
      <c r="A389" t="s">
        <v>1158</v>
      </c>
      <c r="B389" t="s">
        <v>1159</v>
      </c>
      <c r="C389" t="s">
        <v>1160</v>
      </c>
      <c r="D389" t="s">
        <v>1159</v>
      </c>
    </row>
    <row r="390" spans="1:4" x14ac:dyDescent="0.25">
      <c r="A390" t="s">
        <v>1161</v>
      </c>
      <c r="B390" t="s">
        <v>1162</v>
      </c>
      <c r="C390" t="s">
        <v>1163</v>
      </c>
      <c r="D390" t="s">
        <v>1162</v>
      </c>
    </row>
    <row r="391" spans="1:4" x14ac:dyDescent="0.25">
      <c r="A391" t="s">
        <v>1164</v>
      </c>
      <c r="B391" t="s">
        <v>1165</v>
      </c>
      <c r="C391" t="s">
        <v>1166</v>
      </c>
      <c r="D391" t="s">
        <v>1165</v>
      </c>
    </row>
    <row r="392" spans="1:4" x14ac:dyDescent="0.25">
      <c r="A392" t="s">
        <v>1167</v>
      </c>
      <c r="B392" t="s">
        <v>1168</v>
      </c>
      <c r="C392" t="s">
        <v>1169</v>
      </c>
      <c r="D392" t="s">
        <v>1168</v>
      </c>
    </row>
    <row r="393" spans="1:4" x14ac:dyDescent="0.25">
      <c r="A393" t="s">
        <v>1170</v>
      </c>
      <c r="B393" t="s">
        <v>1171</v>
      </c>
      <c r="C393" t="s">
        <v>1172</v>
      </c>
      <c r="D393" t="s">
        <v>1171</v>
      </c>
    </row>
    <row r="394" spans="1:4" x14ac:dyDescent="0.25">
      <c r="A394" t="s">
        <v>1173</v>
      </c>
      <c r="B394" t="s">
        <v>1174</v>
      </c>
      <c r="C394" t="s">
        <v>1175</v>
      </c>
      <c r="D394" t="s">
        <v>1174</v>
      </c>
    </row>
    <row r="395" spans="1:4" x14ac:dyDescent="0.25">
      <c r="A395" t="s">
        <v>1176</v>
      </c>
      <c r="B395" t="s">
        <v>1177</v>
      </c>
      <c r="C395" t="s">
        <v>1178</v>
      </c>
      <c r="D395" t="s">
        <v>1177</v>
      </c>
    </row>
    <row r="396" spans="1:4" x14ac:dyDescent="0.25">
      <c r="A396" t="s">
        <v>1179</v>
      </c>
      <c r="B396" t="s">
        <v>1180</v>
      </c>
      <c r="C396" t="s">
        <v>1181</v>
      </c>
      <c r="D396" t="s">
        <v>1180</v>
      </c>
    </row>
    <row r="397" spans="1:4" x14ac:dyDescent="0.25">
      <c r="A397" t="s">
        <v>1182</v>
      </c>
      <c r="B397" t="s">
        <v>1183</v>
      </c>
      <c r="C397" t="s">
        <v>1184</v>
      </c>
      <c r="D397" t="s">
        <v>1183</v>
      </c>
    </row>
    <row r="398" spans="1:4" x14ac:dyDescent="0.25">
      <c r="A398" t="s">
        <v>1185</v>
      </c>
      <c r="B398" t="s">
        <v>1186</v>
      </c>
      <c r="C398" t="s">
        <v>1187</v>
      </c>
      <c r="D398" t="s">
        <v>1186</v>
      </c>
    </row>
    <row r="399" spans="1:4" x14ac:dyDescent="0.25">
      <c r="A399" t="s">
        <v>1188</v>
      </c>
      <c r="B399" t="s">
        <v>1189</v>
      </c>
      <c r="C399" t="s">
        <v>1190</v>
      </c>
      <c r="D399" t="s">
        <v>1189</v>
      </c>
    </row>
    <row r="400" spans="1:4" x14ac:dyDescent="0.25">
      <c r="A400" t="s">
        <v>1191</v>
      </c>
      <c r="B400" t="s">
        <v>1192</v>
      </c>
      <c r="C400" t="s">
        <v>1193</v>
      </c>
      <c r="D400" t="s">
        <v>1192</v>
      </c>
    </row>
    <row r="401" spans="1:4" x14ac:dyDescent="0.25">
      <c r="A401" t="s">
        <v>1194</v>
      </c>
      <c r="B401" t="s">
        <v>1195</v>
      </c>
      <c r="C401" t="s">
        <v>1196</v>
      </c>
      <c r="D401" t="s">
        <v>1195</v>
      </c>
    </row>
    <row r="402" spans="1:4" x14ac:dyDescent="0.25">
      <c r="A402" t="s">
        <v>1197</v>
      </c>
      <c r="B402" t="s">
        <v>1198</v>
      </c>
      <c r="C402" t="s">
        <v>1199</v>
      </c>
      <c r="D402" t="s">
        <v>1198</v>
      </c>
    </row>
    <row r="403" spans="1:4" x14ac:dyDescent="0.25">
      <c r="A403" t="s">
        <v>1200</v>
      </c>
      <c r="B403" t="s">
        <v>1201</v>
      </c>
      <c r="C403" t="s">
        <v>1202</v>
      </c>
      <c r="D403" t="s">
        <v>1201</v>
      </c>
    </row>
    <row r="404" spans="1:4" x14ac:dyDescent="0.25">
      <c r="A404" t="s">
        <v>1203</v>
      </c>
      <c r="B404" t="s">
        <v>1204</v>
      </c>
      <c r="C404" t="s">
        <v>1205</v>
      </c>
      <c r="D404" t="s">
        <v>1204</v>
      </c>
    </row>
    <row r="405" spans="1:4" x14ac:dyDescent="0.25">
      <c r="A405" t="s">
        <v>1206</v>
      </c>
      <c r="B405" t="s">
        <v>1207</v>
      </c>
      <c r="C405" t="s">
        <v>1208</v>
      </c>
      <c r="D405" t="s">
        <v>1207</v>
      </c>
    </row>
    <row r="406" spans="1:4" x14ac:dyDescent="0.25">
      <c r="A406" t="s">
        <v>1209</v>
      </c>
      <c r="B406" t="s">
        <v>1210</v>
      </c>
      <c r="C406" t="s">
        <v>1211</v>
      </c>
      <c r="D406" t="s">
        <v>1210</v>
      </c>
    </row>
    <row r="407" spans="1:4" x14ac:dyDescent="0.25">
      <c r="A407" t="s">
        <v>1212</v>
      </c>
      <c r="B407" t="s">
        <v>1213</v>
      </c>
      <c r="C407" t="s">
        <v>1214</v>
      </c>
      <c r="D407" t="s">
        <v>1213</v>
      </c>
    </row>
    <row r="408" spans="1:4" x14ac:dyDescent="0.25">
      <c r="A408" t="s">
        <v>1215</v>
      </c>
      <c r="B408" t="s">
        <v>1216</v>
      </c>
      <c r="C408" t="s">
        <v>1217</v>
      </c>
      <c r="D408" t="s">
        <v>1216</v>
      </c>
    </row>
    <row r="409" spans="1:4" x14ac:dyDescent="0.25">
      <c r="A409" t="s">
        <v>1218</v>
      </c>
      <c r="B409" t="s">
        <v>1219</v>
      </c>
      <c r="C409" t="s">
        <v>1220</v>
      </c>
      <c r="D409" t="s">
        <v>1219</v>
      </c>
    </row>
    <row r="410" spans="1:4" x14ac:dyDescent="0.25">
      <c r="A410" t="s">
        <v>1221</v>
      </c>
      <c r="B410" t="s">
        <v>1222</v>
      </c>
      <c r="C410" t="s">
        <v>1223</v>
      </c>
      <c r="D410" t="s">
        <v>1222</v>
      </c>
    </row>
    <row r="411" spans="1:4" x14ac:dyDescent="0.25">
      <c r="A411" t="s">
        <v>1224</v>
      </c>
      <c r="B411" t="s">
        <v>1225</v>
      </c>
      <c r="C411" t="s">
        <v>1226</v>
      </c>
      <c r="D411" t="s">
        <v>1225</v>
      </c>
    </row>
    <row r="412" spans="1:4" x14ac:dyDescent="0.25">
      <c r="A412" t="s">
        <v>1227</v>
      </c>
      <c r="B412" t="s">
        <v>1228</v>
      </c>
      <c r="C412" t="s">
        <v>1229</v>
      </c>
      <c r="D412" t="s">
        <v>1228</v>
      </c>
    </row>
    <row r="413" spans="1:4" x14ac:dyDescent="0.25">
      <c r="A413" t="s">
        <v>1230</v>
      </c>
      <c r="B413" t="s">
        <v>1231</v>
      </c>
      <c r="C413" t="s">
        <v>1232</v>
      </c>
      <c r="D413" t="s">
        <v>1231</v>
      </c>
    </row>
    <row r="414" spans="1:4" x14ac:dyDescent="0.25">
      <c r="A414" t="s">
        <v>1233</v>
      </c>
      <c r="B414" t="s">
        <v>1234</v>
      </c>
      <c r="C414" t="s">
        <v>1235</v>
      </c>
      <c r="D414" t="s">
        <v>1234</v>
      </c>
    </row>
    <row r="415" spans="1:4" x14ac:dyDescent="0.25">
      <c r="A415" t="s">
        <v>1236</v>
      </c>
      <c r="B415" t="s">
        <v>1237</v>
      </c>
      <c r="C415" t="s">
        <v>1238</v>
      </c>
      <c r="D415" t="s">
        <v>1237</v>
      </c>
    </row>
    <row r="416" spans="1:4" x14ac:dyDescent="0.25">
      <c r="A416" t="s">
        <v>1239</v>
      </c>
      <c r="B416" t="s">
        <v>1240</v>
      </c>
      <c r="C416" t="s">
        <v>1241</v>
      </c>
      <c r="D416" t="s">
        <v>1240</v>
      </c>
    </row>
    <row r="417" spans="1:4" x14ac:dyDescent="0.25">
      <c r="A417" t="s">
        <v>1242</v>
      </c>
      <c r="B417" t="s">
        <v>1243</v>
      </c>
      <c r="C417" t="s">
        <v>1244</v>
      </c>
      <c r="D417" t="s">
        <v>1243</v>
      </c>
    </row>
    <row r="418" spans="1:4" x14ac:dyDescent="0.25">
      <c r="A418" t="s">
        <v>1245</v>
      </c>
      <c r="B418" t="s">
        <v>1246</v>
      </c>
      <c r="C418" t="s">
        <v>1247</v>
      </c>
      <c r="D418" t="s">
        <v>1246</v>
      </c>
    </row>
    <row r="419" spans="1:4" x14ac:dyDescent="0.25">
      <c r="A419" t="s">
        <v>1248</v>
      </c>
      <c r="B419" t="s">
        <v>1249</v>
      </c>
      <c r="C419" t="s">
        <v>1250</v>
      </c>
      <c r="D419" t="s">
        <v>1249</v>
      </c>
    </row>
    <row r="420" spans="1:4" x14ac:dyDescent="0.25">
      <c r="A420" t="s">
        <v>1251</v>
      </c>
      <c r="B420" t="s">
        <v>1252</v>
      </c>
      <c r="C420" t="s">
        <v>1253</v>
      </c>
      <c r="D420" t="s">
        <v>1252</v>
      </c>
    </row>
    <row r="421" spans="1:4" x14ac:dyDescent="0.25">
      <c r="A421" t="s">
        <v>1254</v>
      </c>
      <c r="B421" t="s">
        <v>1255</v>
      </c>
      <c r="C421" t="s">
        <v>1256</v>
      </c>
      <c r="D421" t="s">
        <v>1255</v>
      </c>
    </row>
    <row r="422" spans="1:4" x14ac:dyDescent="0.25">
      <c r="A422" t="s">
        <v>1257</v>
      </c>
      <c r="B422" t="s">
        <v>1258</v>
      </c>
      <c r="C422" t="s">
        <v>1259</v>
      </c>
      <c r="D422" t="s">
        <v>1258</v>
      </c>
    </row>
    <row r="423" spans="1:4" x14ac:dyDescent="0.25">
      <c r="A423" t="s">
        <v>1260</v>
      </c>
      <c r="B423" t="s">
        <v>1261</v>
      </c>
      <c r="C423" t="s">
        <v>1262</v>
      </c>
      <c r="D423" t="s">
        <v>1261</v>
      </c>
    </row>
    <row r="424" spans="1:4" x14ac:dyDescent="0.25">
      <c r="A424" t="s">
        <v>1263</v>
      </c>
      <c r="B424" t="s">
        <v>1264</v>
      </c>
      <c r="C424" t="s">
        <v>1265</v>
      </c>
      <c r="D424" t="s">
        <v>1264</v>
      </c>
    </row>
    <row r="425" spans="1:4" x14ac:dyDescent="0.25">
      <c r="A425" t="s">
        <v>1266</v>
      </c>
      <c r="B425" t="s">
        <v>1267</v>
      </c>
      <c r="C425" t="s">
        <v>1268</v>
      </c>
      <c r="D425" t="s">
        <v>1267</v>
      </c>
    </row>
    <row r="426" spans="1:4" x14ac:dyDescent="0.25">
      <c r="A426" t="s">
        <v>1269</v>
      </c>
      <c r="B426" t="s">
        <v>1270</v>
      </c>
      <c r="C426" t="s">
        <v>1271</v>
      </c>
      <c r="D426" t="s">
        <v>1270</v>
      </c>
    </row>
    <row r="427" spans="1:4" x14ac:dyDescent="0.25">
      <c r="A427" t="s">
        <v>1272</v>
      </c>
      <c r="B427" t="s">
        <v>1273</v>
      </c>
      <c r="C427" t="s">
        <v>1274</v>
      </c>
      <c r="D427" t="s">
        <v>1273</v>
      </c>
    </row>
    <row r="428" spans="1:4" x14ac:dyDescent="0.25">
      <c r="A428" t="s">
        <v>1275</v>
      </c>
      <c r="B428" t="s">
        <v>1276</v>
      </c>
      <c r="C428" t="s">
        <v>1277</v>
      </c>
      <c r="D428" t="s">
        <v>1276</v>
      </c>
    </row>
    <row r="429" spans="1:4" x14ac:dyDescent="0.25">
      <c r="A429" t="s">
        <v>1278</v>
      </c>
      <c r="B429" t="s">
        <v>1279</v>
      </c>
      <c r="C429" t="s">
        <v>1280</v>
      </c>
      <c r="D429" t="s">
        <v>1279</v>
      </c>
    </row>
    <row r="430" spans="1:4" x14ac:dyDescent="0.25">
      <c r="A430" t="s">
        <v>1281</v>
      </c>
      <c r="B430" t="s">
        <v>1282</v>
      </c>
      <c r="C430" t="s">
        <v>1283</v>
      </c>
      <c r="D430" t="s">
        <v>1282</v>
      </c>
    </row>
    <row r="431" spans="1:4" x14ac:dyDescent="0.25">
      <c r="A431" t="s">
        <v>1284</v>
      </c>
      <c r="B431" t="s">
        <v>1285</v>
      </c>
      <c r="C431" t="s">
        <v>1286</v>
      </c>
      <c r="D431" t="s">
        <v>1285</v>
      </c>
    </row>
    <row r="432" spans="1:4" x14ac:dyDescent="0.25">
      <c r="A432" t="s">
        <v>1287</v>
      </c>
      <c r="B432" t="s">
        <v>1288</v>
      </c>
      <c r="C432" t="s">
        <v>1289</v>
      </c>
      <c r="D432" t="s">
        <v>1288</v>
      </c>
    </row>
    <row r="433" spans="1:4" x14ac:dyDescent="0.25">
      <c r="A433" t="s">
        <v>1290</v>
      </c>
      <c r="B433" t="s">
        <v>1291</v>
      </c>
      <c r="C433" t="s">
        <v>1292</v>
      </c>
      <c r="D433" t="s">
        <v>1291</v>
      </c>
    </row>
    <row r="434" spans="1:4" x14ac:dyDescent="0.25">
      <c r="A434" t="s">
        <v>1293</v>
      </c>
      <c r="B434" t="s">
        <v>1294</v>
      </c>
      <c r="C434" t="s">
        <v>1295</v>
      </c>
      <c r="D434" t="s">
        <v>1294</v>
      </c>
    </row>
    <row r="435" spans="1:4" x14ac:dyDescent="0.25">
      <c r="A435" t="s">
        <v>1296</v>
      </c>
      <c r="B435" t="s">
        <v>1297</v>
      </c>
      <c r="C435" t="s">
        <v>1298</v>
      </c>
      <c r="D435" t="s">
        <v>1297</v>
      </c>
    </row>
    <row r="436" spans="1:4" x14ac:dyDescent="0.25">
      <c r="A436" t="s">
        <v>1299</v>
      </c>
      <c r="B436" t="s">
        <v>1300</v>
      </c>
      <c r="C436" t="s">
        <v>1301</v>
      </c>
      <c r="D436" t="s">
        <v>1300</v>
      </c>
    </row>
    <row r="437" spans="1:4" x14ac:dyDescent="0.25">
      <c r="A437" t="s">
        <v>1302</v>
      </c>
      <c r="B437" t="s">
        <v>1303</v>
      </c>
      <c r="C437" t="s">
        <v>1304</v>
      </c>
      <c r="D437" t="s">
        <v>1303</v>
      </c>
    </row>
    <row r="438" spans="1:4" x14ac:dyDescent="0.25">
      <c r="A438" t="s">
        <v>1305</v>
      </c>
      <c r="B438" t="s">
        <v>1306</v>
      </c>
      <c r="C438" t="s">
        <v>1307</v>
      </c>
      <c r="D438" t="s">
        <v>1306</v>
      </c>
    </row>
    <row r="439" spans="1:4" x14ac:dyDescent="0.25">
      <c r="A439" t="s">
        <v>1308</v>
      </c>
      <c r="B439" t="s">
        <v>1309</v>
      </c>
      <c r="C439" t="s">
        <v>1310</v>
      </c>
      <c r="D439" t="s">
        <v>1309</v>
      </c>
    </row>
    <row r="440" spans="1:4" x14ac:dyDescent="0.25">
      <c r="A440" t="s">
        <v>34</v>
      </c>
      <c r="B440" t="s">
        <v>1311</v>
      </c>
      <c r="C440" t="s">
        <v>1312</v>
      </c>
      <c r="D440" t="s">
        <v>1311</v>
      </c>
    </row>
    <row r="441" spans="1:4" x14ac:dyDescent="0.25">
      <c r="A441" t="s">
        <v>1313</v>
      </c>
      <c r="B441" t="s">
        <v>1314</v>
      </c>
      <c r="C441" t="s">
        <v>1315</v>
      </c>
      <c r="D441" t="s">
        <v>1314</v>
      </c>
    </row>
    <row r="442" spans="1:4" x14ac:dyDescent="0.25">
      <c r="A442" t="s">
        <v>1316</v>
      </c>
      <c r="B442" t="s">
        <v>1317</v>
      </c>
      <c r="C442" t="s">
        <v>1318</v>
      </c>
      <c r="D442" t="s">
        <v>1317</v>
      </c>
    </row>
    <row r="443" spans="1:4" x14ac:dyDescent="0.25">
      <c r="A443" t="s">
        <v>1319</v>
      </c>
      <c r="B443" t="s">
        <v>1320</v>
      </c>
      <c r="C443" t="s">
        <v>1321</v>
      </c>
      <c r="D443" t="s">
        <v>1320</v>
      </c>
    </row>
    <row r="444" spans="1:4" x14ac:dyDescent="0.25">
      <c r="A444" t="s">
        <v>1322</v>
      </c>
      <c r="B444" t="s">
        <v>1323</v>
      </c>
      <c r="C444" t="s">
        <v>1324</v>
      </c>
      <c r="D444" t="s">
        <v>1323</v>
      </c>
    </row>
    <row r="445" spans="1:4" x14ac:dyDescent="0.25">
      <c r="A445" t="s">
        <v>1325</v>
      </c>
      <c r="B445" t="s">
        <v>1326</v>
      </c>
      <c r="C445" t="s">
        <v>1327</v>
      </c>
      <c r="D445" t="s">
        <v>1326</v>
      </c>
    </row>
    <row r="446" spans="1:4" x14ac:dyDescent="0.25">
      <c r="A446" t="s">
        <v>1328</v>
      </c>
      <c r="B446" t="s">
        <v>1329</v>
      </c>
      <c r="C446" t="s">
        <v>1330</v>
      </c>
      <c r="D446" t="s">
        <v>1329</v>
      </c>
    </row>
    <row r="447" spans="1:4" x14ac:dyDescent="0.25">
      <c r="A447" t="s">
        <v>1331</v>
      </c>
      <c r="B447" t="s">
        <v>1332</v>
      </c>
      <c r="C447" t="s">
        <v>1333</v>
      </c>
      <c r="D447" t="s">
        <v>1332</v>
      </c>
    </row>
    <row r="448" spans="1:4" x14ac:dyDescent="0.25">
      <c r="A448" t="s">
        <v>1334</v>
      </c>
      <c r="B448" t="s">
        <v>1335</v>
      </c>
      <c r="C448" t="s">
        <v>1336</v>
      </c>
      <c r="D448" t="s">
        <v>1335</v>
      </c>
    </row>
    <row r="449" spans="1:4" x14ac:dyDescent="0.25">
      <c r="A449" t="s">
        <v>1337</v>
      </c>
      <c r="B449" t="s">
        <v>1338</v>
      </c>
      <c r="C449" t="s">
        <v>1339</v>
      </c>
      <c r="D449" t="s">
        <v>1338</v>
      </c>
    </row>
    <row r="450" spans="1:4" x14ac:dyDescent="0.25">
      <c r="A450" t="s">
        <v>1340</v>
      </c>
      <c r="B450" t="s">
        <v>1341</v>
      </c>
      <c r="C450" t="s">
        <v>1342</v>
      </c>
      <c r="D450" t="s">
        <v>1341</v>
      </c>
    </row>
    <row r="451" spans="1:4" x14ac:dyDescent="0.25">
      <c r="A451" t="s">
        <v>1343</v>
      </c>
      <c r="B451" t="s">
        <v>1344</v>
      </c>
      <c r="C451" t="s">
        <v>1345</v>
      </c>
      <c r="D451" t="s">
        <v>1344</v>
      </c>
    </row>
    <row r="452" spans="1:4" x14ac:dyDescent="0.25">
      <c r="A452" t="s">
        <v>1346</v>
      </c>
      <c r="B452" t="s">
        <v>1347</v>
      </c>
      <c r="C452" t="s">
        <v>1348</v>
      </c>
      <c r="D452" t="s">
        <v>1347</v>
      </c>
    </row>
    <row r="453" spans="1:4" x14ac:dyDescent="0.25">
      <c r="A453" t="s">
        <v>1349</v>
      </c>
      <c r="B453" t="s">
        <v>1350</v>
      </c>
      <c r="C453" t="s">
        <v>1351</v>
      </c>
      <c r="D453" t="s">
        <v>1350</v>
      </c>
    </row>
    <row r="454" spans="1:4" x14ac:dyDescent="0.25">
      <c r="A454" t="s">
        <v>1352</v>
      </c>
      <c r="B454" t="s">
        <v>1353</v>
      </c>
      <c r="C454" t="s">
        <v>1354</v>
      </c>
      <c r="D454" t="s">
        <v>1353</v>
      </c>
    </row>
    <row r="455" spans="1:4" x14ac:dyDescent="0.25">
      <c r="A455" t="s">
        <v>1355</v>
      </c>
      <c r="B455" t="s">
        <v>1356</v>
      </c>
      <c r="C455" t="s">
        <v>1357</v>
      </c>
      <c r="D455" t="s">
        <v>1356</v>
      </c>
    </row>
    <row r="456" spans="1:4" x14ac:dyDescent="0.25">
      <c r="A456" t="s">
        <v>1358</v>
      </c>
      <c r="B456" t="s">
        <v>1359</v>
      </c>
      <c r="C456" t="s">
        <v>1360</v>
      </c>
      <c r="D456" t="s">
        <v>1359</v>
      </c>
    </row>
    <row r="457" spans="1:4" x14ac:dyDescent="0.25">
      <c r="A457" t="s">
        <v>1361</v>
      </c>
      <c r="B457" t="s">
        <v>1362</v>
      </c>
      <c r="C457" t="s">
        <v>1363</v>
      </c>
      <c r="D457" t="s">
        <v>1362</v>
      </c>
    </row>
    <row r="458" spans="1:4" x14ac:dyDescent="0.25">
      <c r="A458" t="s">
        <v>1364</v>
      </c>
      <c r="B458" t="s">
        <v>1365</v>
      </c>
      <c r="C458" t="s">
        <v>1366</v>
      </c>
      <c r="D458" t="s">
        <v>1365</v>
      </c>
    </row>
    <row r="459" spans="1:4" x14ac:dyDescent="0.25">
      <c r="A459" t="s">
        <v>1367</v>
      </c>
      <c r="B459" t="s">
        <v>1368</v>
      </c>
      <c r="C459" t="s">
        <v>1369</v>
      </c>
      <c r="D459" t="s">
        <v>1368</v>
      </c>
    </row>
    <row r="460" spans="1:4" x14ac:dyDescent="0.25">
      <c r="A460" t="s">
        <v>1370</v>
      </c>
      <c r="B460" t="s">
        <v>1371</v>
      </c>
      <c r="C460" t="s">
        <v>1372</v>
      </c>
      <c r="D460" t="s">
        <v>1371</v>
      </c>
    </row>
    <row r="461" spans="1:4" x14ac:dyDescent="0.25">
      <c r="A461" t="s">
        <v>1373</v>
      </c>
      <c r="B461" t="s">
        <v>1374</v>
      </c>
      <c r="C461" t="s">
        <v>1375</v>
      </c>
      <c r="D461" t="s">
        <v>1374</v>
      </c>
    </row>
    <row r="462" spans="1:4" x14ac:dyDescent="0.25">
      <c r="A462" t="s">
        <v>1376</v>
      </c>
      <c r="B462" t="s">
        <v>1377</v>
      </c>
      <c r="C462" t="s">
        <v>1378</v>
      </c>
      <c r="D462" t="s">
        <v>1377</v>
      </c>
    </row>
    <row r="463" spans="1:4" x14ac:dyDescent="0.25">
      <c r="A463" t="s">
        <v>1379</v>
      </c>
      <c r="B463" t="s">
        <v>1380</v>
      </c>
      <c r="C463" t="s">
        <v>1381</v>
      </c>
      <c r="D463" t="s">
        <v>1380</v>
      </c>
    </row>
    <row r="464" spans="1:4" x14ac:dyDescent="0.25">
      <c r="A464" t="s">
        <v>1382</v>
      </c>
      <c r="B464" t="s">
        <v>1383</v>
      </c>
      <c r="C464" t="s">
        <v>1384</v>
      </c>
      <c r="D464" t="s">
        <v>1383</v>
      </c>
    </row>
    <row r="465" spans="1:4" x14ac:dyDescent="0.25">
      <c r="A465" t="s">
        <v>1385</v>
      </c>
      <c r="B465" t="s">
        <v>1386</v>
      </c>
      <c r="C465" t="s">
        <v>1387</v>
      </c>
      <c r="D465" t="s">
        <v>1386</v>
      </c>
    </row>
    <row r="466" spans="1:4" x14ac:dyDescent="0.25">
      <c r="A466" t="s">
        <v>1388</v>
      </c>
      <c r="B466" t="s">
        <v>1389</v>
      </c>
      <c r="C466" t="s">
        <v>1390</v>
      </c>
      <c r="D466" t="s">
        <v>1389</v>
      </c>
    </row>
    <row r="467" spans="1:4" x14ac:dyDescent="0.25">
      <c r="A467" t="s">
        <v>1391</v>
      </c>
      <c r="B467" t="s">
        <v>1392</v>
      </c>
      <c r="C467" t="s">
        <v>1393</v>
      </c>
      <c r="D467" t="s">
        <v>1392</v>
      </c>
    </row>
    <row r="468" spans="1:4" x14ac:dyDescent="0.25">
      <c r="A468" t="s">
        <v>1394</v>
      </c>
      <c r="B468" t="s">
        <v>1395</v>
      </c>
      <c r="C468" t="s">
        <v>1396</v>
      </c>
      <c r="D468" t="s">
        <v>1395</v>
      </c>
    </row>
    <row r="469" spans="1:4" x14ac:dyDescent="0.25">
      <c r="A469" t="s">
        <v>1397</v>
      </c>
      <c r="B469" t="s">
        <v>1398</v>
      </c>
      <c r="C469" t="s">
        <v>1399</v>
      </c>
      <c r="D469" t="s">
        <v>1398</v>
      </c>
    </row>
    <row r="470" spans="1:4" x14ac:dyDescent="0.25">
      <c r="A470" t="s">
        <v>1400</v>
      </c>
      <c r="B470" t="s">
        <v>1401</v>
      </c>
      <c r="C470" t="s">
        <v>1402</v>
      </c>
      <c r="D470" t="s">
        <v>1401</v>
      </c>
    </row>
    <row r="471" spans="1:4" x14ac:dyDescent="0.25">
      <c r="A471" t="s">
        <v>1403</v>
      </c>
      <c r="B471" t="s">
        <v>1404</v>
      </c>
      <c r="C471" t="s">
        <v>1405</v>
      </c>
      <c r="D471" t="s">
        <v>1404</v>
      </c>
    </row>
    <row r="472" spans="1:4" x14ac:dyDescent="0.25">
      <c r="A472" t="s">
        <v>1406</v>
      </c>
      <c r="B472" t="s">
        <v>1407</v>
      </c>
      <c r="C472" t="s">
        <v>1408</v>
      </c>
      <c r="D472" t="s">
        <v>1407</v>
      </c>
    </row>
    <row r="473" spans="1:4" x14ac:dyDescent="0.25">
      <c r="A473" t="s">
        <v>1409</v>
      </c>
      <c r="B473" t="s">
        <v>1410</v>
      </c>
      <c r="C473" t="s">
        <v>1411</v>
      </c>
      <c r="D473" t="s">
        <v>1410</v>
      </c>
    </row>
    <row r="474" spans="1:4" x14ac:dyDescent="0.25">
      <c r="A474" t="s">
        <v>1412</v>
      </c>
      <c r="B474" t="s">
        <v>1413</v>
      </c>
      <c r="C474" t="s">
        <v>1414</v>
      </c>
      <c r="D474" t="s">
        <v>1413</v>
      </c>
    </row>
    <row r="475" spans="1:4" x14ac:dyDescent="0.25">
      <c r="A475" t="s">
        <v>1415</v>
      </c>
      <c r="B475" t="s">
        <v>1416</v>
      </c>
      <c r="C475" t="s">
        <v>1417</v>
      </c>
      <c r="D475" t="s">
        <v>1416</v>
      </c>
    </row>
    <row r="476" spans="1:4" x14ac:dyDescent="0.25">
      <c r="A476" t="s">
        <v>1418</v>
      </c>
      <c r="B476" t="s">
        <v>1419</v>
      </c>
      <c r="C476" t="s">
        <v>1420</v>
      </c>
      <c r="D476" t="s">
        <v>1419</v>
      </c>
    </row>
    <row r="477" spans="1:4" x14ac:dyDescent="0.25">
      <c r="A477" t="s">
        <v>1421</v>
      </c>
      <c r="B477" t="s">
        <v>1422</v>
      </c>
      <c r="C477" t="s">
        <v>1423</v>
      </c>
      <c r="D477" t="s">
        <v>1422</v>
      </c>
    </row>
    <row r="478" spans="1:4" x14ac:dyDescent="0.25">
      <c r="A478" t="s">
        <v>1424</v>
      </c>
      <c r="B478" t="s">
        <v>1425</v>
      </c>
      <c r="C478" t="s">
        <v>1426</v>
      </c>
      <c r="D478" t="s">
        <v>1425</v>
      </c>
    </row>
    <row r="479" spans="1:4" x14ac:dyDescent="0.25">
      <c r="A479" t="s">
        <v>1427</v>
      </c>
      <c r="B479" t="s">
        <v>1428</v>
      </c>
      <c r="C479" t="s">
        <v>1429</v>
      </c>
      <c r="D479" t="s">
        <v>1428</v>
      </c>
    </row>
    <row r="480" spans="1:4" x14ac:dyDescent="0.25">
      <c r="A480" t="s">
        <v>1430</v>
      </c>
      <c r="B480" t="s">
        <v>1431</v>
      </c>
      <c r="C480" t="s">
        <v>1432</v>
      </c>
      <c r="D480" t="s">
        <v>1431</v>
      </c>
    </row>
    <row r="481" spans="1:4" x14ac:dyDescent="0.25">
      <c r="A481" t="s">
        <v>1433</v>
      </c>
      <c r="B481" t="s">
        <v>1434</v>
      </c>
      <c r="C481" t="s">
        <v>1435</v>
      </c>
      <c r="D481" t="s">
        <v>1434</v>
      </c>
    </row>
    <row r="482" spans="1:4" x14ac:dyDescent="0.25">
      <c r="A482" t="s">
        <v>1436</v>
      </c>
      <c r="B482" t="s">
        <v>1437</v>
      </c>
      <c r="C482" t="s">
        <v>1438</v>
      </c>
      <c r="D482" t="s">
        <v>1437</v>
      </c>
    </row>
    <row r="483" spans="1:4" x14ac:dyDescent="0.25">
      <c r="A483" t="s">
        <v>1439</v>
      </c>
      <c r="B483" t="s">
        <v>1440</v>
      </c>
      <c r="C483" t="s">
        <v>1441</v>
      </c>
      <c r="D483" t="s">
        <v>1440</v>
      </c>
    </row>
    <row r="484" spans="1:4" x14ac:dyDescent="0.25">
      <c r="A484" t="s">
        <v>1442</v>
      </c>
      <c r="B484" t="s">
        <v>1443</v>
      </c>
      <c r="C484" t="s">
        <v>1444</v>
      </c>
      <c r="D484" t="s">
        <v>1443</v>
      </c>
    </row>
    <row r="485" spans="1:4" x14ac:dyDescent="0.25">
      <c r="A485" t="s">
        <v>1445</v>
      </c>
      <c r="B485" t="s">
        <v>1446</v>
      </c>
      <c r="C485" t="s">
        <v>1447</v>
      </c>
      <c r="D485" t="s">
        <v>1446</v>
      </c>
    </row>
    <row r="486" spans="1:4" x14ac:dyDescent="0.25">
      <c r="A486" t="s">
        <v>1448</v>
      </c>
      <c r="B486" t="s">
        <v>1449</v>
      </c>
      <c r="C486" t="s">
        <v>1450</v>
      </c>
      <c r="D486" t="s">
        <v>1449</v>
      </c>
    </row>
    <row r="487" spans="1:4" x14ac:dyDescent="0.25">
      <c r="A487" t="s">
        <v>1451</v>
      </c>
      <c r="B487" t="s">
        <v>1452</v>
      </c>
      <c r="C487" t="s">
        <v>1453</v>
      </c>
      <c r="D487" t="s">
        <v>1452</v>
      </c>
    </row>
    <row r="488" spans="1:4" x14ac:dyDescent="0.25">
      <c r="A488" t="s">
        <v>1454</v>
      </c>
      <c r="B488" t="s">
        <v>1455</v>
      </c>
      <c r="C488" t="s">
        <v>1456</v>
      </c>
      <c r="D488" t="s">
        <v>1455</v>
      </c>
    </row>
    <row r="489" spans="1:4" x14ac:dyDescent="0.25">
      <c r="A489" t="s">
        <v>1457</v>
      </c>
      <c r="B489" t="s">
        <v>1458</v>
      </c>
      <c r="C489" t="s">
        <v>1459</v>
      </c>
      <c r="D489" t="s">
        <v>1458</v>
      </c>
    </row>
    <row r="490" spans="1:4" x14ac:dyDescent="0.25">
      <c r="A490" t="s">
        <v>1460</v>
      </c>
      <c r="B490" t="s">
        <v>1461</v>
      </c>
      <c r="C490" t="s">
        <v>1462</v>
      </c>
      <c r="D490" t="s">
        <v>1461</v>
      </c>
    </row>
    <row r="491" spans="1:4" x14ac:dyDescent="0.25">
      <c r="A491" t="s">
        <v>1463</v>
      </c>
      <c r="B491" t="s">
        <v>1464</v>
      </c>
      <c r="C491" t="s">
        <v>1465</v>
      </c>
      <c r="D491" t="s">
        <v>1464</v>
      </c>
    </row>
    <row r="492" spans="1:4" x14ac:dyDescent="0.25">
      <c r="A492" t="s">
        <v>1466</v>
      </c>
      <c r="B492" t="s">
        <v>1467</v>
      </c>
      <c r="C492" t="s">
        <v>1468</v>
      </c>
      <c r="D492" t="s">
        <v>1467</v>
      </c>
    </row>
    <row r="493" spans="1:4" x14ac:dyDescent="0.25">
      <c r="A493" t="s">
        <v>1469</v>
      </c>
      <c r="B493" t="s">
        <v>1470</v>
      </c>
      <c r="C493" t="s">
        <v>1471</v>
      </c>
      <c r="D493" t="s">
        <v>1470</v>
      </c>
    </row>
    <row r="494" spans="1:4" x14ac:dyDescent="0.25">
      <c r="A494" t="s">
        <v>1472</v>
      </c>
      <c r="B494" t="s">
        <v>1473</v>
      </c>
      <c r="C494" t="s">
        <v>1474</v>
      </c>
      <c r="D494" t="s">
        <v>1473</v>
      </c>
    </row>
    <row r="495" spans="1:4" x14ac:dyDescent="0.25">
      <c r="A495" t="s">
        <v>1475</v>
      </c>
      <c r="B495" t="s">
        <v>1476</v>
      </c>
      <c r="C495" t="s">
        <v>1477</v>
      </c>
      <c r="D495" t="s">
        <v>1476</v>
      </c>
    </row>
    <row r="496" spans="1:4" x14ac:dyDescent="0.25">
      <c r="A496" t="s">
        <v>1478</v>
      </c>
      <c r="B496" t="s">
        <v>1479</v>
      </c>
      <c r="C496" t="s">
        <v>1480</v>
      </c>
      <c r="D496" t="s">
        <v>1479</v>
      </c>
    </row>
    <row r="497" spans="1:4" x14ac:dyDescent="0.25">
      <c r="A497" t="s">
        <v>1481</v>
      </c>
      <c r="B497" t="s">
        <v>1482</v>
      </c>
      <c r="C497" t="s">
        <v>1483</v>
      </c>
      <c r="D497" t="s">
        <v>1482</v>
      </c>
    </row>
    <row r="498" spans="1:4" x14ac:dyDescent="0.25">
      <c r="A498" t="s">
        <v>1484</v>
      </c>
      <c r="B498" t="s">
        <v>1485</v>
      </c>
      <c r="C498" t="s">
        <v>1486</v>
      </c>
      <c r="D498" t="s">
        <v>1485</v>
      </c>
    </row>
    <row r="499" spans="1:4" x14ac:dyDescent="0.25">
      <c r="A499" t="s">
        <v>1487</v>
      </c>
      <c r="B499" t="s">
        <v>1488</v>
      </c>
      <c r="C499" t="s">
        <v>1489</v>
      </c>
      <c r="D499" t="s">
        <v>1488</v>
      </c>
    </row>
    <row r="500" spans="1:4" x14ac:dyDescent="0.25">
      <c r="A500" t="s">
        <v>1490</v>
      </c>
      <c r="B500" t="s">
        <v>1491</v>
      </c>
      <c r="C500" t="s">
        <v>1492</v>
      </c>
      <c r="D500" t="s">
        <v>1491</v>
      </c>
    </row>
    <row r="501" spans="1:4" x14ac:dyDescent="0.25">
      <c r="A501" t="s">
        <v>1493</v>
      </c>
      <c r="B501" t="s">
        <v>1494</v>
      </c>
      <c r="C501" t="s">
        <v>1495</v>
      </c>
      <c r="D501" t="s">
        <v>1494</v>
      </c>
    </row>
    <row r="502" spans="1:4" x14ac:dyDescent="0.25">
      <c r="A502" t="s">
        <v>1496</v>
      </c>
      <c r="B502" t="s">
        <v>1497</v>
      </c>
      <c r="C502" t="s">
        <v>1498</v>
      </c>
      <c r="D502" t="s">
        <v>1497</v>
      </c>
    </row>
    <row r="503" spans="1:4" x14ac:dyDescent="0.25">
      <c r="A503" t="s">
        <v>1499</v>
      </c>
      <c r="B503" t="s">
        <v>1500</v>
      </c>
      <c r="C503" t="s">
        <v>1501</v>
      </c>
      <c r="D503" t="s">
        <v>1500</v>
      </c>
    </row>
    <row r="504" spans="1:4" x14ac:dyDescent="0.25">
      <c r="A504" t="s">
        <v>1502</v>
      </c>
      <c r="B504" t="s">
        <v>1503</v>
      </c>
      <c r="C504" t="s">
        <v>1504</v>
      </c>
      <c r="D504" t="s">
        <v>1503</v>
      </c>
    </row>
    <row r="505" spans="1:4" x14ac:dyDescent="0.25">
      <c r="A505" t="s">
        <v>1505</v>
      </c>
      <c r="B505" t="s">
        <v>1506</v>
      </c>
      <c r="C505" t="s">
        <v>1507</v>
      </c>
      <c r="D505" t="s">
        <v>1506</v>
      </c>
    </row>
    <row r="506" spans="1:4" x14ac:dyDescent="0.25">
      <c r="A506" t="s">
        <v>1508</v>
      </c>
      <c r="B506" t="s">
        <v>1509</v>
      </c>
      <c r="C506" t="s">
        <v>1510</v>
      </c>
      <c r="D506" t="s">
        <v>1509</v>
      </c>
    </row>
    <row r="507" spans="1:4" x14ac:dyDescent="0.25">
      <c r="A507" t="s">
        <v>1511</v>
      </c>
      <c r="B507" t="s">
        <v>1512</v>
      </c>
      <c r="C507" t="s">
        <v>1513</v>
      </c>
      <c r="D507" t="s">
        <v>1512</v>
      </c>
    </row>
    <row r="508" spans="1:4" x14ac:dyDescent="0.25">
      <c r="A508" t="s">
        <v>1514</v>
      </c>
      <c r="B508" t="s">
        <v>1515</v>
      </c>
      <c r="C508" t="s">
        <v>1516</v>
      </c>
      <c r="D508" t="s">
        <v>1515</v>
      </c>
    </row>
    <row r="509" spans="1:4" x14ac:dyDescent="0.25">
      <c r="A509" t="s">
        <v>1517</v>
      </c>
      <c r="B509" t="s">
        <v>1518</v>
      </c>
      <c r="C509" t="s">
        <v>1519</v>
      </c>
      <c r="D509" t="s">
        <v>1518</v>
      </c>
    </row>
    <row r="510" spans="1:4" x14ac:dyDescent="0.25">
      <c r="A510" t="s">
        <v>1520</v>
      </c>
      <c r="B510" t="s">
        <v>1521</v>
      </c>
      <c r="C510" t="s">
        <v>1522</v>
      </c>
      <c r="D510" t="s">
        <v>1521</v>
      </c>
    </row>
    <row r="511" spans="1:4" x14ac:dyDescent="0.25">
      <c r="A511" t="s">
        <v>1523</v>
      </c>
      <c r="B511" t="s">
        <v>1524</v>
      </c>
      <c r="C511" t="s">
        <v>1525</v>
      </c>
      <c r="D511" t="s">
        <v>1524</v>
      </c>
    </row>
    <row r="512" spans="1:4" x14ac:dyDescent="0.25">
      <c r="A512" t="s">
        <v>1526</v>
      </c>
      <c r="B512" t="s">
        <v>1527</v>
      </c>
      <c r="C512" t="s">
        <v>1528</v>
      </c>
      <c r="D512" t="s">
        <v>1527</v>
      </c>
    </row>
    <row r="513" spans="1:4" x14ac:dyDescent="0.25">
      <c r="A513" t="s">
        <v>1529</v>
      </c>
      <c r="B513" t="s">
        <v>1530</v>
      </c>
      <c r="C513" t="s">
        <v>1531</v>
      </c>
      <c r="D513" t="s">
        <v>1530</v>
      </c>
    </row>
    <row r="514" spans="1:4" x14ac:dyDescent="0.25">
      <c r="A514" t="s">
        <v>1532</v>
      </c>
      <c r="B514" t="s">
        <v>1533</v>
      </c>
      <c r="C514" t="s">
        <v>1534</v>
      </c>
      <c r="D514" t="s">
        <v>1533</v>
      </c>
    </row>
    <row r="515" spans="1:4" x14ac:dyDescent="0.25">
      <c r="A515" t="s">
        <v>1535</v>
      </c>
      <c r="B515" t="s">
        <v>1536</v>
      </c>
      <c r="C515" t="s">
        <v>1537</v>
      </c>
      <c r="D515" t="s">
        <v>1536</v>
      </c>
    </row>
    <row r="516" spans="1:4" x14ac:dyDescent="0.25">
      <c r="A516" t="s">
        <v>1538</v>
      </c>
      <c r="B516" t="s">
        <v>1539</v>
      </c>
      <c r="C516" t="s">
        <v>1540</v>
      </c>
      <c r="D516" t="s">
        <v>1539</v>
      </c>
    </row>
    <row r="517" spans="1:4" x14ac:dyDescent="0.25">
      <c r="A517" t="s">
        <v>1541</v>
      </c>
      <c r="B517" t="s">
        <v>1542</v>
      </c>
      <c r="C517" t="s">
        <v>1543</v>
      </c>
      <c r="D517" t="s">
        <v>1542</v>
      </c>
    </row>
    <row r="518" spans="1:4" x14ac:dyDescent="0.25">
      <c r="A518" t="s">
        <v>1544</v>
      </c>
      <c r="B518" t="s">
        <v>1545</v>
      </c>
      <c r="C518" t="s">
        <v>1546</v>
      </c>
      <c r="D518" t="s">
        <v>1545</v>
      </c>
    </row>
    <row r="519" spans="1:4" x14ac:dyDescent="0.25">
      <c r="A519" t="s">
        <v>1547</v>
      </c>
      <c r="B519" t="s">
        <v>1548</v>
      </c>
      <c r="C519" t="s">
        <v>1549</v>
      </c>
      <c r="D519" t="s">
        <v>1548</v>
      </c>
    </row>
    <row r="520" spans="1:4" x14ac:dyDescent="0.25">
      <c r="A520" t="s">
        <v>1550</v>
      </c>
      <c r="B520" t="s">
        <v>1551</v>
      </c>
      <c r="C520" t="s">
        <v>1552</v>
      </c>
      <c r="D520" t="s">
        <v>1551</v>
      </c>
    </row>
    <row r="521" spans="1:4" x14ac:dyDescent="0.25">
      <c r="A521" t="s">
        <v>1553</v>
      </c>
      <c r="B521" t="s">
        <v>1554</v>
      </c>
      <c r="C521" t="s">
        <v>1555</v>
      </c>
      <c r="D521" t="s">
        <v>1554</v>
      </c>
    </row>
    <row r="522" spans="1:4" x14ac:dyDescent="0.25">
      <c r="A522" t="s">
        <v>1556</v>
      </c>
      <c r="B522" t="s">
        <v>1557</v>
      </c>
      <c r="C522" t="s">
        <v>1558</v>
      </c>
      <c r="D522" t="s">
        <v>1557</v>
      </c>
    </row>
    <row r="523" spans="1:4" x14ac:dyDescent="0.25">
      <c r="A523" t="s">
        <v>1559</v>
      </c>
      <c r="B523" t="s">
        <v>1560</v>
      </c>
      <c r="C523" t="s">
        <v>1561</v>
      </c>
      <c r="D523" t="s">
        <v>1560</v>
      </c>
    </row>
    <row r="524" spans="1:4" x14ac:dyDescent="0.25">
      <c r="A524" t="s">
        <v>1562</v>
      </c>
      <c r="B524" t="s">
        <v>1563</v>
      </c>
      <c r="C524" t="s">
        <v>1564</v>
      </c>
      <c r="D524" t="s">
        <v>1563</v>
      </c>
    </row>
    <row r="525" spans="1:4" x14ac:dyDescent="0.25">
      <c r="A525" t="s">
        <v>1565</v>
      </c>
      <c r="B525" t="s">
        <v>1566</v>
      </c>
      <c r="C525" t="s">
        <v>1567</v>
      </c>
      <c r="D525" t="s">
        <v>1566</v>
      </c>
    </row>
    <row r="526" spans="1:4" x14ac:dyDescent="0.25">
      <c r="A526" t="s">
        <v>1568</v>
      </c>
      <c r="B526" t="s">
        <v>1569</v>
      </c>
      <c r="C526" t="s">
        <v>1570</v>
      </c>
      <c r="D526" t="s">
        <v>1569</v>
      </c>
    </row>
    <row r="527" spans="1:4" x14ac:dyDescent="0.25">
      <c r="A527" t="s">
        <v>1571</v>
      </c>
      <c r="B527" t="s">
        <v>1572</v>
      </c>
      <c r="C527" t="s">
        <v>1573</v>
      </c>
      <c r="D527" t="s">
        <v>1572</v>
      </c>
    </row>
    <row r="528" spans="1:4" x14ac:dyDescent="0.25">
      <c r="A528" t="s">
        <v>1574</v>
      </c>
      <c r="B528" t="s">
        <v>1575</v>
      </c>
      <c r="C528" t="s">
        <v>1576</v>
      </c>
      <c r="D528" t="s">
        <v>1575</v>
      </c>
    </row>
    <row r="529" spans="1:4" x14ac:dyDescent="0.25">
      <c r="A529" t="s">
        <v>1577</v>
      </c>
      <c r="B529" t="s">
        <v>1578</v>
      </c>
      <c r="C529" t="s">
        <v>1579</v>
      </c>
      <c r="D529" t="s">
        <v>1578</v>
      </c>
    </row>
    <row r="530" spans="1:4" x14ac:dyDescent="0.25">
      <c r="A530" t="s">
        <v>1580</v>
      </c>
      <c r="B530" t="s">
        <v>1581</v>
      </c>
      <c r="C530" t="s">
        <v>1582</v>
      </c>
      <c r="D530" t="s">
        <v>1581</v>
      </c>
    </row>
    <row r="531" spans="1:4" x14ac:dyDescent="0.25">
      <c r="A531" t="s">
        <v>1583</v>
      </c>
      <c r="B531" t="s">
        <v>1584</v>
      </c>
      <c r="C531" t="s">
        <v>1585</v>
      </c>
      <c r="D531" t="s">
        <v>1584</v>
      </c>
    </row>
    <row r="532" spans="1:4" x14ac:dyDescent="0.25">
      <c r="A532" t="s">
        <v>1586</v>
      </c>
      <c r="B532" t="s">
        <v>1587</v>
      </c>
      <c r="C532" t="s">
        <v>1588</v>
      </c>
      <c r="D532" t="s">
        <v>1587</v>
      </c>
    </row>
    <row r="533" spans="1:4" x14ac:dyDescent="0.25">
      <c r="A533" t="s">
        <v>1589</v>
      </c>
      <c r="B533" t="s">
        <v>1590</v>
      </c>
      <c r="C533" t="s">
        <v>1591</v>
      </c>
      <c r="D533" t="s">
        <v>1590</v>
      </c>
    </row>
    <row r="534" spans="1:4" x14ac:dyDescent="0.25">
      <c r="A534" t="s">
        <v>1592</v>
      </c>
      <c r="B534" t="s">
        <v>1593</v>
      </c>
      <c r="C534" t="s">
        <v>1594</v>
      </c>
      <c r="D534" t="s">
        <v>1593</v>
      </c>
    </row>
    <row r="535" spans="1:4" x14ac:dyDescent="0.25">
      <c r="A535" t="s">
        <v>1595</v>
      </c>
      <c r="B535" t="s">
        <v>1596</v>
      </c>
      <c r="C535" t="s">
        <v>1597</v>
      </c>
      <c r="D535" t="s">
        <v>1596</v>
      </c>
    </row>
    <row r="536" spans="1:4" x14ac:dyDescent="0.25">
      <c r="A536" t="s">
        <v>1598</v>
      </c>
      <c r="B536" t="s">
        <v>1599</v>
      </c>
      <c r="C536" t="s">
        <v>1600</v>
      </c>
      <c r="D536" t="s">
        <v>1599</v>
      </c>
    </row>
    <row r="537" spans="1:4" x14ac:dyDescent="0.25">
      <c r="A537" t="s">
        <v>1601</v>
      </c>
      <c r="B537" t="s">
        <v>1602</v>
      </c>
      <c r="C537" t="s">
        <v>1603</v>
      </c>
      <c r="D537" t="s">
        <v>1602</v>
      </c>
    </row>
    <row r="538" spans="1:4" x14ac:dyDescent="0.25">
      <c r="A538" t="s">
        <v>1604</v>
      </c>
      <c r="B538" t="s">
        <v>1605</v>
      </c>
      <c r="C538" t="s">
        <v>1606</v>
      </c>
      <c r="D538" t="s">
        <v>1605</v>
      </c>
    </row>
    <row r="539" spans="1:4" x14ac:dyDescent="0.25">
      <c r="A539" t="s">
        <v>1607</v>
      </c>
      <c r="B539" t="s">
        <v>1608</v>
      </c>
      <c r="C539" t="s">
        <v>1609</v>
      </c>
      <c r="D539" t="s">
        <v>1608</v>
      </c>
    </row>
    <row r="540" spans="1:4" x14ac:dyDescent="0.25">
      <c r="A540" t="s">
        <v>1610</v>
      </c>
      <c r="B540" t="s">
        <v>1611</v>
      </c>
      <c r="C540" t="s">
        <v>1612</v>
      </c>
      <c r="D540" t="s">
        <v>1611</v>
      </c>
    </row>
    <row r="541" spans="1:4" x14ac:dyDescent="0.25">
      <c r="A541" t="s">
        <v>1613</v>
      </c>
      <c r="B541" t="s">
        <v>1614</v>
      </c>
      <c r="C541" t="s">
        <v>1615</v>
      </c>
      <c r="D541" t="s">
        <v>1614</v>
      </c>
    </row>
    <row r="542" spans="1:4" x14ac:dyDescent="0.25">
      <c r="A542" t="s">
        <v>1616</v>
      </c>
      <c r="B542" t="s">
        <v>1617</v>
      </c>
      <c r="C542" t="s">
        <v>1618</v>
      </c>
      <c r="D542" t="s">
        <v>1617</v>
      </c>
    </row>
    <row r="543" spans="1:4" x14ac:dyDescent="0.25">
      <c r="A543" t="s">
        <v>1619</v>
      </c>
      <c r="B543" t="s">
        <v>1620</v>
      </c>
      <c r="C543" t="s">
        <v>1621</v>
      </c>
      <c r="D543" t="s">
        <v>1620</v>
      </c>
    </row>
    <row r="544" spans="1:4" x14ac:dyDescent="0.25">
      <c r="A544" t="s">
        <v>1622</v>
      </c>
      <c r="B544" t="s">
        <v>1623</v>
      </c>
      <c r="C544" t="s">
        <v>1624</v>
      </c>
      <c r="D544" t="s">
        <v>1623</v>
      </c>
    </row>
    <row r="545" spans="1:4" x14ac:dyDescent="0.25">
      <c r="A545" t="s">
        <v>1625</v>
      </c>
      <c r="B545" t="s">
        <v>1626</v>
      </c>
      <c r="C545" t="s">
        <v>1627</v>
      </c>
      <c r="D545" t="s">
        <v>1626</v>
      </c>
    </row>
    <row r="546" spans="1:4" x14ac:dyDescent="0.25">
      <c r="A546" t="s">
        <v>1628</v>
      </c>
      <c r="B546" t="s">
        <v>1629</v>
      </c>
      <c r="C546" t="s">
        <v>1630</v>
      </c>
      <c r="D546" t="s">
        <v>1629</v>
      </c>
    </row>
    <row r="547" spans="1:4" x14ac:dyDescent="0.25">
      <c r="A547" t="s">
        <v>1631</v>
      </c>
      <c r="B547" t="s">
        <v>1632</v>
      </c>
      <c r="C547" t="s">
        <v>1633</v>
      </c>
      <c r="D547" t="s">
        <v>1632</v>
      </c>
    </row>
    <row r="548" spans="1:4" x14ac:dyDescent="0.25">
      <c r="A548" t="s">
        <v>1634</v>
      </c>
      <c r="B548" t="s">
        <v>1635</v>
      </c>
      <c r="C548" t="s">
        <v>1636</v>
      </c>
      <c r="D548" t="s">
        <v>1635</v>
      </c>
    </row>
    <row r="549" spans="1:4" x14ac:dyDescent="0.25">
      <c r="A549" t="s">
        <v>1637</v>
      </c>
      <c r="B549" t="s">
        <v>1638</v>
      </c>
      <c r="C549" t="s">
        <v>1639</v>
      </c>
      <c r="D549" t="s">
        <v>1638</v>
      </c>
    </row>
    <row r="550" spans="1:4" x14ac:dyDescent="0.25">
      <c r="A550" t="s">
        <v>1640</v>
      </c>
      <c r="B550" t="s">
        <v>1641</v>
      </c>
      <c r="C550" t="s">
        <v>1642</v>
      </c>
      <c r="D550" t="s">
        <v>1641</v>
      </c>
    </row>
    <row r="551" spans="1:4" x14ac:dyDescent="0.25">
      <c r="A551" t="s">
        <v>1643</v>
      </c>
      <c r="B551" t="s">
        <v>1644</v>
      </c>
      <c r="C551" t="s">
        <v>1645</v>
      </c>
      <c r="D551" t="s">
        <v>1644</v>
      </c>
    </row>
    <row r="552" spans="1:4" x14ac:dyDescent="0.25">
      <c r="A552" t="s">
        <v>1646</v>
      </c>
      <c r="B552" t="s">
        <v>1647</v>
      </c>
      <c r="C552" t="s">
        <v>1648</v>
      </c>
      <c r="D552" t="s">
        <v>1647</v>
      </c>
    </row>
    <row r="553" spans="1:4" x14ac:dyDescent="0.25">
      <c r="A553" t="s">
        <v>1649</v>
      </c>
      <c r="B553" t="s">
        <v>1650</v>
      </c>
      <c r="C553" t="s">
        <v>1651</v>
      </c>
      <c r="D553" t="s">
        <v>1650</v>
      </c>
    </row>
    <row r="554" spans="1:4" x14ac:dyDescent="0.25">
      <c r="A554" t="s">
        <v>1652</v>
      </c>
      <c r="B554" t="s">
        <v>1653</v>
      </c>
      <c r="C554" t="s">
        <v>1654</v>
      </c>
      <c r="D554" t="s">
        <v>1653</v>
      </c>
    </row>
    <row r="555" spans="1:4" x14ac:dyDescent="0.25">
      <c r="A555" t="s">
        <v>1655</v>
      </c>
      <c r="B555" t="s">
        <v>1656</v>
      </c>
      <c r="C555" t="s">
        <v>1657</v>
      </c>
      <c r="D555" t="s">
        <v>1656</v>
      </c>
    </row>
    <row r="556" spans="1:4" x14ac:dyDescent="0.25">
      <c r="A556" t="s">
        <v>1658</v>
      </c>
      <c r="B556" t="s">
        <v>1659</v>
      </c>
      <c r="C556" t="s">
        <v>1660</v>
      </c>
      <c r="D556" t="s">
        <v>1659</v>
      </c>
    </row>
    <row r="557" spans="1:4" x14ac:dyDescent="0.25">
      <c r="A557" t="s">
        <v>1661</v>
      </c>
      <c r="B557" t="s">
        <v>1662</v>
      </c>
      <c r="C557" t="s">
        <v>1663</v>
      </c>
      <c r="D557" t="s">
        <v>1662</v>
      </c>
    </row>
    <row r="558" spans="1:4" x14ac:dyDescent="0.25">
      <c r="A558" t="s">
        <v>1664</v>
      </c>
      <c r="B558" t="s">
        <v>1665</v>
      </c>
      <c r="C558" t="s">
        <v>1666</v>
      </c>
      <c r="D558" t="s">
        <v>1665</v>
      </c>
    </row>
    <row r="559" spans="1:4" x14ac:dyDescent="0.25">
      <c r="A559" t="s">
        <v>1667</v>
      </c>
      <c r="B559" t="s">
        <v>1668</v>
      </c>
      <c r="C559" t="s">
        <v>1669</v>
      </c>
      <c r="D559" t="s">
        <v>1668</v>
      </c>
    </row>
    <row r="560" spans="1:4" x14ac:dyDescent="0.25">
      <c r="A560" t="s">
        <v>1670</v>
      </c>
      <c r="B560" t="s">
        <v>1671</v>
      </c>
      <c r="C560" t="s">
        <v>1672</v>
      </c>
      <c r="D560" t="s">
        <v>1671</v>
      </c>
    </row>
    <row r="561" spans="1:4" x14ac:dyDescent="0.25">
      <c r="A561" t="s">
        <v>1673</v>
      </c>
      <c r="B561" t="s">
        <v>1674</v>
      </c>
      <c r="C561" t="s">
        <v>1675</v>
      </c>
      <c r="D561" t="s">
        <v>1674</v>
      </c>
    </row>
    <row r="562" spans="1:4" x14ac:dyDescent="0.25">
      <c r="A562" t="s">
        <v>1676</v>
      </c>
      <c r="B562" t="s">
        <v>1677</v>
      </c>
      <c r="C562" t="s">
        <v>1678</v>
      </c>
      <c r="D562" t="s">
        <v>1677</v>
      </c>
    </row>
    <row r="563" spans="1:4" x14ac:dyDescent="0.25">
      <c r="A563" t="s">
        <v>1679</v>
      </c>
      <c r="B563" t="s">
        <v>1680</v>
      </c>
      <c r="C563" t="s">
        <v>1681</v>
      </c>
      <c r="D563" t="s">
        <v>1680</v>
      </c>
    </row>
    <row r="564" spans="1:4" x14ac:dyDescent="0.25">
      <c r="A564" t="s">
        <v>1682</v>
      </c>
      <c r="B564" t="s">
        <v>1683</v>
      </c>
      <c r="C564" t="s">
        <v>1684</v>
      </c>
      <c r="D564" t="s">
        <v>1683</v>
      </c>
    </row>
    <row r="565" spans="1:4" x14ac:dyDescent="0.25">
      <c r="A565" t="s">
        <v>1685</v>
      </c>
      <c r="B565" t="s">
        <v>1686</v>
      </c>
      <c r="C565" t="s">
        <v>1687</v>
      </c>
      <c r="D565" t="s">
        <v>1686</v>
      </c>
    </row>
    <row r="566" spans="1:4" x14ac:dyDescent="0.25">
      <c r="A566" t="s">
        <v>1688</v>
      </c>
      <c r="B566" t="s">
        <v>1689</v>
      </c>
      <c r="C566" t="s">
        <v>1690</v>
      </c>
      <c r="D566" t="s">
        <v>1689</v>
      </c>
    </row>
    <row r="567" spans="1:4" x14ac:dyDescent="0.25">
      <c r="A567" t="s">
        <v>1691</v>
      </c>
      <c r="B567" t="s">
        <v>1692</v>
      </c>
      <c r="C567" t="s">
        <v>1693</v>
      </c>
      <c r="D567" t="s">
        <v>1692</v>
      </c>
    </row>
    <row r="568" spans="1:4" x14ac:dyDescent="0.25">
      <c r="A568" t="s">
        <v>1694</v>
      </c>
      <c r="B568" t="s">
        <v>1695</v>
      </c>
      <c r="C568" t="s">
        <v>1696</v>
      </c>
      <c r="D568" t="s">
        <v>1695</v>
      </c>
    </row>
    <row r="569" spans="1:4" x14ac:dyDescent="0.25">
      <c r="A569" t="s">
        <v>1697</v>
      </c>
      <c r="B569" t="s">
        <v>1698</v>
      </c>
      <c r="C569" t="s">
        <v>1699</v>
      </c>
      <c r="D569" t="s">
        <v>1698</v>
      </c>
    </row>
    <row r="570" spans="1:4" x14ac:dyDescent="0.25">
      <c r="A570" t="s">
        <v>1700</v>
      </c>
      <c r="B570" t="s">
        <v>1701</v>
      </c>
      <c r="C570" t="s">
        <v>1702</v>
      </c>
      <c r="D570" t="s">
        <v>1701</v>
      </c>
    </row>
    <row r="571" spans="1:4" x14ac:dyDescent="0.25">
      <c r="A571" t="s">
        <v>1703</v>
      </c>
      <c r="B571" t="s">
        <v>1704</v>
      </c>
      <c r="C571" t="s">
        <v>1705</v>
      </c>
      <c r="D571" t="s">
        <v>1704</v>
      </c>
    </row>
    <row r="572" spans="1:4" x14ac:dyDescent="0.25">
      <c r="A572" t="s">
        <v>1706</v>
      </c>
      <c r="B572" t="s">
        <v>1707</v>
      </c>
      <c r="C572" t="s">
        <v>1708</v>
      </c>
      <c r="D572" t="s">
        <v>1707</v>
      </c>
    </row>
    <row r="573" spans="1:4" x14ac:dyDescent="0.25">
      <c r="A573" t="s">
        <v>1709</v>
      </c>
      <c r="B573" t="s">
        <v>1710</v>
      </c>
      <c r="C573" t="s">
        <v>1711</v>
      </c>
      <c r="D573" t="s">
        <v>1710</v>
      </c>
    </row>
    <row r="574" spans="1:4" x14ac:dyDescent="0.25">
      <c r="A574" t="s">
        <v>1712</v>
      </c>
      <c r="B574" t="s">
        <v>1713</v>
      </c>
      <c r="C574" t="s">
        <v>1714</v>
      </c>
      <c r="D574" t="s">
        <v>1713</v>
      </c>
    </row>
    <row r="575" spans="1:4" x14ac:dyDescent="0.25">
      <c r="A575" t="s">
        <v>1715</v>
      </c>
      <c r="B575" t="s">
        <v>1716</v>
      </c>
      <c r="C575" t="s">
        <v>1717</v>
      </c>
      <c r="D575" t="s">
        <v>1716</v>
      </c>
    </row>
    <row r="576" spans="1:4" x14ac:dyDescent="0.25">
      <c r="A576" t="s">
        <v>1718</v>
      </c>
      <c r="B576" t="s">
        <v>1719</v>
      </c>
      <c r="C576" t="s">
        <v>1720</v>
      </c>
      <c r="D576" t="s">
        <v>1719</v>
      </c>
    </row>
    <row r="577" spans="1:4" x14ac:dyDescent="0.25">
      <c r="A577" t="s">
        <v>1721</v>
      </c>
      <c r="B577" t="s">
        <v>1722</v>
      </c>
      <c r="C577" t="s">
        <v>1723</v>
      </c>
      <c r="D577" t="s">
        <v>1722</v>
      </c>
    </row>
    <row r="578" spans="1:4" x14ac:dyDescent="0.25">
      <c r="A578" t="s">
        <v>1724</v>
      </c>
      <c r="B578" t="s">
        <v>1725</v>
      </c>
      <c r="C578" t="s">
        <v>1726</v>
      </c>
      <c r="D578" t="s">
        <v>1725</v>
      </c>
    </row>
    <row r="579" spans="1:4" x14ac:dyDescent="0.25">
      <c r="A579" t="s">
        <v>1727</v>
      </c>
      <c r="B579" t="s">
        <v>1728</v>
      </c>
      <c r="C579" t="s">
        <v>1729</v>
      </c>
      <c r="D579" t="s">
        <v>1728</v>
      </c>
    </row>
    <row r="580" spans="1:4" x14ac:dyDescent="0.25">
      <c r="A580" t="s">
        <v>1730</v>
      </c>
      <c r="B580" t="s">
        <v>1731</v>
      </c>
      <c r="C580" t="s">
        <v>1732</v>
      </c>
      <c r="D580" t="s">
        <v>1731</v>
      </c>
    </row>
    <row r="581" spans="1:4" x14ac:dyDescent="0.25">
      <c r="A581" t="s">
        <v>1733</v>
      </c>
      <c r="B581" t="s">
        <v>1734</v>
      </c>
      <c r="C581" t="s">
        <v>1735</v>
      </c>
      <c r="D581" t="s">
        <v>1734</v>
      </c>
    </row>
    <row r="582" spans="1:4" x14ac:dyDescent="0.25">
      <c r="A582" t="s">
        <v>1736</v>
      </c>
      <c r="B582" t="s">
        <v>1737</v>
      </c>
      <c r="C582" t="s">
        <v>1738</v>
      </c>
      <c r="D582" t="s">
        <v>1737</v>
      </c>
    </row>
    <row r="583" spans="1:4" x14ac:dyDescent="0.25">
      <c r="A583" t="s">
        <v>1739</v>
      </c>
      <c r="B583" t="s">
        <v>1740</v>
      </c>
      <c r="C583" t="s">
        <v>1741</v>
      </c>
      <c r="D583" t="s">
        <v>1740</v>
      </c>
    </row>
    <row r="584" spans="1:4" x14ac:dyDescent="0.25">
      <c r="A584" t="s">
        <v>1742</v>
      </c>
      <c r="B584" t="s">
        <v>1743</v>
      </c>
      <c r="C584" t="s">
        <v>1744</v>
      </c>
      <c r="D584" t="s">
        <v>1743</v>
      </c>
    </row>
    <row r="585" spans="1:4" x14ac:dyDescent="0.25">
      <c r="A585" t="s">
        <v>1745</v>
      </c>
      <c r="B585" t="s">
        <v>1746</v>
      </c>
      <c r="C585" t="s">
        <v>1747</v>
      </c>
      <c r="D585" t="s">
        <v>1746</v>
      </c>
    </row>
    <row r="586" spans="1:4" x14ac:dyDescent="0.25">
      <c r="A586" t="s">
        <v>1748</v>
      </c>
      <c r="B586" t="s">
        <v>1749</v>
      </c>
      <c r="C586" t="s">
        <v>1750</v>
      </c>
      <c r="D586" t="s">
        <v>1749</v>
      </c>
    </row>
    <row r="587" spans="1:4" x14ac:dyDescent="0.25">
      <c r="A587" t="s">
        <v>1751</v>
      </c>
      <c r="B587" t="s">
        <v>1752</v>
      </c>
      <c r="C587" t="s">
        <v>1753</v>
      </c>
      <c r="D587" t="s">
        <v>1752</v>
      </c>
    </row>
    <row r="588" spans="1:4" x14ac:dyDescent="0.25">
      <c r="A588" t="s">
        <v>1754</v>
      </c>
      <c r="B588" t="s">
        <v>1755</v>
      </c>
      <c r="C588" t="s">
        <v>1756</v>
      </c>
      <c r="D588" t="s">
        <v>1755</v>
      </c>
    </row>
    <row r="589" spans="1:4" x14ac:dyDescent="0.25">
      <c r="A589" t="s">
        <v>1757</v>
      </c>
      <c r="B589" t="s">
        <v>1758</v>
      </c>
      <c r="C589" t="s">
        <v>1759</v>
      </c>
      <c r="D589" t="s">
        <v>1758</v>
      </c>
    </row>
    <row r="590" spans="1:4" x14ac:dyDescent="0.25">
      <c r="A590" t="s">
        <v>1760</v>
      </c>
      <c r="B590" t="s">
        <v>1761</v>
      </c>
      <c r="C590" t="s">
        <v>1762</v>
      </c>
      <c r="D590" t="s">
        <v>1761</v>
      </c>
    </row>
    <row r="591" spans="1:4" x14ac:dyDescent="0.25">
      <c r="A591" t="s">
        <v>1763</v>
      </c>
      <c r="B591" t="s">
        <v>1764</v>
      </c>
      <c r="C591" t="s">
        <v>1765</v>
      </c>
      <c r="D591" t="s">
        <v>1764</v>
      </c>
    </row>
    <row r="592" spans="1:4" x14ac:dyDescent="0.25">
      <c r="A592" t="s">
        <v>1766</v>
      </c>
      <c r="B592" t="s">
        <v>1767</v>
      </c>
      <c r="C592" t="s">
        <v>1768</v>
      </c>
      <c r="D592" t="s">
        <v>1767</v>
      </c>
    </row>
    <row r="593" spans="1:4" x14ac:dyDescent="0.25">
      <c r="A593" t="s">
        <v>1769</v>
      </c>
      <c r="B593" t="s">
        <v>1770</v>
      </c>
      <c r="C593" t="s">
        <v>1771</v>
      </c>
      <c r="D593" t="s">
        <v>1770</v>
      </c>
    </row>
    <row r="594" spans="1:4" x14ac:dyDescent="0.25">
      <c r="A594" t="s">
        <v>1772</v>
      </c>
      <c r="B594" t="s">
        <v>1773</v>
      </c>
      <c r="C594" t="s">
        <v>1774</v>
      </c>
      <c r="D594" t="s">
        <v>1773</v>
      </c>
    </row>
    <row r="595" spans="1:4" x14ac:dyDescent="0.25">
      <c r="A595" t="s">
        <v>1775</v>
      </c>
      <c r="B595" t="s">
        <v>1776</v>
      </c>
      <c r="C595" t="s">
        <v>1777</v>
      </c>
      <c r="D595" t="s">
        <v>1776</v>
      </c>
    </row>
    <row r="596" spans="1:4" x14ac:dyDescent="0.25">
      <c r="A596" t="s">
        <v>1778</v>
      </c>
      <c r="B596" t="s">
        <v>1779</v>
      </c>
      <c r="C596" t="s">
        <v>1780</v>
      </c>
      <c r="D596" t="s">
        <v>1779</v>
      </c>
    </row>
    <row r="597" spans="1:4" x14ac:dyDescent="0.25">
      <c r="A597" t="s">
        <v>1781</v>
      </c>
      <c r="B597" t="s">
        <v>1782</v>
      </c>
      <c r="C597" t="s">
        <v>1783</v>
      </c>
      <c r="D597" t="s">
        <v>1782</v>
      </c>
    </row>
    <row r="598" spans="1:4" x14ac:dyDescent="0.25">
      <c r="A598" t="s">
        <v>1784</v>
      </c>
      <c r="B598" t="s">
        <v>1785</v>
      </c>
      <c r="C598" t="s">
        <v>1786</v>
      </c>
      <c r="D598" t="s">
        <v>1785</v>
      </c>
    </row>
    <row r="599" spans="1:4" x14ac:dyDescent="0.25">
      <c r="A599" t="s">
        <v>1787</v>
      </c>
      <c r="B599" t="s">
        <v>1788</v>
      </c>
      <c r="C599" t="s">
        <v>1789</v>
      </c>
      <c r="D599" t="s">
        <v>1788</v>
      </c>
    </row>
    <row r="600" spans="1:4" x14ac:dyDescent="0.25">
      <c r="A600" t="s">
        <v>1790</v>
      </c>
      <c r="B600" t="s">
        <v>1791</v>
      </c>
      <c r="C600" t="s">
        <v>1792</v>
      </c>
      <c r="D600" t="s">
        <v>1791</v>
      </c>
    </row>
    <row r="601" spans="1:4" x14ac:dyDescent="0.25">
      <c r="A601" t="s">
        <v>1793</v>
      </c>
      <c r="B601" t="s">
        <v>1794</v>
      </c>
      <c r="C601" t="s">
        <v>1795</v>
      </c>
      <c r="D601" t="s">
        <v>1794</v>
      </c>
    </row>
    <row r="602" spans="1:4" x14ac:dyDescent="0.25">
      <c r="A602" t="s">
        <v>1796</v>
      </c>
      <c r="B602" t="s">
        <v>1797</v>
      </c>
      <c r="C602" t="s">
        <v>1798</v>
      </c>
      <c r="D602" t="s">
        <v>1797</v>
      </c>
    </row>
    <row r="603" spans="1:4" x14ac:dyDescent="0.25">
      <c r="A603" t="s">
        <v>1799</v>
      </c>
      <c r="B603" t="s">
        <v>1800</v>
      </c>
      <c r="C603" t="s">
        <v>1801</v>
      </c>
      <c r="D603" t="s">
        <v>1800</v>
      </c>
    </row>
    <row r="604" spans="1:4" x14ac:dyDescent="0.25">
      <c r="A604" t="s">
        <v>1802</v>
      </c>
      <c r="B604" t="s">
        <v>1803</v>
      </c>
      <c r="C604" t="s">
        <v>1804</v>
      </c>
      <c r="D604" t="s">
        <v>1803</v>
      </c>
    </row>
    <row r="605" spans="1:4" x14ac:dyDescent="0.25">
      <c r="A605" t="s">
        <v>1805</v>
      </c>
      <c r="B605" t="s">
        <v>1806</v>
      </c>
      <c r="C605" t="s">
        <v>1807</v>
      </c>
      <c r="D605" t="s">
        <v>1806</v>
      </c>
    </row>
    <row r="606" spans="1:4" x14ac:dyDescent="0.25">
      <c r="A606" t="s">
        <v>1808</v>
      </c>
      <c r="B606" t="s">
        <v>1809</v>
      </c>
      <c r="C606" t="s">
        <v>1810</v>
      </c>
      <c r="D606" t="s">
        <v>1809</v>
      </c>
    </row>
    <row r="607" spans="1:4" x14ac:dyDescent="0.25">
      <c r="A607" t="s">
        <v>1811</v>
      </c>
      <c r="B607" t="s">
        <v>1812</v>
      </c>
      <c r="C607" t="s">
        <v>1813</v>
      </c>
      <c r="D607" t="s">
        <v>1812</v>
      </c>
    </row>
    <row r="608" spans="1:4" x14ac:dyDescent="0.25">
      <c r="A608" t="s">
        <v>1814</v>
      </c>
      <c r="B608" t="s">
        <v>1815</v>
      </c>
      <c r="C608" t="s">
        <v>1816</v>
      </c>
      <c r="D608" t="s">
        <v>1815</v>
      </c>
    </row>
    <row r="609" spans="1:4" x14ac:dyDescent="0.25">
      <c r="A609" t="s">
        <v>1817</v>
      </c>
      <c r="B609" t="s">
        <v>1818</v>
      </c>
      <c r="C609" t="s">
        <v>1819</v>
      </c>
      <c r="D609" t="s">
        <v>1818</v>
      </c>
    </row>
    <row r="610" spans="1:4" x14ac:dyDescent="0.25">
      <c r="A610" t="s">
        <v>1820</v>
      </c>
      <c r="B610" t="s">
        <v>1821</v>
      </c>
      <c r="C610" t="s">
        <v>1822</v>
      </c>
      <c r="D610" t="s">
        <v>1821</v>
      </c>
    </row>
    <row r="611" spans="1:4" x14ac:dyDescent="0.25">
      <c r="A611" t="s">
        <v>1823</v>
      </c>
      <c r="B611" t="s">
        <v>1824</v>
      </c>
      <c r="C611" t="s">
        <v>1825</v>
      </c>
      <c r="D611" t="s">
        <v>1824</v>
      </c>
    </row>
    <row r="612" spans="1:4" x14ac:dyDescent="0.25">
      <c r="A612" t="s">
        <v>1826</v>
      </c>
      <c r="B612" t="s">
        <v>1827</v>
      </c>
      <c r="C612" t="s">
        <v>1828</v>
      </c>
      <c r="D612" t="s">
        <v>1827</v>
      </c>
    </row>
    <row r="613" spans="1:4" x14ac:dyDescent="0.25">
      <c r="A613" t="s">
        <v>1829</v>
      </c>
      <c r="B613" t="s">
        <v>1830</v>
      </c>
      <c r="C613" t="s">
        <v>1831</v>
      </c>
      <c r="D613" t="s">
        <v>1830</v>
      </c>
    </row>
    <row r="614" spans="1:4" x14ac:dyDescent="0.25">
      <c r="A614" t="s">
        <v>1832</v>
      </c>
      <c r="B614" t="s">
        <v>1833</v>
      </c>
      <c r="C614" t="s">
        <v>1834</v>
      </c>
      <c r="D614" t="s">
        <v>1833</v>
      </c>
    </row>
    <row r="615" spans="1:4" x14ac:dyDescent="0.25">
      <c r="A615" t="s">
        <v>1835</v>
      </c>
      <c r="B615" t="s">
        <v>1836</v>
      </c>
      <c r="C615" t="s">
        <v>1837</v>
      </c>
      <c r="D615" t="s">
        <v>1836</v>
      </c>
    </row>
    <row r="616" spans="1:4" x14ac:dyDescent="0.25">
      <c r="A616" t="s">
        <v>1838</v>
      </c>
      <c r="B616" t="s">
        <v>1839</v>
      </c>
      <c r="C616" t="s">
        <v>1840</v>
      </c>
      <c r="D616" t="s">
        <v>1839</v>
      </c>
    </row>
    <row r="617" spans="1:4" x14ac:dyDescent="0.25">
      <c r="A617" t="s">
        <v>1841</v>
      </c>
      <c r="B617" t="s">
        <v>1842</v>
      </c>
      <c r="C617" t="s">
        <v>1843</v>
      </c>
      <c r="D617" t="s">
        <v>1842</v>
      </c>
    </row>
    <row r="618" spans="1:4" x14ac:dyDescent="0.25">
      <c r="A618" t="s">
        <v>1844</v>
      </c>
      <c r="B618" t="s">
        <v>1845</v>
      </c>
      <c r="C618" t="s">
        <v>1846</v>
      </c>
      <c r="D618" t="s">
        <v>1845</v>
      </c>
    </row>
    <row r="619" spans="1:4" x14ac:dyDescent="0.25">
      <c r="A619" t="s">
        <v>1847</v>
      </c>
      <c r="B619" t="s">
        <v>1848</v>
      </c>
      <c r="C619" t="s">
        <v>1849</v>
      </c>
      <c r="D619" t="s">
        <v>1848</v>
      </c>
    </row>
    <row r="620" spans="1:4" x14ac:dyDescent="0.25">
      <c r="A620" t="s">
        <v>1850</v>
      </c>
      <c r="B620" t="s">
        <v>1851</v>
      </c>
      <c r="C620" t="s">
        <v>1852</v>
      </c>
      <c r="D620" t="s">
        <v>1851</v>
      </c>
    </row>
    <row r="621" spans="1:4" x14ac:dyDescent="0.25">
      <c r="A621" t="s">
        <v>1853</v>
      </c>
      <c r="B621" t="s">
        <v>1854</v>
      </c>
      <c r="C621" t="s">
        <v>1855</v>
      </c>
      <c r="D621" t="s">
        <v>1854</v>
      </c>
    </row>
    <row r="622" spans="1:4" x14ac:dyDescent="0.25">
      <c r="A622" t="s">
        <v>1856</v>
      </c>
      <c r="B622" t="s">
        <v>1857</v>
      </c>
      <c r="C622" t="s">
        <v>1858</v>
      </c>
      <c r="D622" t="s">
        <v>1857</v>
      </c>
    </row>
    <row r="623" spans="1:4" x14ac:dyDescent="0.25">
      <c r="A623" t="s">
        <v>1859</v>
      </c>
      <c r="B623" t="s">
        <v>1860</v>
      </c>
      <c r="C623" t="s">
        <v>1861</v>
      </c>
      <c r="D623" t="s">
        <v>1860</v>
      </c>
    </row>
    <row r="624" spans="1:4" x14ac:dyDescent="0.25">
      <c r="A624" t="s">
        <v>1862</v>
      </c>
      <c r="B624" t="s">
        <v>1863</v>
      </c>
      <c r="C624" t="s">
        <v>1864</v>
      </c>
      <c r="D624" t="s">
        <v>1863</v>
      </c>
    </row>
    <row r="625" spans="1:4" x14ac:dyDescent="0.25">
      <c r="A625" t="s">
        <v>1865</v>
      </c>
      <c r="B625" t="s">
        <v>1866</v>
      </c>
      <c r="C625" t="s">
        <v>1867</v>
      </c>
      <c r="D625" t="s">
        <v>1866</v>
      </c>
    </row>
    <row r="626" spans="1:4" x14ac:dyDescent="0.25">
      <c r="A626" t="s">
        <v>1868</v>
      </c>
      <c r="B626" t="s">
        <v>1869</v>
      </c>
      <c r="C626" t="s">
        <v>1870</v>
      </c>
      <c r="D626" t="s">
        <v>1869</v>
      </c>
    </row>
    <row r="627" spans="1:4" x14ac:dyDescent="0.25">
      <c r="A627" t="s">
        <v>1871</v>
      </c>
      <c r="B627" t="s">
        <v>1872</v>
      </c>
      <c r="C627" t="s">
        <v>1873</v>
      </c>
      <c r="D627" t="s">
        <v>1872</v>
      </c>
    </row>
    <row r="628" spans="1:4" x14ac:dyDescent="0.25">
      <c r="A628" t="s">
        <v>1874</v>
      </c>
      <c r="B628" t="s">
        <v>1875</v>
      </c>
      <c r="C628" t="s">
        <v>1876</v>
      </c>
      <c r="D628" t="s">
        <v>1875</v>
      </c>
    </row>
    <row r="629" spans="1:4" x14ac:dyDescent="0.25">
      <c r="A629" t="s">
        <v>1877</v>
      </c>
      <c r="B629" t="s">
        <v>1878</v>
      </c>
      <c r="C629" t="s">
        <v>1879</v>
      </c>
      <c r="D629" t="s">
        <v>1878</v>
      </c>
    </row>
    <row r="630" spans="1:4" x14ac:dyDescent="0.25">
      <c r="A630" t="s">
        <v>1880</v>
      </c>
      <c r="B630" t="s">
        <v>1881</v>
      </c>
      <c r="C630" t="s">
        <v>1882</v>
      </c>
      <c r="D630" t="s">
        <v>1881</v>
      </c>
    </row>
    <row r="631" spans="1:4" x14ac:dyDescent="0.25">
      <c r="A631" t="s">
        <v>1883</v>
      </c>
      <c r="B631" t="s">
        <v>1884</v>
      </c>
      <c r="C631" t="s">
        <v>1885</v>
      </c>
      <c r="D631" t="s">
        <v>1884</v>
      </c>
    </row>
    <row r="632" spans="1:4" x14ac:dyDescent="0.25">
      <c r="A632" t="s">
        <v>1886</v>
      </c>
      <c r="B632" t="s">
        <v>1887</v>
      </c>
      <c r="C632" t="s">
        <v>1888</v>
      </c>
      <c r="D632" t="s">
        <v>1887</v>
      </c>
    </row>
    <row r="633" spans="1:4" x14ac:dyDescent="0.25">
      <c r="A633" t="s">
        <v>1889</v>
      </c>
      <c r="B633" t="s">
        <v>1890</v>
      </c>
      <c r="C633" t="s">
        <v>1891</v>
      </c>
      <c r="D633" t="s">
        <v>1890</v>
      </c>
    </row>
    <row r="634" spans="1:4" x14ac:dyDescent="0.25">
      <c r="A634" t="s">
        <v>1892</v>
      </c>
      <c r="B634" t="s">
        <v>1893</v>
      </c>
      <c r="C634" t="s">
        <v>1894</v>
      </c>
      <c r="D634" t="s">
        <v>1893</v>
      </c>
    </row>
    <row r="635" spans="1:4" x14ac:dyDescent="0.25">
      <c r="A635" t="s">
        <v>1895</v>
      </c>
      <c r="B635" t="s">
        <v>1896</v>
      </c>
      <c r="C635" t="s">
        <v>1897</v>
      </c>
      <c r="D635" t="s">
        <v>1896</v>
      </c>
    </row>
    <row r="636" spans="1:4" x14ac:dyDescent="0.25">
      <c r="A636" t="s">
        <v>1898</v>
      </c>
      <c r="B636" t="s">
        <v>1899</v>
      </c>
      <c r="C636" t="s">
        <v>1900</v>
      </c>
      <c r="D636" t="s">
        <v>1899</v>
      </c>
    </row>
    <row r="637" spans="1:4" x14ac:dyDescent="0.25">
      <c r="A637" t="s">
        <v>1901</v>
      </c>
      <c r="B637" t="s">
        <v>1902</v>
      </c>
      <c r="C637" t="s">
        <v>1903</v>
      </c>
      <c r="D637" t="s">
        <v>1902</v>
      </c>
    </row>
    <row r="638" spans="1:4" x14ac:dyDescent="0.25">
      <c r="A638" t="s">
        <v>1904</v>
      </c>
      <c r="B638" t="s">
        <v>1905</v>
      </c>
      <c r="C638" t="s">
        <v>1906</v>
      </c>
      <c r="D638" t="s">
        <v>1905</v>
      </c>
    </row>
    <row r="639" spans="1:4" x14ac:dyDescent="0.25">
      <c r="A639" t="s">
        <v>1907</v>
      </c>
      <c r="B639" t="s">
        <v>1908</v>
      </c>
      <c r="C639" t="s">
        <v>1909</v>
      </c>
      <c r="D639" t="s">
        <v>1908</v>
      </c>
    </row>
    <row r="640" spans="1:4" x14ac:dyDescent="0.25">
      <c r="A640" t="s">
        <v>1910</v>
      </c>
      <c r="B640" t="s">
        <v>1911</v>
      </c>
      <c r="C640" t="s">
        <v>1912</v>
      </c>
      <c r="D640" t="s">
        <v>1911</v>
      </c>
    </row>
    <row r="641" spans="1:4" x14ac:dyDescent="0.25">
      <c r="A641" t="s">
        <v>1913</v>
      </c>
      <c r="B641" t="s">
        <v>1914</v>
      </c>
      <c r="C641" t="s">
        <v>1915</v>
      </c>
      <c r="D641" t="s">
        <v>1914</v>
      </c>
    </row>
    <row r="642" spans="1:4" x14ac:dyDescent="0.25">
      <c r="A642" t="s">
        <v>1916</v>
      </c>
      <c r="B642" t="s">
        <v>1917</v>
      </c>
      <c r="C642" t="s">
        <v>1918</v>
      </c>
      <c r="D642" t="s">
        <v>1917</v>
      </c>
    </row>
    <row r="643" spans="1:4" x14ac:dyDescent="0.25">
      <c r="A643" t="s">
        <v>1919</v>
      </c>
      <c r="B643" t="s">
        <v>1920</v>
      </c>
      <c r="C643" t="s">
        <v>1921</v>
      </c>
      <c r="D643" t="s">
        <v>1920</v>
      </c>
    </row>
    <row r="644" spans="1:4" x14ac:dyDescent="0.25">
      <c r="A644" t="s">
        <v>1922</v>
      </c>
      <c r="B644" t="s">
        <v>1923</v>
      </c>
      <c r="C644" t="s">
        <v>1924</v>
      </c>
      <c r="D644" t="s">
        <v>1923</v>
      </c>
    </row>
    <row r="645" spans="1:4" x14ac:dyDescent="0.25">
      <c r="A645" t="s">
        <v>1925</v>
      </c>
      <c r="B645" t="s">
        <v>1926</v>
      </c>
      <c r="C645" t="s">
        <v>1927</v>
      </c>
      <c r="D645" t="s">
        <v>1926</v>
      </c>
    </row>
    <row r="646" spans="1:4" x14ac:dyDescent="0.25">
      <c r="A646" t="s">
        <v>1928</v>
      </c>
      <c r="B646" t="s">
        <v>1929</v>
      </c>
      <c r="C646" t="s">
        <v>1930</v>
      </c>
      <c r="D646" t="s">
        <v>1929</v>
      </c>
    </row>
    <row r="647" spans="1:4" x14ac:dyDescent="0.25">
      <c r="A647" t="s">
        <v>1931</v>
      </c>
      <c r="B647" t="s">
        <v>1932</v>
      </c>
      <c r="C647" t="s">
        <v>1933</v>
      </c>
      <c r="D647" t="s">
        <v>1932</v>
      </c>
    </row>
    <row r="648" spans="1:4" x14ac:dyDescent="0.25">
      <c r="A648" t="s">
        <v>1934</v>
      </c>
      <c r="B648" t="s">
        <v>1935</v>
      </c>
      <c r="C648" t="s">
        <v>1936</v>
      </c>
      <c r="D648" t="s">
        <v>1935</v>
      </c>
    </row>
    <row r="649" spans="1:4" x14ac:dyDescent="0.25">
      <c r="A649" t="s">
        <v>1937</v>
      </c>
      <c r="B649" t="s">
        <v>1938</v>
      </c>
      <c r="C649" t="s">
        <v>1939</v>
      </c>
      <c r="D649" t="s">
        <v>1938</v>
      </c>
    </row>
    <row r="650" spans="1:4" x14ac:dyDescent="0.25">
      <c r="A650" t="s">
        <v>1940</v>
      </c>
      <c r="B650" t="s">
        <v>1941</v>
      </c>
      <c r="C650" t="s">
        <v>1942</v>
      </c>
      <c r="D650" t="s">
        <v>1941</v>
      </c>
    </row>
    <row r="651" spans="1:4" x14ac:dyDescent="0.25">
      <c r="A651" t="s">
        <v>1943</v>
      </c>
      <c r="B651" t="s">
        <v>1944</v>
      </c>
      <c r="C651" t="s">
        <v>1945</v>
      </c>
      <c r="D651" t="s">
        <v>1944</v>
      </c>
    </row>
    <row r="652" spans="1:4" x14ac:dyDescent="0.25">
      <c r="A652" t="s">
        <v>1946</v>
      </c>
      <c r="B652" t="s">
        <v>1947</v>
      </c>
      <c r="C652" t="s">
        <v>1948</v>
      </c>
      <c r="D652" t="s">
        <v>1947</v>
      </c>
    </row>
    <row r="653" spans="1:4" x14ac:dyDescent="0.25">
      <c r="A653" t="s">
        <v>1949</v>
      </c>
      <c r="B653" t="s">
        <v>1950</v>
      </c>
      <c r="C653" t="s">
        <v>1951</v>
      </c>
      <c r="D653" t="s">
        <v>1950</v>
      </c>
    </row>
    <row r="654" spans="1:4" x14ac:dyDescent="0.25">
      <c r="A654" t="s">
        <v>1952</v>
      </c>
      <c r="B654" t="s">
        <v>1953</v>
      </c>
      <c r="C654" t="s">
        <v>1954</v>
      </c>
      <c r="D654" t="s">
        <v>1953</v>
      </c>
    </row>
    <row r="655" spans="1:4" x14ac:dyDescent="0.25">
      <c r="A655" t="s">
        <v>1955</v>
      </c>
      <c r="B655" t="s">
        <v>1956</v>
      </c>
      <c r="C655" t="s">
        <v>1957</v>
      </c>
      <c r="D655" t="s">
        <v>1956</v>
      </c>
    </row>
    <row r="656" spans="1:4" x14ac:dyDescent="0.25">
      <c r="A656" t="s">
        <v>1958</v>
      </c>
      <c r="B656" t="s">
        <v>1959</v>
      </c>
      <c r="C656" t="s">
        <v>1960</v>
      </c>
      <c r="D656" t="s">
        <v>1959</v>
      </c>
    </row>
    <row r="657" spans="1:4" x14ac:dyDescent="0.25">
      <c r="A657" t="s">
        <v>1961</v>
      </c>
      <c r="B657" t="s">
        <v>1962</v>
      </c>
      <c r="C657" t="s">
        <v>1963</v>
      </c>
      <c r="D657" t="s">
        <v>1962</v>
      </c>
    </row>
    <row r="658" spans="1:4" x14ac:dyDescent="0.25">
      <c r="A658" t="s">
        <v>1964</v>
      </c>
      <c r="B658" t="s">
        <v>1965</v>
      </c>
      <c r="C658" t="s">
        <v>1966</v>
      </c>
      <c r="D658" t="s">
        <v>1965</v>
      </c>
    </row>
    <row r="659" spans="1:4" x14ac:dyDescent="0.25">
      <c r="A659" t="s">
        <v>1967</v>
      </c>
      <c r="B659" t="s">
        <v>1968</v>
      </c>
      <c r="C659" t="s">
        <v>1969</v>
      </c>
      <c r="D659" t="s">
        <v>1968</v>
      </c>
    </row>
    <row r="660" spans="1:4" x14ac:dyDescent="0.25">
      <c r="A660" t="s">
        <v>1970</v>
      </c>
      <c r="B660" t="s">
        <v>1971</v>
      </c>
      <c r="C660" t="s">
        <v>1972</v>
      </c>
      <c r="D660" t="s">
        <v>1971</v>
      </c>
    </row>
    <row r="661" spans="1:4" x14ac:dyDescent="0.25">
      <c r="A661" t="s">
        <v>1973</v>
      </c>
      <c r="B661" t="s">
        <v>1974</v>
      </c>
      <c r="C661" t="s">
        <v>1975</v>
      </c>
      <c r="D661" t="s">
        <v>1974</v>
      </c>
    </row>
    <row r="662" spans="1:4" x14ac:dyDescent="0.25">
      <c r="A662" t="s">
        <v>1976</v>
      </c>
      <c r="B662" t="s">
        <v>1977</v>
      </c>
      <c r="C662" t="s">
        <v>1978</v>
      </c>
      <c r="D662" t="s">
        <v>1977</v>
      </c>
    </row>
    <row r="663" spans="1:4" x14ac:dyDescent="0.25">
      <c r="A663" t="s">
        <v>1979</v>
      </c>
      <c r="B663" t="s">
        <v>1980</v>
      </c>
      <c r="C663" t="s">
        <v>1981</v>
      </c>
      <c r="D663" t="s">
        <v>1980</v>
      </c>
    </row>
    <row r="664" spans="1:4" x14ac:dyDescent="0.25">
      <c r="A664" t="s">
        <v>1982</v>
      </c>
      <c r="B664" t="s">
        <v>1983</v>
      </c>
      <c r="C664" t="s">
        <v>1984</v>
      </c>
      <c r="D664" t="s">
        <v>1983</v>
      </c>
    </row>
    <row r="665" spans="1:4" x14ac:dyDescent="0.25">
      <c r="A665" t="s">
        <v>1985</v>
      </c>
      <c r="B665" t="s">
        <v>1986</v>
      </c>
      <c r="C665" t="s">
        <v>1987</v>
      </c>
      <c r="D665" t="s">
        <v>1986</v>
      </c>
    </row>
    <row r="666" spans="1:4" x14ac:dyDescent="0.25">
      <c r="A666" t="s">
        <v>1988</v>
      </c>
      <c r="B666" t="s">
        <v>1989</v>
      </c>
      <c r="C666" t="s">
        <v>1990</v>
      </c>
      <c r="D666" t="s">
        <v>1989</v>
      </c>
    </row>
    <row r="667" spans="1:4" x14ac:dyDescent="0.25">
      <c r="A667" t="s">
        <v>1991</v>
      </c>
      <c r="B667" t="s">
        <v>1992</v>
      </c>
      <c r="C667" t="s">
        <v>1993</v>
      </c>
      <c r="D667" t="s">
        <v>1992</v>
      </c>
    </row>
    <row r="668" spans="1:4" x14ac:dyDescent="0.25">
      <c r="A668" t="s">
        <v>1994</v>
      </c>
      <c r="B668" t="s">
        <v>1995</v>
      </c>
      <c r="C668" t="s">
        <v>1996</v>
      </c>
      <c r="D668" t="s">
        <v>1995</v>
      </c>
    </row>
    <row r="669" spans="1:4" x14ac:dyDescent="0.25">
      <c r="A669" t="s">
        <v>1997</v>
      </c>
      <c r="B669" t="s">
        <v>1998</v>
      </c>
      <c r="C669" t="s">
        <v>1999</v>
      </c>
      <c r="D669" t="s">
        <v>1998</v>
      </c>
    </row>
    <row r="670" spans="1:4" x14ac:dyDescent="0.25">
      <c r="A670" t="s">
        <v>2000</v>
      </c>
      <c r="B670" t="s">
        <v>2001</v>
      </c>
      <c r="C670" t="s">
        <v>2002</v>
      </c>
      <c r="D670" t="s">
        <v>2001</v>
      </c>
    </row>
    <row r="671" spans="1:4" x14ac:dyDescent="0.25">
      <c r="A671" t="s">
        <v>2003</v>
      </c>
      <c r="B671" t="s">
        <v>2004</v>
      </c>
      <c r="C671" t="s">
        <v>2005</v>
      </c>
      <c r="D671" t="s">
        <v>2004</v>
      </c>
    </row>
    <row r="672" spans="1:4" x14ac:dyDescent="0.25">
      <c r="A672" t="s">
        <v>2006</v>
      </c>
      <c r="B672" t="s">
        <v>2007</v>
      </c>
      <c r="C672" t="s">
        <v>2008</v>
      </c>
      <c r="D672" t="s">
        <v>2007</v>
      </c>
    </row>
    <row r="673" spans="1:4" x14ac:dyDescent="0.25">
      <c r="A673" t="s">
        <v>2009</v>
      </c>
      <c r="B673" t="s">
        <v>2010</v>
      </c>
      <c r="C673" t="s">
        <v>2011</v>
      </c>
      <c r="D673" t="s">
        <v>2010</v>
      </c>
    </row>
    <row r="674" spans="1:4" x14ac:dyDescent="0.25">
      <c r="A674" t="s">
        <v>2012</v>
      </c>
      <c r="B674" t="s">
        <v>2013</v>
      </c>
      <c r="C674" t="s">
        <v>2014</v>
      </c>
      <c r="D674" t="s">
        <v>2013</v>
      </c>
    </row>
    <row r="675" spans="1:4" x14ac:dyDescent="0.25">
      <c r="A675" t="s">
        <v>2015</v>
      </c>
      <c r="B675" t="s">
        <v>2016</v>
      </c>
      <c r="C675" t="s">
        <v>2017</v>
      </c>
      <c r="D675" t="s">
        <v>2016</v>
      </c>
    </row>
    <row r="676" spans="1:4" x14ac:dyDescent="0.25">
      <c r="A676" t="s">
        <v>2018</v>
      </c>
      <c r="B676" t="s">
        <v>2019</v>
      </c>
      <c r="C676" t="s">
        <v>2020</v>
      </c>
      <c r="D676" t="s">
        <v>2019</v>
      </c>
    </row>
    <row r="677" spans="1:4" x14ac:dyDescent="0.25">
      <c r="A677" t="s">
        <v>2021</v>
      </c>
      <c r="B677" t="s">
        <v>2022</v>
      </c>
      <c r="C677" t="s">
        <v>2023</v>
      </c>
      <c r="D677" t="s">
        <v>2022</v>
      </c>
    </row>
    <row r="678" spans="1:4" x14ac:dyDescent="0.25">
      <c r="A678" t="s">
        <v>2024</v>
      </c>
      <c r="B678" t="s">
        <v>2025</v>
      </c>
      <c r="C678" t="s">
        <v>2026</v>
      </c>
      <c r="D678" t="s">
        <v>2025</v>
      </c>
    </row>
    <row r="679" spans="1:4" x14ac:dyDescent="0.25">
      <c r="A679" t="s">
        <v>2027</v>
      </c>
      <c r="B679" t="s">
        <v>2028</v>
      </c>
      <c r="C679" t="s">
        <v>2029</v>
      </c>
      <c r="D679" t="s">
        <v>2028</v>
      </c>
    </row>
    <row r="680" spans="1:4" x14ac:dyDescent="0.25">
      <c r="A680" t="s">
        <v>2030</v>
      </c>
      <c r="B680" t="s">
        <v>2031</v>
      </c>
      <c r="C680" t="s">
        <v>2032</v>
      </c>
      <c r="D680" t="s">
        <v>2031</v>
      </c>
    </row>
    <row r="681" spans="1:4" x14ac:dyDescent="0.25">
      <c r="A681" t="s">
        <v>2033</v>
      </c>
      <c r="B681" t="s">
        <v>2034</v>
      </c>
      <c r="C681" t="s">
        <v>2035</v>
      </c>
      <c r="D681" t="s">
        <v>2034</v>
      </c>
    </row>
    <row r="682" spans="1:4" x14ac:dyDescent="0.25">
      <c r="A682" t="s">
        <v>2036</v>
      </c>
      <c r="B682" t="s">
        <v>2037</v>
      </c>
      <c r="C682" t="s">
        <v>2038</v>
      </c>
      <c r="D682" t="s">
        <v>2037</v>
      </c>
    </row>
    <row r="683" spans="1:4" x14ac:dyDescent="0.25">
      <c r="A683" t="s">
        <v>2039</v>
      </c>
      <c r="B683" t="s">
        <v>2040</v>
      </c>
      <c r="C683" t="s">
        <v>2041</v>
      </c>
      <c r="D683" t="s">
        <v>2040</v>
      </c>
    </row>
    <row r="684" spans="1:4" x14ac:dyDescent="0.25">
      <c r="A684" t="s">
        <v>2042</v>
      </c>
      <c r="B684" t="s">
        <v>2043</v>
      </c>
      <c r="C684" t="s">
        <v>2044</v>
      </c>
      <c r="D684" t="s">
        <v>2043</v>
      </c>
    </row>
    <row r="685" spans="1:4" x14ac:dyDescent="0.25">
      <c r="A685" t="s">
        <v>2045</v>
      </c>
      <c r="B685" t="s">
        <v>2046</v>
      </c>
      <c r="C685" t="s">
        <v>2047</v>
      </c>
      <c r="D685" t="s">
        <v>2046</v>
      </c>
    </row>
    <row r="686" spans="1:4" x14ac:dyDescent="0.25">
      <c r="A686" t="s">
        <v>2048</v>
      </c>
      <c r="B686" t="s">
        <v>2049</v>
      </c>
      <c r="C686" t="s">
        <v>2050</v>
      </c>
      <c r="D686" t="s">
        <v>2049</v>
      </c>
    </row>
    <row r="687" spans="1:4" x14ac:dyDescent="0.25">
      <c r="A687" t="s">
        <v>2051</v>
      </c>
      <c r="B687" t="s">
        <v>2052</v>
      </c>
      <c r="C687" t="s">
        <v>2053</v>
      </c>
      <c r="D687" t="s">
        <v>2052</v>
      </c>
    </row>
    <row r="688" spans="1:4" x14ac:dyDescent="0.25">
      <c r="A688" t="s">
        <v>2054</v>
      </c>
      <c r="B688" t="s">
        <v>2055</v>
      </c>
      <c r="C688" t="s">
        <v>2056</v>
      </c>
      <c r="D688" t="s">
        <v>2055</v>
      </c>
    </row>
    <row r="689" spans="1:4" x14ac:dyDescent="0.25">
      <c r="A689" t="s">
        <v>2057</v>
      </c>
      <c r="B689" t="s">
        <v>2058</v>
      </c>
      <c r="C689" t="s">
        <v>2059</v>
      </c>
      <c r="D689" t="s">
        <v>2058</v>
      </c>
    </row>
    <row r="690" spans="1:4" x14ac:dyDescent="0.25">
      <c r="A690" t="s">
        <v>2060</v>
      </c>
      <c r="B690" t="s">
        <v>2061</v>
      </c>
      <c r="C690" t="s">
        <v>2062</v>
      </c>
      <c r="D690" t="s">
        <v>2061</v>
      </c>
    </row>
    <row r="691" spans="1:4" x14ac:dyDescent="0.25">
      <c r="A691" t="s">
        <v>2063</v>
      </c>
      <c r="B691" t="s">
        <v>2064</v>
      </c>
      <c r="C691" t="s">
        <v>2065</v>
      </c>
      <c r="D691" t="s">
        <v>2064</v>
      </c>
    </row>
    <row r="692" spans="1:4" x14ac:dyDescent="0.25">
      <c r="A692" t="s">
        <v>2066</v>
      </c>
      <c r="B692" t="s">
        <v>2067</v>
      </c>
      <c r="C692" t="s">
        <v>2068</v>
      </c>
      <c r="D692" t="s">
        <v>2067</v>
      </c>
    </row>
    <row r="693" spans="1:4" x14ac:dyDescent="0.25">
      <c r="A693" t="s">
        <v>2069</v>
      </c>
      <c r="B693" t="s">
        <v>2070</v>
      </c>
      <c r="C693" t="s">
        <v>2071</v>
      </c>
      <c r="D693" t="s">
        <v>2070</v>
      </c>
    </row>
    <row r="694" spans="1:4" x14ac:dyDescent="0.25">
      <c r="A694" t="s">
        <v>2072</v>
      </c>
      <c r="B694" t="s">
        <v>2073</v>
      </c>
      <c r="C694" t="s">
        <v>2074</v>
      </c>
      <c r="D694" t="s">
        <v>2073</v>
      </c>
    </row>
    <row r="695" spans="1:4" x14ac:dyDescent="0.25">
      <c r="A695" t="s">
        <v>2075</v>
      </c>
      <c r="B695" t="s">
        <v>2076</v>
      </c>
      <c r="C695" t="s">
        <v>2077</v>
      </c>
      <c r="D695" t="s">
        <v>2076</v>
      </c>
    </row>
    <row r="696" spans="1:4" x14ac:dyDescent="0.25">
      <c r="A696" t="s">
        <v>2078</v>
      </c>
      <c r="B696" t="s">
        <v>2079</v>
      </c>
      <c r="C696" t="s">
        <v>2080</v>
      </c>
      <c r="D696" t="s">
        <v>2079</v>
      </c>
    </row>
    <row r="697" spans="1:4" x14ac:dyDescent="0.25">
      <c r="A697" t="s">
        <v>2081</v>
      </c>
      <c r="B697" t="s">
        <v>2082</v>
      </c>
      <c r="C697" t="s">
        <v>2083</v>
      </c>
      <c r="D697" t="s">
        <v>2082</v>
      </c>
    </row>
    <row r="698" spans="1:4" x14ac:dyDescent="0.25">
      <c r="A698" t="s">
        <v>2084</v>
      </c>
      <c r="B698" t="s">
        <v>2085</v>
      </c>
      <c r="C698" t="s">
        <v>2086</v>
      </c>
      <c r="D698" t="s">
        <v>2085</v>
      </c>
    </row>
    <row r="699" spans="1:4" x14ac:dyDescent="0.25">
      <c r="A699" t="s">
        <v>2087</v>
      </c>
      <c r="B699" t="s">
        <v>2088</v>
      </c>
      <c r="C699" t="s">
        <v>2089</v>
      </c>
      <c r="D699" t="s">
        <v>2088</v>
      </c>
    </row>
    <row r="700" spans="1:4" x14ac:dyDescent="0.25">
      <c r="A700" t="s">
        <v>2090</v>
      </c>
      <c r="B700" t="s">
        <v>2091</v>
      </c>
      <c r="C700" t="s">
        <v>2092</v>
      </c>
      <c r="D700" t="s">
        <v>2091</v>
      </c>
    </row>
    <row r="701" spans="1:4" x14ac:dyDescent="0.25">
      <c r="A701" t="s">
        <v>2093</v>
      </c>
      <c r="B701" t="s">
        <v>2094</v>
      </c>
      <c r="C701" t="s">
        <v>2095</v>
      </c>
      <c r="D701" t="s">
        <v>2094</v>
      </c>
    </row>
    <row r="702" spans="1:4" x14ac:dyDescent="0.25">
      <c r="A702" t="s">
        <v>2096</v>
      </c>
      <c r="B702" t="s">
        <v>2097</v>
      </c>
      <c r="C702" t="s">
        <v>2098</v>
      </c>
      <c r="D702" t="s">
        <v>2097</v>
      </c>
    </row>
    <row r="703" spans="1:4" x14ac:dyDescent="0.25">
      <c r="A703" t="s">
        <v>2099</v>
      </c>
      <c r="B703" t="s">
        <v>2100</v>
      </c>
      <c r="C703" t="s">
        <v>2101</v>
      </c>
      <c r="D703" t="s">
        <v>2100</v>
      </c>
    </row>
    <row r="704" spans="1:4" x14ac:dyDescent="0.25">
      <c r="A704" t="s">
        <v>2102</v>
      </c>
      <c r="B704" t="s">
        <v>2103</v>
      </c>
      <c r="C704" t="s">
        <v>2104</v>
      </c>
      <c r="D704" t="s">
        <v>2103</v>
      </c>
    </row>
    <row r="705" spans="1:4" x14ac:dyDescent="0.25">
      <c r="A705" t="s">
        <v>2105</v>
      </c>
      <c r="B705" t="s">
        <v>2106</v>
      </c>
      <c r="C705" t="s">
        <v>2107</v>
      </c>
      <c r="D705" t="s">
        <v>2106</v>
      </c>
    </row>
    <row r="706" spans="1:4" x14ac:dyDescent="0.25">
      <c r="A706" t="s">
        <v>2108</v>
      </c>
      <c r="B706" t="s">
        <v>2109</v>
      </c>
      <c r="C706" t="s">
        <v>2110</v>
      </c>
      <c r="D706" t="s">
        <v>2109</v>
      </c>
    </row>
    <row r="707" spans="1:4" x14ac:dyDescent="0.25">
      <c r="A707" t="s">
        <v>2111</v>
      </c>
      <c r="B707" t="s">
        <v>2112</v>
      </c>
      <c r="C707" t="s">
        <v>2113</v>
      </c>
      <c r="D707" t="s">
        <v>2112</v>
      </c>
    </row>
    <row r="708" spans="1:4" x14ac:dyDescent="0.25">
      <c r="A708" t="s">
        <v>2114</v>
      </c>
      <c r="B708" t="s">
        <v>2115</v>
      </c>
      <c r="C708" t="s">
        <v>2116</v>
      </c>
      <c r="D708" t="s">
        <v>2115</v>
      </c>
    </row>
    <row r="709" spans="1:4" x14ac:dyDescent="0.25">
      <c r="A709" t="s">
        <v>2117</v>
      </c>
      <c r="B709" t="s">
        <v>2118</v>
      </c>
      <c r="C709" t="s">
        <v>2119</v>
      </c>
      <c r="D709" t="s">
        <v>2118</v>
      </c>
    </row>
    <row r="710" spans="1:4" x14ac:dyDescent="0.25">
      <c r="A710" t="s">
        <v>2120</v>
      </c>
      <c r="B710" t="s">
        <v>2121</v>
      </c>
      <c r="C710" t="s">
        <v>2122</v>
      </c>
      <c r="D710" t="s">
        <v>2121</v>
      </c>
    </row>
    <row r="711" spans="1:4" x14ac:dyDescent="0.25">
      <c r="A711" t="s">
        <v>2123</v>
      </c>
      <c r="B711" t="s">
        <v>2124</v>
      </c>
      <c r="C711" t="s">
        <v>2125</v>
      </c>
      <c r="D711" t="s">
        <v>2124</v>
      </c>
    </row>
    <row r="712" spans="1:4" x14ac:dyDescent="0.25">
      <c r="A712" t="s">
        <v>2126</v>
      </c>
      <c r="B712" t="s">
        <v>2127</v>
      </c>
      <c r="C712" t="s">
        <v>2128</v>
      </c>
      <c r="D712" t="s">
        <v>2127</v>
      </c>
    </row>
    <row r="713" spans="1:4" x14ac:dyDescent="0.25">
      <c r="A713" t="s">
        <v>2129</v>
      </c>
      <c r="B713" t="s">
        <v>2130</v>
      </c>
      <c r="C713" t="s">
        <v>2131</v>
      </c>
      <c r="D713" t="s">
        <v>2130</v>
      </c>
    </row>
    <row r="714" spans="1:4" x14ac:dyDescent="0.25">
      <c r="A714" t="s">
        <v>2132</v>
      </c>
      <c r="B714" t="s">
        <v>2133</v>
      </c>
      <c r="C714" t="s">
        <v>2134</v>
      </c>
      <c r="D714" t="s">
        <v>2133</v>
      </c>
    </row>
    <row r="715" spans="1:4" x14ac:dyDescent="0.25">
      <c r="A715" t="s">
        <v>2135</v>
      </c>
      <c r="B715" t="s">
        <v>2136</v>
      </c>
      <c r="C715" t="s">
        <v>2137</v>
      </c>
      <c r="D715" t="s">
        <v>2136</v>
      </c>
    </row>
    <row r="716" spans="1:4" x14ac:dyDescent="0.25">
      <c r="A716" t="s">
        <v>2138</v>
      </c>
      <c r="B716" t="s">
        <v>2139</v>
      </c>
      <c r="C716" t="s">
        <v>2140</v>
      </c>
      <c r="D716" t="s">
        <v>2139</v>
      </c>
    </row>
    <row r="717" spans="1:4" x14ac:dyDescent="0.25">
      <c r="A717" t="s">
        <v>2141</v>
      </c>
      <c r="B717" t="s">
        <v>2142</v>
      </c>
      <c r="C717" t="s">
        <v>2143</v>
      </c>
      <c r="D717" t="s">
        <v>2142</v>
      </c>
    </row>
    <row r="718" spans="1:4" x14ac:dyDescent="0.25">
      <c r="A718" t="s">
        <v>2144</v>
      </c>
      <c r="B718" t="s">
        <v>2145</v>
      </c>
      <c r="C718" t="s">
        <v>2146</v>
      </c>
      <c r="D718" t="s">
        <v>2145</v>
      </c>
    </row>
    <row r="719" spans="1:4" x14ac:dyDescent="0.25">
      <c r="A719" t="s">
        <v>2147</v>
      </c>
      <c r="B719" t="s">
        <v>2148</v>
      </c>
      <c r="C719" t="s">
        <v>2149</v>
      </c>
      <c r="D719" t="s">
        <v>2148</v>
      </c>
    </row>
    <row r="720" spans="1:4" x14ac:dyDescent="0.25">
      <c r="A720" t="s">
        <v>2150</v>
      </c>
      <c r="B720" t="s">
        <v>2151</v>
      </c>
      <c r="C720" t="s">
        <v>2152</v>
      </c>
      <c r="D720" t="s">
        <v>2151</v>
      </c>
    </row>
    <row r="721" spans="1:4" x14ac:dyDescent="0.25">
      <c r="A721" t="s">
        <v>2153</v>
      </c>
      <c r="B721" t="s">
        <v>2154</v>
      </c>
      <c r="C721" t="s">
        <v>2155</v>
      </c>
      <c r="D721" t="s">
        <v>2154</v>
      </c>
    </row>
    <row r="722" spans="1:4" x14ac:dyDescent="0.25">
      <c r="A722" t="s">
        <v>2156</v>
      </c>
      <c r="B722" t="s">
        <v>2157</v>
      </c>
      <c r="C722" t="s">
        <v>2158</v>
      </c>
      <c r="D722" t="s">
        <v>2157</v>
      </c>
    </row>
    <row r="723" spans="1:4" x14ac:dyDescent="0.25">
      <c r="A723" t="s">
        <v>2159</v>
      </c>
      <c r="B723" t="s">
        <v>2160</v>
      </c>
      <c r="C723" t="s">
        <v>2161</v>
      </c>
      <c r="D723" t="s">
        <v>2160</v>
      </c>
    </row>
    <row r="724" spans="1:4" x14ac:dyDescent="0.25">
      <c r="A724" t="s">
        <v>2162</v>
      </c>
      <c r="B724" t="s">
        <v>2163</v>
      </c>
      <c r="C724" t="s">
        <v>2164</v>
      </c>
      <c r="D724" t="s">
        <v>2163</v>
      </c>
    </row>
    <row r="725" spans="1:4" x14ac:dyDescent="0.25">
      <c r="A725" t="s">
        <v>2165</v>
      </c>
      <c r="B725" t="s">
        <v>2166</v>
      </c>
      <c r="C725" t="s">
        <v>2167</v>
      </c>
      <c r="D725" t="s">
        <v>2166</v>
      </c>
    </row>
    <row r="726" spans="1:4" x14ac:dyDescent="0.25">
      <c r="A726" t="s">
        <v>2168</v>
      </c>
      <c r="B726" t="s">
        <v>2169</v>
      </c>
      <c r="C726" t="s">
        <v>2170</v>
      </c>
      <c r="D726" t="s">
        <v>2169</v>
      </c>
    </row>
    <row r="727" spans="1:4" x14ac:dyDescent="0.25">
      <c r="A727" t="s">
        <v>2171</v>
      </c>
      <c r="B727" t="s">
        <v>2172</v>
      </c>
      <c r="C727" t="s">
        <v>2173</v>
      </c>
      <c r="D727" t="s">
        <v>2172</v>
      </c>
    </row>
    <row r="728" spans="1:4" x14ac:dyDescent="0.25">
      <c r="A728" t="s">
        <v>2174</v>
      </c>
      <c r="B728" t="s">
        <v>2175</v>
      </c>
      <c r="C728" t="s">
        <v>2176</v>
      </c>
      <c r="D728" t="s">
        <v>2175</v>
      </c>
    </row>
    <row r="729" spans="1:4" x14ac:dyDescent="0.25">
      <c r="A729" t="s">
        <v>2177</v>
      </c>
      <c r="B729" t="s">
        <v>2178</v>
      </c>
      <c r="C729" t="s">
        <v>2179</v>
      </c>
      <c r="D729" t="s">
        <v>2178</v>
      </c>
    </row>
    <row r="730" spans="1:4" x14ac:dyDescent="0.25">
      <c r="A730" t="s">
        <v>2180</v>
      </c>
      <c r="B730" t="s">
        <v>2181</v>
      </c>
      <c r="C730" t="s">
        <v>2182</v>
      </c>
      <c r="D730" t="s">
        <v>2181</v>
      </c>
    </row>
    <row r="731" spans="1:4" x14ac:dyDescent="0.25">
      <c r="A731" t="s">
        <v>2183</v>
      </c>
      <c r="B731" t="s">
        <v>2184</v>
      </c>
      <c r="C731" t="s">
        <v>2185</v>
      </c>
      <c r="D731" t="s">
        <v>2184</v>
      </c>
    </row>
    <row r="732" spans="1:4" x14ac:dyDescent="0.25">
      <c r="A732" t="s">
        <v>2186</v>
      </c>
      <c r="B732" t="s">
        <v>2187</v>
      </c>
      <c r="C732" t="s">
        <v>2188</v>
      </c>
      <c r="D732" t="s">
        <v>2187</v>
      </c>
    </row>
    <row r="733" spans="1:4" x14ac:dyDescent="0.25">
      <c r="A733" t="s">
        <v>2189</v>
      </c>
      <c r="B733" t="s">
        <v>2190</v>
      </c>
      <c r="C733" t="s">
        <v>2191</v>
      </c>
      <c r="D733" t="s">
        <v>2190</v>
      </c>
    </row>
    <row r="734" spans="1:4" x14ac:dyDescent="0.25">
      <c r="A734" t="s">
        <v>2192</v>
      </c>
      <c r="B734" t="s">
        <v>2193</v>
      </c>
      <c r="C734" t="s">
        <v>2194</v>
      </c>
      <c r="D734" t="s">
        <v>2193</v>
      </c>
    </row>
    <row r="735" spans="1:4" x14ac:dyDescent="0.25">
      <c r="A735" t="s">
        <v>2195</v>
      </c>
      <c r="B735" t="s">
        <v>2196</v>
      </c>
      <c r="C735" t="s">
        <v>2197</v>
      </c>
      <c r="D735" t="s">
        <v>2196</v>
      </c>
    </row>
    <row r="736" spans="1:4" x14ac:dyDescent="0.25">
      <c r="A736" t="s">
        <v>2198</v>
      </c>
      <c r="B736" t="s">
        <v>2199</v>
      </c>
      <c r="C736" t="s">
        <v>2200</v>
      </c>
      <c r="D736" t="s">
        <v>2199</v>
      </c>
    </row>
    <row r="737" spans="1:4" x14ac:dyDescent="0.25">
      <c r="A737" t="s">
        <v>2201</v>
      </c>
      <c r="B737" t="s">
        <v>2202</v>
      </c>
      <c r="C737" t="s">
        <v>2203</v>
      </c>
      <c r="D737" t="s">
        <v>2202</v>
      </c>
    </row>
    <row r="738" spans="1:4" x14ac:dyDescent="0.25">
      <c r="A738" t="s">
        <v>2204</v>
      </c>
      <c r="B738" t="s">
        <v>2205</v>
      </c>
      <c r="C738" t="s">
        <v>2206</v>
      </c>
      <c r="D738" t="s">
        <v>2205</v>
      </c>
    </row>
    <row r="739" spans="1:4" x14ac:dyDescent="0.25">
      <c r="A739" t="s">
        <v>2207</v>
      </c>
      <c r="B739" t="s">
        <v>2208</v>
      </c>
      <c r="C739" t="s">
        <v>2209</v>
      </c>
      <c r="D739" t="s">
        <v>2208</v>
      </c>
    </row>
    <row r="740" spans="1:4" x14ac:dyDescent="0.25">
      <c r="A740" t="s">
        <v>2210</v>
      </c>
      <c r="B740" t="s">
        <v>2211</v>
      </c>
      <c r="C740" t="s">
        <v>2212</v>
      </c>
      <c r="D740" t="s">
        <v>2211</v>
      </c>
    </row>
    <row r="741" spans="1:4" x14ac:dyDescent="0.25">
      <c r="A741" t="s">
        <v>2213</v>
      </c>
      <c r="B741" t="s">
        <v>2214</v>
      </c>
      <c r="C741" t="s">
        <v>2215</v>
      </c>
      <c r="D741" t="s">
        <v>2214</v>
      </c>
    </row>
    <row r="742" spans="1:4" x14ac:dyDescent="0.25">
      <c r="A742" t="s">
        <v>2216</v>
      </c>
      <c r="B742" t="s">
        <v>2217</v>
      </c>
      <c r="C742" t="s">
        <v>2218</v>
      </c>
      <c r="D742" t="s">
        <v>2217</v>
      </c>
    </row>
    <row r="743" spans="1:4" x14ac:dyDescent="0.25">
      <c r="A743" t="s">
        <v>2219</v>
      </c>
      <c r="B743" t="s">
        <v>2220</v>
      </c>
      <c r="C743" t="s">
        <v>2221</v>
      </c>
      <c r="D743" t="s">
        <v>2220</v>
      </c>
    </row>
    <row r="744" spans="1:4" x14ac:dyDescent="0.25">
      <c r="A744" t="s">
        <v>2222</v>
      </c>
      <c r="B744" t="s">
        <v>2223</v>
      </c>
      <c r="C744" t="s">
        <v>2224</v>
      </c>
      <c r="D744" t="s">
        <v>2223</v>
      </c>
    </row>
    <row r="745" spans="1:4" x14ac:dyDescent="0.25">
      <c r="A745" t="s">
        <v>2225</v>
      </c>
      <c r="B745" t="s">
        <v>2226</v>
      </c>
      <c r="C745" t="s">
        <v>2227</v>
      </c>
      <c r="D745" t="s">
        <v>2226</v>
      </c>
    </row>
    <row r="746" spans="1:4" x14ac:dyDescent="0.25">
      <c r="A746" t="s">
        <v>2228</v>
      </c>
      <c r="B746" t="s">
        <v>2229</v>
      </c>
      <c r="C746" t="s">
        <v>2230</v>
      </c>
      <c r="D746" t="s">
        <v>2229</v>
      </c>
    </row>
    <row r="747" spans="1:4" x14ac:dyDescent="0.25">
      <c r="A747" t="s">
        <v>2231</v>
      </c>
      <c r="B747" t="s">
        <v>2232</v>
      </c>
      <c r="C747" t="s">
        <v>2233</v>
      </c>
      <c r="D747" t="s">
        <v>2232</v>
      </c>
    </row>
    <row r="748" spans="1:4" x14ac:dyDescent="0.25">
      <c r="A748" t="s">
        <v>2234</v>
      </c>
      <c r="B748" t="s">
        <v>2235</v>
      </c>
      <c r="C748" t="s">
        <v>2236</v>
      </c>
      <c r="D748" t="s">
        <v>2235</v>
      </c>
    </row>
    <row r="749" spans="1:4" x14ac:dyDescent="0.25">
      <c r="A749" t="s">
        <v>2237</v>
      </c>
      <c r="B749" t="s">
        <v>2238</v>
      </c>
      <c r="C749" t="s">
        <v>2239</v>
      </c>
      <c r="D749" t="s">
        <v>2238</v>
      </c>
    </row>
    <row r="750" spans="1:4" x14ac:dyDescent="0.25">
      <c r="A750" t="s">
        <v>2240</v>
      </c>
      <c r="B750" t="s">
        <v>2241</v>
      </c>
      <c r="C750" t="s">
        <v>2242</v>
      </c>
      <c r="D750" t="s">
        <v>2241</v>
      </c>
    </row>
    <row r="751" spans="1:4" x14ac:dyDescent="0.25">
      <c r="A751" t="s">
        <v>2243</v>
      </c>
      <c r="B751" t="s">
        <v>2244</v>
      </c>
      <c r="C751" t="s">
        <v>2245</v>
      </c>
      <c r="D751" t="s">
        <v>2244</v>
      </c>
    </row>
    <row r="752" spans="1:4" x14ac:dyDescent="0.25">
      <c r="A752" t="s">
        <v>2246</v>
      </c>
      <c r="B752" t="s">
        <v>2247</v>
      </c>
      <c r="C752" t="s">
        <v>2248</v>
      </c>
      <c r="D752" t="s">
        <v>2247</v>
      </c>
    </row>
    <row r="753" spans="1:4" x14ac:dyDescent="0.25">
      <c r="A753" t="s">
        <v>2249</v>
      </c>
      <c r="B753" t="s">
        <v>2250</v>
      </c>
      <c r="C753" t="s">
        <v>2251</v>
      </c>
      <c r="D753" t="s">
        <v>2250</v>
      </c>
    </row>
    <row r="754" spans="1:4" x14ac:dyDescent="0.25">
      <c r="A754" t="s">
        <v>2252</v>
      </c>
      <c r="B754" t="s">
        <v>2253</v>
      </c>
      <c r="C754" t="s">
        <v>2254</v>
      </c>
      <c r="D754" t="s">
        <v>2253</v>
      </c>
    </row>
    <row r="755" spans="1:4" x14ac:dyDescent="0.25">
      <c r="A755" t="s">
        <v>2255</v>
      </c>
      <c r="B755" t="s">
        <v>2256</v>
      </c>
      <c r="C755" t="s">
        <v>2257</v>
      </c>
      <c r="D755" t="s">
        <v>2256</v>
      </c>
    </row>
    <row r="756" spans="1:4" x14ac:dyDescent="0.25">
      <c r="A756" t="s">
        <v>2258</v>
      </c>
      <c r="B756" t="s">
        <v>2259</v>
      </c>
      <c r="C756" t="s">
        <v>2260</v>
      </c>
      <c r="D756" t="s">
        <v>2259</v>
      </c>
    </row>
    <row r="757" spans="1:4" x14ac:dyDescent="0.25">
      <c r="A757" t="s">
        <v>2261</v>
      </c>
      <c r="B757" t="s">
        <v>2262</v>
      </c>
      <c r="C757" t="s">
        <v>2263</v>
      </c>
      <c r="D757" t="s">
        <v>2262</v>
      </c>
    </row>
    <row r="758" spans="1:4" x14ac:dyDescent="0.25">
      <c r="A758" t="s">
        <v>2264</v>
      </c>
      <c r="B758" t="s">
        <v>2265</v>
      </c>
      <c r="C758" t="s">
        <v>2266</v>
      </c>
      <c r="D758" t="s">
        <v>2265</v>
      </c>
    </row>
    <row r="759" spans="1:4" x14ac:dyDescent="0.25">
      <c r="A759" t="s">
        <v>2267</v>
      </c>
      <c r="B759" t="s">
        <v>2268</v>
      </c>
      <c r="C759" t="s">
        <v>2269</v>
      </c>
      <c r="D759" t="s">
        <v>2268</v>
      </c>
    </row>
    <row r="760" spans="1:4" x14ac:dyDescent="0.25">
      <c r="A760" t="s">
        <v>2270</v>
      </c>
      <c r="B760" t="s">
        <v>2271</v>
      </c>
      <c r="C760" t="s">
        <v>2272</v>
      </c>
      <c r="D760" t="s">
        <v>2271</v>
      </c>
    </row>
    <row r="761" spans="1:4" x14ac:dyDescent="0.25">
      <c r="A761" t="s">
        <v>2273</v>
      </c>
      <c r="B761" t="s">
        <v>2274</v>
      </c>
      <c r="C761" t="s">
        <v>2275</v>
      </c>
      <c r="D761" t="s">
        <v>2274</v>
      </c>
    </row>
    <row r="762" spans="1:4" x14ac:dyDescent="0.25">
      <c r="A762" t="s">
        <v>2276</v>
      </c>
      <c r="B762" t="s">
        <v>2277</v>
      </c>
      <c r="C762" t="s">
        <v>2278</v>
      </c>
      <c r="D762" t="s">
        <v>2277</v>
      </c>
    </row>
    <row r="763" spans="1:4" x14ac:dyDescent="0.25">
      <c r="A763" t="s">
        <v>2279</v>
      </c>
      <c r="B763" t="s">
        <v>2280</v>
      </c>
      <c r="C763" t="s">
        <v>2281</v>
      </c>
      <c r="D763" t="s">
        <v>2280</v>
      </c>
    </row>
    <row r="764" spans="1:4" x14ac:dyDescent="0.25">
      <c r="A764" t="s">
        <v>2282</v>
      </c>
      <c r="B764" t="s">
        <v>2283</v>
      </c>
      <c r="C764" t="s">
        <v>2284</v>
      </c>
      <c r="D764" t="s">
        <v>2283</v>
      </c>
    </row>
    <row r="765" spans="1:4" x14ac:dyDescent="0.25">
      <c r="A765" t="s">
        <v>2285</v>
      </c>
      <c r="B765" t="s">
        <v>2286</v>
      </c>
      <c r="C765" t="s">
        <v>2287</v>
      </c>
      <c r="D765" t="s">
        <v>2286</v>
      </c>
    </row>
    <row r="766" spans="1:4" x14ac:dyDescent="0.25">
      <c r="A766" t="s">
        <v>2288</v>
      </c>
      <c r="B766" t="s">
        <v>2289</v>
      </c>
      <c r="C766" t="s">
        <v>2290</v>
      </c>
      <c r="D766" t="s">
        <v>2289</v>
      </c>
    </row>
    <row r="767" spans="1:4" x14ac:dyDescent="0.25">
      <c r="A767" t="s">
        <v>2291</v>
      </c>
      <c r="B767" t="s">
        <v>2292</v>
      </c>
      <c r="C767" t="s">
        <v>2293</v>
      </c>
      <c r="D767" t="s">
        <v>2292</v>
      </c>
    </row>
    <row r="768" spans="1:4" x14ac:dyDescent="0.25">
      <c r="A768" t="s">
        <v>2294</v>
      </c>
      <c r="B768" t="s">
        <v>2295</v>
      </c>
      <c r="C768" t="s">
        <v>2296</v>
      </c>
      <c r="D768" t="s">
        <v>2295</v>
      </c>
    </row>
    <row r="769" spans="1:4" x14ac:dyDescent="0.25">
      <c r="A769" t="s">
        <v>2297</v>
      </c>
      <c r="B769" t="s">
        <v>2298</v>
      </c>
      <c r="C769" t="s">
        <v>2299</v>
      </c>
      <c r="D769" t="s">
        <v>2298</v>
      </c>
    </row>
    <row r="770" spans="1:4" x14ac:dyDescent="0.25">
      <c r="A770" t="s">
        <v>2300</v>
      </c>
      <c r="B770" t="s">
        <v>2301</v>
      </c>
      <c r="C770" t="s">
        <v>2302</v>
      </c>
      <c r="D770" t="s">
        <v>2301</v>
      </c>
    </row>
    <row r="771" spans="1:4" x14ac:dyDescent="0.25">
      <c r="A771" t="s">
        <v>2303</v>
      </c>
      <c r="B771" t="s">
        <v>2304</v>
      </c>
      <c r="C771" t="s">
        <v>2305</v>
      </c>
      <c r="D771" t="s">
        <v>2304</v>
      </c>
    </row>
    <row r="772" spans="1:4" x14ac:dyDescent="0.25">
      <c r="A772" t="s">
        <v>2306</v>
      </c>
      <c r="B772" t="s">
        <v>2307</v>
      </c>
      <c r="C772" t="s">
        <v>2308</v>
      </c>
      <c r="D772" t="s">
        <v>2307</v>
      </c>
    </row>
    <row r="773" spans="1:4" x14ac:dyDescent="0.25">
      <c r="A773" t="s">
        <v>2309</v>
      </c>
      <c r="B773" t="s">
        <v>2310</v>
      </c>
      <c r="C773" t="s">
        <v>2311</v>
      </c>
      <c r="D773" t="s">
        <v>2310</v>
      </c>
    </row>
    <row r="774" spans="1:4" x14ac:dyDescent="0.25">
      <c r="A774" t="s">
        <v>2312</v>
      </c>
      <c r="B774" t="s">
        <v>2313</v>
      </c>
      <c r="C774" t="s">
        <v>2314</v>
      </c>
      <c r="D774" t="s">
        <v>2313</v>
      </c>
    </row>
    <row r="775" spans="1:4" x14ac:dyDescent="0.25">
      <c r="A775" t="s">
        <v>2315</v>
      </c>
      <c r="B775" t="s">
        <v>2316</v>
      </c>
      <c r="C775" t="s">
        <v>2317</v>
      </c>
      <c r="D775" t="s">
        <v>2316</v>
      </c>
    </row>
    <row r="776" spans="1:4" x14ac:dyDescent="0.25">
      <c r="A776" t="s">
        <v>2318</v>
      </c>
      <c r="B776" t="s">
        <v>2319</v>
      </c>
      <c r="C776" t="s">
        <v>2320</v>
      </c>
      <c r="D776" t="s">
        <v>2319</v>
      </c>
    </row>
    <row r="777" spans="1:4" x14ac:dyDescent="0.25">
      <c r="A777" t="s">
        <v>2321</v>
      </c>
      <c r="B777" t="s">
        <v>2322</v>
      </c>
      <c r="C777" t="s">
        <v>2323</v>
      </c>
      <c r="D777" t="s">
        <v>2322</v>
      </c>
    </row>
    <row r="778" spans="1:4" x14ac:dyDescent="0.25">
      <c r="A778" t="s">
        <v>2324</v>
      </c>
      <c r="B778" t="s">
        <v>2325</v>
      </c>
      <c r="C778" t="s">
        <v>2326</v>
      </c>
      <c r="D778" t="s">
        <v>2325</v>
      </c>
    </row>
    <row r="779" spans="1:4" x14ac:dyDescent="0.25">
      <c r="A779" t="s">
        <v>2327</v>
      </c>
      <c r="B779" t="s">
        <v>2328</v>
      </c>
      <c r="C779" t="s">
        <v>2329</v>
      </c>
      <c r="D779" t="s">
        <v>2328</v>
      </c>
    </row>
    <row r="780" spans="1:4" x14ac:dyDescent="0.25">
      <c r="A780" t="s">
        <v>2330</v>
      </c>
      <c r="B780" t="s">
        <v>2331</v>
      </c>
      <c r="C780" t="s">
        <v>2332</v>
      </c>
      <c r="D780" t="s">
        <v>2331</v>
      </c>
    </row>
    <row r="781" spans="1:4" x14ac:dyDescent="0.25">
      <c r="A781" t="s">
        <v>2333</v>
      </c>
      <c r="B781" t="s">
        <v>2334</v>
      </c>
      <c r="C781" t="s">
        <v>2335</v>
      </c>
      <c r="D781" t="s">
        <v>2334</v>
      </c>
    </row>
    <row r="782" spans="1:4" x14ac:dyDescent="0.25">
      <c r="A782" t="s">
        <v>2336</v>
      </c>
      <c r="B782" t="s">
        <v>2337</v>
      </c>
      <c r="C782" t="s">
        <v>2338</v>
      </c>
      <c r="D782" t="s">
        <v>2337</v>
      </c>
    </row>
    <row r="783" spans="1:4" x14ac:dyDescent="0.25">
      <c r="A783" t="s">
        <v>2339</v>
      </c>
      <c r="B783" t="s">
        <v>2340</v>
      </c>
      <c r="C783" t="s">
        <v>2341</v>
      </c>
      <c r="D783" t="s">
        <v>2340</v>
      </c>
    </row>
    <row r="784" spans="1:4" x14ac:dyDescent="0.25">
      <c r="A784" t="s">
        <v>2342</v>
      </c>
      <c r="B784" t="s">
        <v>2343</v>
      </c>
      <c r="C784" t="s">
        <v>2344</v>
      </c>
      <c r="D784" t="s">
        <v>2343</v>
      </c>
    </row>
    <row r="785" spans="1:4" x14ac:dyDescent="0.25">
      <c r="A785" t="s">
        <v>2345</v>
      </c>
      <c r="B785" t="s">
        <v>2346</v>
      </c>
      <c r="C785" t="s">
        <v>2347</v>
      </c>
      <c r="D785" t="s">
        <v>2346</v>
      </c>
    </row>
    <row r="786" spans="1:4" x14ac:dyDescent="0.25">
      <c r="A786" t="s">
        <v>2348</v>
      </c>
      <c r="B786" t="s">
        <v>2349</v>
      </c>
      <c r="C786" t="s">
        <v>2350</v>
      </c>
      <c r="D786" t="s">
        <v>2349</v>
      </c>
    </row>
    <row r="787" spans="1:4" x14ac:dyDescent="0.25">
      <c r="A787" t="s">
        <v>2351</v>
      </c>
      <c r="B787" t="s">
        <v>2352</v>
      </c>
      <c r="C787" t="s">
        <v>2353</v>
      </c>
      <c r="D787" t="s">
        <v>2352</v>
      </c>
    </row>
    <row r="788" spans="1:4" x14ac:dyDescent="0.25">
      <c r="A788" t="s">
        <v>2354</v>
      </c>
      <c r="B788" t="s">
        <v>2355</v>
      </c>
      <c r="C788" t="s">
        <v>2356</v>
      </c>
      <c r="D788" t="s">
        <v>2355</v>
      </c>
    </row>
    <row r="789" spans="1:4" x14ac:dyDescent="0.25">
      <c r="A789" t="s">
        <v>2357</v>
      </c>
      <c r="B789" t="s">
        <v>2358</v>
      </c>
      <c r="C789" t="s">
        <v>2359</v>
      </c>
      <c r="D789" t="s">
        <v>2358</v>
      </c>
    </row>
    <row r="790" spans="1:4" x14ac:dyDescent="0.25">
      <c r="A790" t="s">
        <v>2360</v>
      </c>
      <c r="B790" t="s">
        <v>2361</v>
      </c>
      <c r="C790" t="s">
        <v>2362</v>
      </c>
      <c r="D790" t="s">
        <v>2361</v>
      </c>
    </row>
    <row r="791" spans="1:4" x14ac:dyDescent="0.25">
      <c r="A791" t="s">
        <v>2363</v>
      </c>
      <c r="B791" t="s">
        <v>2364</v>
      </c>
      <c r="C791" t="s">
        <v>2365</v>
      </c>
      <c r="D791" t="s">
        <v>2364</v>
      </c>
    </row>
    <row r="792" spans="1:4" x14ac:dyDescent="0.25">
      <c r="A792" t="s">
        <v>2366</v>
      </c>
      <c r="B792" t="s">
        <v>2367</v>
      </c>
      <c r="C792" t="s">
        <v>2368</v>
      </c>
      <c r="D792" t="s">
        <v>2367</v>
      </c>
    </row>
    <row r="793" spans="1:4" x14ac:dyDescent="0.25">
      <c r="A793" t="s">
        <v>2369</v>
      </c>
      <c r="B793" t="s">
        <v>2370</v>
      </c>
      <c r="C793" t="s">
        <v>2371</v>
      </c>
      <c r="D793" t="s">
        <v>2370</v>
      </c>
    </row>
    <row r="794" spans="1:4" x14ac:dyDescent="0.25">
      <c r="A794" t="s">
        <v>2372</v>
      </c>
      <c r="B794" t="s">
        <v>2373</v>
      </c>
      <c r="C794" t="s">
        <v>2374</v>
      </c>
      <c r="D794" t="s">
        <v>2373</v>
      </c>
    </row>
    <row r="795" spans="1:4" x14ac:dyDescent="0.25">
      <c r="A795" t="s">
        <v>2375</v>
      </c>
      <c r="B795" t="s">
        <v>2376</v>
      </c>
      <c r="C795" t="s">
        <v>2377</v>
      </c>
      <c r="D795" t="s">
        <v>2376</v>
      </c>
    </row>
    <row r="796" spans="1:4" x14ac:dyDescent="0.25">
      <c r="A796" t="s">
        <v>2378</v>
      </c>
      <c r="B796" t="s">
        <v>2379</v>
      </c>
      <c r="C796" t="s">
        <v>2380</v>
      </c>
      <c r="D796" t="s">
        <v>2379</v>
      </c>
    </row>
    <row r="797" spans="1:4" x14ac:dyDescent="0.25">
      <c r="A797" t="s">
        <v>2381</v>
      </c>
      <c r="B797" t="s">
        <v>2382</v>
      </c>
      <c r="C797" t="s">
        <v>2383</v>
      </c>
      <c r="D797" t="s">
        <v>2382</v>
      </c>
    </row>
    <row r="798" spans="1:4" x14ac:dyDescent="0.25">
      <c r="A798" t="s">
        <v>2384</v>
      </c>
      <c r="B798" t="s">
        <v>2385</v>
      </c>
      <c r="C798" t="s">
        <v>2386</v>
      </c>
      <c r="D798" t="s">
        <v>2385</v>
      </c>
    </row>
    <row r="799" spans="1:4" x14ac:dyDescent="0.25">
      <c r="A799" t="s">
        <v>2387</v>
      </c>
      <c r="B799" t="s">
        <v>2388</v>
      </c>
      <c r="C799" t="s">
        <v>2389</v>
      </c>
      <c r="D799" t="s">
        <v>2388</v>
      </c>
    </row>
    <row r="800" spans="1:4" x14ac:dyDescent="0.25">
      <c r="A800" t="s">
        <v>2390</v>
      </c>
      <c r="B800" t="s">
        <v>2391</v>
      </c>
      <c r="C800" t="s">
        <v>2392</v>
      </c>
      <c r="D800" t="s">
        <v>2391</v>
      </c>
    </row>
    <row r="801" spans="1:4" x14ac:dyDescent="0.25">
      <c r="A801" t="s">
        <v>2393</v>
      </c>
      <c r="B801" t="s">
        <v>2394</v>
      </c>
      <c r="C801" t="s">
        <v>2395</v>
      </c>
      <c r="D801" t="s">
        <v>2394</v>
      </c>
    </row>
    <row r="802" spans="1:4" x14ac:dyDescent="0.25">
      <c r="A802" t="s">
        <v>2396</v>
      </c>
      <c r="B802" t="s">
        <v>2397</v>
      </c>
      <c r="C802" t="s">
        <v>2398</v>
      </c>
      <c r="D802" t="s">
        <v>2397</v>
      </c>
    </row>
    <row r="803" spans="1:4" x14ac:dyDescent="0.25">
      <c r="A803" t="s">
        <v>2399</v>
      </c>
      <c r="B803" t="s">
        <v>2400</v>
      </c>
      <c r="C803" t="s">
        <v>2401</v>
      </c>
      <c r="D803" t="s">
        <v>2400</v>
      </c>
    </row>
    <row r="804" spans="1:4" x14ac:dyDescent="0.25">
      <c r="A804" t="s">
        <v>2402</v>
      </c>
      <c r="B804" t="s">
        <v>2403</v>
      </c>
      <c r="C804" t="s">
        <v>2404</v>
      </c>
      <c r="D804" t="s">
        <v>2403</v>
      </c>
    </row>
    <row r="805" spans="1:4" x14ac:dyDescent="0.25">
      <c r="A805" t="s">
        <v>2405</v>
      </c>
      <c r="B805" t="s">
        <v>2406</v>
      </c>
      <c r="C805" t="s">
        <v>2407</v>
      </c>
      <c r="D805" t="s">
        <v>2406</v>
      </c>
    </row>
    <row r="806" spans="1:4" x14ac:dyDescent="0.25">
      <c r="A806" t="s">
        <v>2408</v>
      </c>
      <c r="B806" t="s">
        <v>2409</v>
      </c>
      <c r="C806" t="s">
        <v>2410</v>
      </c>
      <c r="D806" t="s">
        <v>2409</v>
      </c>
    </row>
    <row r="807" spans="1:4" x14ac:dyDescent="0.25">
      <c r="A807" t="s">
        <v>2411</v>
      </c>
      <c r="B807" t="s">
        <v>2412</v>
      </c>
      <c r="C807" t="s">
        <v>2413</v>
      </c>
      <c r="D807" t="s">
        <v>2412</v>
      </c>
    </row>
    <row r="808" spans="1:4" x14ac:dyDescent="0.25">
      <c r="A808" t="s">
        <v>2414</v>
      </c>
      <c r="B808" t="s">
        <v>2415</v>
      </c>
      <c r="C808" t="s">
        <v>2416</v>
      </c>
      <c r="D808" t="s">
        <v>2415</v>
      </c>
    </row>
    <row r="809" spans="1:4" x14ac:dyDescent="0.25">
      <c r="A809" t="s">
        <v>2417</v>
      </c>
      <c r="B809" t="s">
        <v>2418</v>
      </c>
      <c r="C809" t="s">
        <v>2419</v>
      </c>
      <c r="D809" t="s">
        <v>2418</v>
      </c>
    </row>
    <row r="810" spans="1:4" x14ac:dyDescent="0.25">
      <c r="A810" t="s">
        <v>2420</v>
      </c>
      <c r="B810" t="s">
        <v>2421</v>
      </c>
      <c r="C810" t="s">
        <v>2422</v>
      </c>
      <c r="D810" t="s">
        <v>2421</v>
      </c>
    </row>
    <row r="811" spans="1:4" x14ac:dyDescent="0.25">
      <c r="A811" t="s">
        <v>2423</v>
      </c>
      <c r="B811" t="s">
        <v>2424</v>
      </c>
      <c r="C811" t="s">
        <v>2425</v>
      </c>
      <c r="D811" t="s">
        <v>2424</v>
      </c>
    </row>
    <row r="812" spans="1:4" x14ac:dyDescent="0.25">
      <c r="A812" t="s">
        <v>2426</v>
      </c>
      <c r="B812" t="s">
        <v>2427</v>
      </c>
      <c r="C812" t="s">
        <v>2428</v>
      </c>
      <c r="D812" t="s">
        <v>2427</v>
      </c>
    </row>
    <row r="813" spans="1:4" x14ac:dyDescent="0.25">
      <c r="A813" t="s">
        <v>2429</v>
      </c>
      <c r="B813" t="s">
        <v>2430</v>
      </c>
      <c r="C813" t="s">
        <v>2431</v>
      </c>
      <c r="D813" t="s">
        <v>2430</v>
      </c>
    </row>
    <row r="814" spans="1:4" x14ac:dyDescent="0.25">
      <c r="A814" t="s">
        <v>2432</v>
      </c>
      <c r="B814" t="s">
        <v>2433</v>
      </c>
      <c r="C814" t="s">
        <v>2434</v>
      </c>
      <c r="D814" t="s">
        <v>2433</v>
      </c>
    </row>
    <row r="815" spans="1:4" x14ac:dyDescent="0.25">
      <c r="A815" t="s">
        <v>2435</v>
      </c>
      <c r="B815" t="s">
        <v>2436</v>
      </c>
      <c r="C815" t="s">
        <v>2437</v>
      </c>
      <c r="D815" t="s">
        <v>2436</v>
      </c>
    </row>
    <row r="816" spans="1:4" x14ac:dyDescent="0.25">
      <c r="A816" t="s">
        <v>2438</v>
      </c>
      <c r="B816" t="s">
        <v>2439</v>
      </c>
      <c r="C816" t="s">
        <v>2440</v>
      </c>
      <c r="D816" t="s">
        <v>2439</v>
      </c>
    </row>
    <row r="817" spans="1:4" x14ac:dyDescent="0.25">
      <c r="A817" t="s">
        <v>2441</v>
      </c>
      <c r="B817" t="s">
        <v>2442</v>
      </c>
      <c r="C817" t="s">
        <v>2443</v>
      </c>
      <c r="D817" t="s">
        <v>2442</v>
      </c>
    </row>
    <row r="818" spans="1:4" x14ac:dyDescent="0.25">
      <c r="A818" t="s">
        <v>2444</v>
      </c>
      <c r="B818" t="s">
        <v>2445</v>
      </c>
      <c r="C818" t="s">
        <v>2446</v>
      </c>
      <c r="D818" t="s">
        <v>2445</v>
      </c>
    </row>
    <row r="819" spans="1:4" x14ac:dyDescent="0.25">
      <c r="A819" t="s">
        <v>2447</v>
      </c>
      <c r="B819" t="s">
        <v>2448</v>
      </c>
      <c r="C819" t="s">
        <v>2449</v>
      </c>
      <c r="D819" t="s">
        <v>2448</v>
      </c>
    </row>
    <row r="820" spans="1:4" x14ac:dyDescent="0.25">
      <c r="A820" t="s">
        <v>2450</v>
      </c>
      <c r="B820" t="s">
        <v>2451</v>
      </c>
      <c r="C820" t="s">
        <v>2452</v>
      </c>
      <c r="D820" t="s">
        <v>2451</v>
      </c>
    </row>
    <row r="821" spans="1:4" x14ac:dyDescent="0.25">
      <c r="A821" t="s">
        <v>2453</v>
      </c>
      <c r="B821" t="s">
        <v>2454</v>
      </c>
      <c r="C821" t="s">
        <v>2455</v>
      </c>
      <c r="D821" t="s">
        <v>2454</v>
      </c>
    </row>
    <row r="822" spans="1:4" x14ac:dyDescent="0.25">
      <c r="A822" t="s">
        <v>2456</v>
      </c>
      <c r="B822" t="s">
        <v>2457</v>
      </c>
      <c r="C822" t="s">
        <v>2458</v>
      </c>
      <c r="D822" t="s">
        <v>2457</v>
      </c>
    </row>
    <row r="823" spans="1:4" x14ac:dyDescent="0.25">
      <c r="A823" t="s">
        <v>2459</v>
      </c>
      <c r="B823" t="s">
        <v>2460</v>
      </c>
      <c r="C823" t="s">
        <v>2461</v>
      </c>
      <c r="D823" t="s">
        <v>2460</v>
      </c>
    </row>
    <row r="824" spans="1:4" x14ac:dyDescent="0.25">
      <c r="A824" t="s">
        <v>2462</v>
      </c>
      <c r="B824" t="s">
        <v>2463</v>
      </c>
      <c r="C824" t="s">
        <v>2464</v>
      </c>
      <c r="D824" t="s">
        <v>2463</v>
      </c>
    </row>
    <row r="825" spans="1:4" x14ac:dyDescent="0.25">
      <c r="A825" t="s">
        <v>2465</v>
      </c>
      <c r="B825" t="s">
        <v>2466</v>
      </c>
      <c r="C825" t="s">
        <v>2467</v>
      </c>
      <c r="D825" t="s">
        <v>2466</v>
      </c>
    </row>
    <row r="826" spans="1:4" x14ac:dyDescent="0.25">
      <c r="A826" t="s">
        <v>2468</v>
      </c>
      <c r="B826" t="s">
        <v>2469</v>
      </c>
      <c r="C826" t="s">
        <v>2470</v>
      </c>
      <c r="D826" t="s">
        <v>2469</v>
      </c>
    </row>
    <row r="827" spans="1:4" x14ac:dyDescent="0.25">
      <c r="A827" t="s">
        <v>2471</v>
      </c>
      <c r="B827" t="s">
        <v>2472</v>
      </c>
      <c r="C827" t="s">
        <v>2473</v>
      </c>
      <c r="D827" t="s">
        <v>2472</v>
      </c>
    </row>
    <row r="828" spans="1:4" x14ac:dyDescent="0.25">
      <c r="A828" t="s">
        <v>2474</v>
      </c>
      <c r="B828" t="s">
        <v>2475</v>
      </c>
      <c r="C828" t="s">
        <v>2476</v>
      </c>
      <c r="D828" t="s">
        <v>2475</v>
      </c>
    </row>
    <row r="829" spans="1:4" x14ac:dyDescent="0.25">
      <c r="A829" t="s">
        <v>2477</v>
      </c>
      <c r="B829" t="s">
        <v>2478</v>
      </c>
      <c r="C829" t="s">
        <v>2479</v>
      </c>
      <c r="D829" t="s">
        <v>2478</v>
      </c>
    </row>
    <row r="830" spans="1:4" x14ac:dyDescent="0.25">
      <c r="A830" t="s">
        <v>2480</v>
      </c>
      <c r="B830" t="s">
        <v>2481</v>
      </c>
      <c r="C830" t="s">
        <v>2482</v>
      </c>
      <c r="D830" t="s">
        <v>2481</v>
      </c>
    </row>
    <row r="831" spans="1:4" x14ac:dyDescent="0.25">
      <c r="A831" t="s">
        <v>2483</v>
      </c>
      <c r="B831" t="s">
        <v>2484</v>
      </c>
      <c r="C831" t="s">
        <v>2485</v>
      </c>
      <c r="D831" t="s">
        <v>2484</v>
      </c>
    </row>
    <row r="832" spans="1:4" x14ac:dyDescent="0.25">
      <c r="A832" t="s">
        <v>2486</v>
      </c>
      <c r="B832" t="s">
        <v>2487</v>
      </c>
      <c r="C832" t="s">
        <v>2488</v>
      </c>
      <c r="D832" t="s">
        <v>2487</v>
      </c>
    </row>
    <row r="833" spans="1:4" x14ac:dyDescent="0.25">
      <c r="A833" t="s">
        <v>2489</v>
      </c>
      <c r="B833" t="s">
        <v>2490</v>
      </c>
      <c r="C833" t="s">
        <v>2491</v>
      </c>
      <c r="D833" t="s">
        <v>2490</v>
      </c>
    </row>
    <row r="834" spans="1:4" x14ac:dyDescent="0.25">
      <c r="A834" t="s">
        <v>2492</v>
      </c>
      <c r="B834" t="s">
        <v>2493</v>
      </c>
      <c r="C834" t="s">
        <v>2494</v>
      </c>
      <c r="D834" t="s">
        <v>2493</v>
      </c>
    </row>
    <row r="835" spans="1:4" x14ac:dyDescent="0.25">
      <c r="A835" t="s">
        <v>2495</v>
      </c>
      <c r="B835" t="s">
        <v>2496</v>
      </c>
      <c r="C835" t="s">
        <v>2497</v>
      </c>
      <c r="D835" t="s">
        <v>2496</v>
      </c>
    </row>
    <row r="836" spans="1:4" x14ac:dyDescent="0.25">
      <c r="A836" t="s">
        <v>2498</v>
      </c>
      <c r="B836" t="s">
        <v>2499</v>
      </c>
      <c r="C836" t="s">
        <v>2500</v>
      </c>
      <c r="D836" t="s">
        <v>2499</v>
      </c>
    </row>
    <row r="837" spans="1:4" x14ac:dyDescent="0.25">
      <c r="A837" t="s">
        <v>2501</v>
      </c>
      <c r="B837" t="s">
        <v>2502</v>
      </c>
      <c r="C837" t="s">
        <v>2503</v>
      </c>
      <c r="D837" t="s">
        <v>2502</v>
      </c>
    </row>
    <row r="838" spans="1:4" x14ac:dyDescent="0.25">
      <c r="A838" t="s">
        <v>2504</v>
      </c>
      <c r="B838" t="s">
        <v>2505</v>
      </c>
      <c r="C838" t="s">
        <v>2506</v>
      </c>
      <c r="D838" t="s">
        <v>2505</v>
      </c>
    </row>
    <row r="839" spans="1:4" x14ac:dyDescent="0.25">
      <c r="A839" t="s">
        <v>2507</v>
      </c>
      <c r="B839" t="s">
        <v>2508</v>
      </c>
      <c r="C839" t="s">
        <v>2509</v>
      </c>
      <c r="D839" t="s">
        <v>2508</v>
      </c>
    </row>
    <row r="840" spans="1:4" x14ac:dyDescent="0.25">
      <c r="A840" t="s">
        <v>2510</v>
      </c>
      <c r="B840" t="s">
        <v>2511</v>
      </c>
      <c r="C840" t="s">
        <v>2512</v>
      </c>
      <c r="D840" t="s">
        <v>2511</v>
      </c>
    </row>
    <row r="841" spans="1:4" x14ac:dyDescent="0.25">
      <c r="A841" t="s">
        <v>2513</v>
      </c>
      <c r="B841" t="s">
        <v>2514</v>
      </c>
      <c r="C841" t="s">
        <v>2515</v>
      </c>
      <c r="D841" t="s">
        <v>2514</v>
      </c>
    </row>
    <row r="842" spans="1:4" x14ac:dyDescent="0.25">
      <c r="A842" t="s">
        <v>2516</v>
      </c>
      <c r="B842" t="s">
        <v>2517</v>
      </c>
      <c r="C842" t="s">
        <v>2518</v>
      </c>
      <c r="D842" t="s">
        <v>2517</v>
      </c>
    </row>
    <row r="843" spans="1:4" x14ac:dyDescent="0.25">
      <c r="A843" t="s">
        <v>2519</v>
      </c>
      <c r="B843" t="s">
        <v>2520</v>
      </c>
      <c r="C843" t="s">
        <v>2521</v>
      </c>
      <c r="D843" t="s">
        <v>2520</v>
      </c>
    </row>
    <row r="844" spans="1:4" x14ac:dyDescent="0.25">
      <c r="A844" t="s">
        <v>2522</v>
      </c>
      <c r="B844" t="s">
        <v>2523</v>
      </c>
      <c r="C844" t="s">
        <v>2524</v>
      </c>
      <c r="D844" t="s">
        <v>2523</v>
      </c>
    </row>
    <row r="845" spans="1:4" x14ac:dyDescent="0.25">
      <c r="A845" t="s">
        <v>2525</v>
      </c>
      <c r="B845" t="s">
        <v>2526</v>
      </c>
      <c r="C845" t="s">
        <v>2527</v>
      </c>
      <c r="D845" t="s">
        <v>2526</v>
      </c>
    </row>
    <row r="846" spans="1:4" x14ac:dyDescent="0.25">
      <c r="A846" t="s">
        <v>2528</v>
      </c>
      <c r="B846" t="s">
        <v>2529</v>
      </c>
      <c r="C846" t="s">
        <v>2530</v>
      </c>
      <c r="D846" t="s">
        <v>2529</v>
      </c>
    </row>
    <row r="847" spans="1:4" x14ac:dyDescent="0.25">
      <c r="A847" t="s">
        <v>2531</v>
      </c>
      <c r="B847" t="s">
        <v>2532</v>
      </c>
      <c r="C847" t="s">
        <v>2533</v>
      </c>
      <c r="D847" t="s">
        <v>2532</v>
      </c>
    </row>
    <row r="848" spans="1:4" x14ac:dyDescent="0.25">
      <c r="A848" t="s">
        <v>2534</v>
      </c>
      <c r="B848" t="s">
        <v>2535</v>
      </c>
      <c r="C848" t="s">
        <v>2536</v>
      </c>
      <c r="D848" t="s">
        <v>2535</v>
      </c>
    </row>
    <row r="849" spans="1:4" x14ac:dyDescent="0.25">
      <c r="A849" t="s">
        <v>2537</v>
      </c>
      <c r="B849" t="s">
        <v>2538</v>
      </c>
      <c r="C849" t="s">
        <v>2539</v>
      </c>
      <c r="D849" t="s">
        <v>2538</v>
      </c>
    </row>
    <row r="850" spans="1:4" x14ac:dyDescent="0.25">
      <c r="A850" t="s">
        <v>2540</v>
      </c>
      <c r="B850" t="s">
        <v>2541</v>
      </c>
      <c r="C850" t="s">
        <v>2542</v>
      </c>
      <c r="D850" t="s">
        <v>2541</v>
      </c>
    </row>
    <row r="851" spans="1:4" x14ac:dyDescent="0.25">
      <c r="A851" t="s">
        <v>2543</v>
      </c>
      <c r="B851" t="s">
        <v>2544</v>
      </c>
      <c r="C851" t="s">
        <v>2545</v>
      </c>
      <c r="D851" t="s">
        <v>2544</v>
      </c>
    </row>
    <row r="852" spans="1:4" x14ac:dyDescent="0.25">
      <c r="A852" t="s">
        <v>2546</v>
      </c>
      <c r="B852" t="s">
        <v>2547</v>
      </c>
      <c r="C852" t="s">
        <v>2548</v>
      </c>
      <c r="D852" t="s">
        <v>2547</v>
      </c>
    </row>
    <row r="853" spans="1:4" x14ac:dyDescent="0.25">
      <c r="A853" t="s">
        <v>2549</v>
      </c>
      <c r="B853" t="s">
        <v>2550</v>
      </c>
      <c r="C853" t="s">
        <v>2551</v>
      </c>
      <c r="D853" t="s">
        <v>2550</v>
      </c>
    </row>
    <row r="854" spans="1:4" x14ac:dyDescent="0.25">
      <c r="A854" t="s">
        <v>2552</v>
      </c>
      <c r="B854" t="s">
        <v>2553</v>
      </c>
      <c r="C854" t="s">
        <v>2554</v>
      </c>
      <c r="D854" t="s">
        <v>2553</v>
      </c>
    </row>
    <row r="855" spans="1:4" x14ac:dyDescent="0.25">
      <c r="A855" t="s">
        <v>2555</v>
      </c>
      <c r="B855" t="s">
        <v>2556</v>
      </c>
      <c r="C855" t="s">
        <v>2557</v>
      </c>
      <c r="D855" t="s">
        <v>2556</v>
      </c>
    </row>
    <row r="856" spans="1:4" x14ac:dyDescent="0.25">
      <c r="A856" t="s">
        <v>2558</v>
      </c>
      <c r="B856" t="s">
        <v>2559</v>
      </c>
      <c r="C856" t="s">
        <v>2560</v>
      </c>
      <c r="D856" t="s">
        <v>2559</v>
      </c>
    </row>
    <row r="857" spans="1:4" x14ac:dyDescent="0.25">
      <c r="A857" t="s">
        <v>2561</v>
      </c>
      <c r="B857" t="s">
        <v>2562</v>
      </c>
      <c r="C857" t="s">
        <v>2563</v>
      </c>
      <c r="D857" t="s">
        <v>2562</v>
      </c>
    </row>
    <row r="858" spans="1:4" x14ac:dyDescent="0.25">
      <c r="A858" t="s">
        <v>2564</v>
      </c>
      <c r="B858" t="s">
        <v>2565</v>
      </c>
      <c r="C858" t="s">
        <v>2566</v>
      </c>
      <c r="D858" t="s">
        <v>2565</v>
      </c>
    </row>
    <row r="859" spans="1:4" x14ac:dyDescent="0.25">
      <c r="A859" t="s">
        <v>2567</v>
      </c>
      <c r="B859" t="s">
        <v>2568</v>
      </c>
      <c r="C859" t="s">
        <v>2569</v>
      </c>
      <c r="D859" t="s">
        <v>2568</v>
      </c>
    </row>
    <row r="860" spans="1:4" x14ac:dyDescent="0.25">
      <c r="A860" t="s">
        <v>2570</v>
      </c>
      <c r="B860" t="s">
        <v>2571</v>
      </c>
      <c r="C860" t="s">
        <v>2572</v>
      </c>
      <c r="D860" t="s">
        <v>2571</v>
      </c>
    </row>
    <row r="861" spans="1:4" x14ac:dyDescent="0.25">
      <c r="A861" t="s">
        <v>2573</v>
      </c>
      <c r="B861" t="s">
        <v>2574</v>
      </c>
      <c r="C861" t="s">
        <v>2575</v>
      </c>
      <c r="D861" t="s">
        <v>2574</v>
      </c>
    </row>
    <row r="862" spans="1:4" x14ac:dyDescent="0.25">
      <c r="A862" t="s">
        <v>2576</v>
      </c>
      <c r="B862" t="s">
        <v>2577</v>
      </c>
      <c r="C862" t="s">
        <v>2578</v>
      </c>
      <c r="D862" t="s">
        <v>2577</v>
      </c>
    </row>
    <row r="863" spans="1:4" x14ac:dyDescent="0.25">
      <c r="A863" t="s">
        <v>2579</v>
      </c>
      <c r="B863" t="s">
        <v>2580</v>
      </c>
      <c r="C863" t="s">
        <v>2581</v>
      </c>
      <c r="D863" t="s">
        <v>2580</v>
      </c>
    </row>
    <row r="864" spans="1:4" x14ac:dyDescent="0.25">
      <c r="A864" t="s">
        <v>2582</v>
      </c>
      <c r="B864" t="s">
        <v>2583</v>
      </c>
      <c r="C864" t="s">
        <v>2584</v>
      </c>
      <c r="D864" t="s">
        <v>2583</v>
      </c>
    </row>
    <row r="865" spans="1:4" x14ac:dyDescent="0.25">
      <c r="A865" t="s">
        <v>2585</v>
      </c>
      <c r="B865" t="s">
        <v>2586</v>
      </c>
      <c r="C865" t="s">
        <v>2587</v>
      </c>
      <c r="D865" t="s">
        <v>2586</v>
      </c>
    </row>
    <row r="866" spans="1:4" x14ac:dyDescent="0.25">
      <c r="A866" t="s">
        <v>2588</v>
      </c>
      <c r="B866" t="s">
        <v>2589</v>
      </c>
      <c r="C866" t="s">
        <v>2590</v>
      </c>
      <c r="D866" t="s">
        <v>2589</v>
      </c>
    </row>
    <row r="867" spans="1:4" x14ac:dyDescent="0.25">
      <c r="A867" t="s">
        <v>2591</v>
      </c>
      <c r="B867" t="s">
        <v>2592</v>
      </c>
      <c r="C867" t="s">
        <v>2593</v>
      </c>
      <c r="D867" t="s">
        <v>2592</v>
      </c>
    </row>
    <row r="868" spans="1:4" x14ac:dyDescent="0.25">
      <c r="A868" t="s">
        <v>2594</v>
      </c>
      <c r="B868" t="s">
        <v>2595</v>
      </c>
      <c r="C868" t="s">
        <v>2596</v>
      </c>
      <c r="D868" t="s">
        <v>2595</v>
      </c>
    </row>
    <row r="869" spans="1:4" x14ac:dyDescent="0.25">
      <c r="A869" t="s">
        <v>2597</v>
      </c>
      <c r="B869" t="s">
        <v>2598</v>
      </c>
      <c r="C869" t="s">
        <v>2599</v>
      </c>
      <c r="D869" t="s">
        <v>2598</v>
      </c>
    </row>
    <row r="870" spans="1:4" x14ac:dyDescent="0.25">
      <c r="A870" t="s">
        <v>2600</v>
      </c>
      <c r="B870" t="s">
        <v>2601</v>
      </c>
      <c r="C870" t="s">
        <v>2602</v>
      </c>
      <c r="D870" t="s">
        <v>2601</v>
      </c>
    </row>
    <row r="871" spans="1:4" x14ac:dyDescent="0.25">
      <c r="A871" t="s">
        <v>2603</v>
      </c>
      <c r="B871" t="s">
        <v>2604</v>
      </c>
      <c r="C871" t="s">
        <v>2605</v>
      </c>
      <c r="D871" t="s">
        <v>2604</v>
      </c>
    </row>
    <row r="872" spans="1:4" x14ac:dyDescent="0.25">
      <c r="A872" t="s">
        <v>2606</v>
      </c>
      <c r="B872" t="s">
        <v>2607</v>
      </c>
      <c r="C872" t="s">
        <v>2608</v>
      </c>
      <c r="D872" t="s">
        <v>2607</v>
      </c>
    </row>
    <row r="873" spans="1:4" x14ac:dyDescent="0.25">
      <c r="A873" t="s">
        <v>2609</v>
      </c>
      <c r="B873" t="s">
        <v>2610</v>
      </c>
      <c r="C873" t="s">
        <v>2611</v>
      </c>
      <c r="D873" t="s">
        <v>2610</v>
      </c>
    </row>
    <row r="874" spans="1:4" x14ac:dyDescent="0.25">
      <c r="A874" t="s">
        <v>2612</v>
      </c>
      <c r="B874" t="s">
        <v>2613</v>
      </c>
      <c r="C874" t="s">
        <v>2614</v>
      </c>
      <c r="D874" t="s">
        <v>2613</v>
      </c>
    </row>
    <row r="875" spans="1:4" x14ac:dyDescent="0.25">
      <c r="A875" t="s">
        <v>2615</v>
      </c>
      <c r="B875" t="s">
        <v>2616</v>
      </c>
      <c r="C875" t="s">
        <v>2617</v>
      </c>
      <c r="D875" t="s">
        <v>2616</v>
      </c>
    </row>
    <row r="876" spans="1:4" x14ac:dyDescent="0.25">
      <c r="A876" t="s">
        <v>2618</v>
      </c>
      <c r="B876" t="s">
        <v>2619</v>
      </c>
      <c r="C876" t="s">
        <v>2620</v>
      </c>
      <c r="D876" t="s">
        <v>2619</v>
      </c>
    </row>
    <row r="877" spans="1:4" x14ac:dyDescent="0.25">
      <c r="A877" t="s">
        <v>2621</v>
      </c>
      <c r="B877" t="s">
        <v>2622</v>
      </c>
      <c r="C877" t="s">
        <v>2623</v>
      </c>
      <c r="D877" t="s">
        <v>2622</v>
      </c>
    </row>
    <row r="878" spans="1:4" x14ac:dyDescent="0.25">
      <c r="A878" t="s">
        <v>2624</v>
      </c>
      <c r="B878" t="s">
        <v>2625</v>
      </c>
      <c r="C878" t="s">
        <v>2626</v>
      </c>
      <c r="D878" t="s">
        <v>2625</v>
      </c>
    </row>
    <row r="879" spans="1:4" x14ac:dyDescent="0.25">
      <c r="A879" t="s">
        <v>2627</v>
      </c>
      <c r="B879" t="s">
        <v>2628</v>
      </c>
      <c r="C879" t="s">
        <v>2629</v>
      </c>
      <c r="D879" t="s">
        <v>2628</v>
      </c>
    </row>
    <row r="880" spans="1:4" x14ac:dyDescent="0.25">
      <c r="A880" t="s">
        <v>2630</v>
      </c>
      <c r="B880" t="s">
        <v>2631</v>
      </c>
      <c r="C880" t="s">
        <v>2632</v>
      </c>
      <c r="D880" t="s">
        <v>2631</v>
      </c>
    </row>
    <row r="881" spans="1:4" x14ac:dyDescent="0.25">
      <c r="A881" t="s">
        <v>2633</v>
      </c>
      <c r="B881" t="s">
        <v>2634</v>
      </c>
      <c r="C881" t="s">
        <v>2635</v>
      </c>
      <c r="D881" t="s">
        <v>2634</v>
      </c>
    </row>
    <row r="882" spans="1:4" x14ac:dyDescent="0.25">
      <c r="A882" t="s">
        <v>2636</v>
      </c>
      <c r="B882" t="s">
        <v>2637</v>
      </c>
      <c r="C882" t="s">
        <v>2638</v>
      </c>
      <c r="D882" t="s">
        <v>2637</v>
      </c>
    </row>
    <row r="883" spans="1:4" x14ac:dyDescent="0.25">
      <c r="A883" t="s">
        <v>2639</v>
      </c>
      <c r="B883" t="s">
        <v>2640</v>
      </c>
      <c r="C883" t="s">
        <v>2641</v>
      </c>
      <c r="D883" t="s">
        <v>2640</v>
      </c>
    </row>
    <row r="884" spans="1:4" x14ac:dyDescent="0.25">
      <c r="A884" t="s">
        <v>2642</v>
      </c>
      <c r="B884" t="s">
        <v>2643</v>
      </c>
      <c r="C884" t="s">
        <v>2644</v>
      </c>
      <c r="D884" t="s">
        <v>2643</v>
      </c>
    </row>
    <row r="885" spans="1:4" x14ac:dyDescent="0.25">
      <c r="A885" t="s">
        <v>2645</v>
      </c>
      <c r="B885" t="s">
        <v>2646</v>
      </c>
      <c r="C885" t="s">
        <v>2647</v>
      </c>
      <c r="D885" t="s">
        <v>2646</v>
      </c>
    </row>
    <row r="886" spans="1:4" x14ac:dyDescent="0.25">
      <c r="A886" t="s">
        <v>2648</v>
      </c>
      <c r="B886" t="s">
        <v>2649</v>
      </c>
      <c r="C886" t="s">
        <v>2650</v>
      </c>
      <c r="D886" t="s">
        <v>2649</v>
      </c>
    </row>
    <row r="887" spans="1:4" x14ac:dyDescent="0.25">
      <c r="A887" t="s">
        <v>2651</v>
      </c>
      <c r="B887" t="s">
        <v>2652</v>
      </c>
      <c r="C887" t="s">
        <v>2653</v>
      </c>
      <c r="D887" t="s">
        <v>2652</v>
      </c>
    </row>
    <row r="888" spans="1:4" x14ac:dyDescent="0.25">
      <c r="A888" t="s">
        <v>2654</v>
      </c>
      <c r="B888" t="s">
        <v>2655</v>
      </c>
      <c r="C888" t="s">
        <v>2656</v>
      </c>
      <c r="D888" t="s">
        <v>2655</v>
      </c>
    </row>
    <row r="889" spans="1:4" x14ac:dyDescent="0.25">
      <c r="A889" t="s">
        <v>2657</v>
      </c>
      <c r="B889" t="s">
        <v>2658</v>
      </c>
      <c r="C889" t="s">
        <v>2659</v>
      </c>
      <c r="D889" t="s">
        <v>2658</v>
      </c>
    </row>
    <row r="890" spans="1:4" x14ac:dyDescent="0.25">
      <c r="A890" t="s">
        <v>2660</v>
      </c>
      <c r="B890" t="s">
        <v>2661</v>
      </c>
      <c r="C890" t="s">
        <v>2662</v>
      </c>
      <c r="D890" t="s">
        <v>2661</v>
      </c>
    </row>
    <row r="891" spans="1:4" x14ac:dyDescent="0.25">
      <c r="A891" t="s">
        <v>2663</v>
      </c>
      <c r="B891" t="s">
        <v>2664</v>
      </c>
      <c r="C891" t="s">
        <v>2665</v>
      </c>
      <c r="D891" t="s">
        <v>2664</v>
      </c>
    </row>
    <row r="892" spans="1:4" x14ac:dyDescent="0.25">
      <c r="A892" t="s">
        <v>2666</v>
      </c>
      <c r="B892" t="s">
        <v>2667</v>
      </c>
      <c r="C892" t="s">
        <v>2668</v>
      </c>
      <c r="D892" t="s">
        <v>2667</v>
      </c>
    </row>
    <row r="893" spans="1:4" x14ac:dyDescent="0.25">
      <c r="A893" t="s">
        <v>2669</v>
      </c>
      <c r="B893" t="s">
        <v>2670</v>
      </c>
      <c r="C893" t="s">
        <v>2671</v>
      </c>
      <c r="D893" t="s">
        <v>2670</v>
      </c>
    </row>
    <row r="894" spans="1:4" x14ac:dyDescent="0.25">
      <c r="A894" t="s">
        <v>2672</v>
      </c>
      <c r="B894" t="s">
        <v>2673</v>
      </c>
      <c r="C894" t="s">
        <v>2674</v>
      </c>
      <c r="D894" t="s">
        <v>2673</v>
      </c>
    </row>
    <row r="895" spans="1:4" x14ac:dyDescent="0.25">
      <c r="A895" t="s">
        <v>2675</v>
      </c>
      <c r="B895" t="s">
        <v>2676</v>
      </c>
      <c r="C895" t="s">
        <v>2677</v>
      </c>
      <c r="D895" t="s">
        <v>2676</v>
      </c>
    </row>
    <row r="896" spans="1:4" x14ac:dyDescent="0.25">
      <c r="A896" t="s">
        <v>2678</v>
      </c>
      <c r="B896" t="s">
        <v>2679</v>
      </c>
      <c r="C896" t="s">
        <v>2680</v>
      </c>
      <c r="D896" t="s">
        <v>2679</v>
      </c>
    </row>
    <row r="897" spans="1:4" x14ac:dyDescent="0.25">
      <c r="A897" t="s">
        <v>2681</v>
      </c>
      <c r="B897" t="s">
        <v>2682</v>
      </c>
      <c r="C897" t="s">
        <v>2683</v>
      </c>
      <c r="D897" t="s">
        <v>2682</v>
      </c>
    </row>
    <row r="898" spans="1:4" x14ac:dyDescent="0.25">
      <c r="A898" t="s">
        <v>2684</v>
      </c>
      <c r="B898" t="s">
        <v>2685</v>
      </c>
      <c r="C898" t="s">
        <v>2686</v>
      </c>
      <c r="D898" t="s">
        <v>2685</v>
      </c>
    </row>
    <row r="899" spans="1:4" x14ac:dyDescent="0.25">
      <c r="A899" t="s">
        <v>2687</v>
      </c>
      <c r="B899" t="s">
        <v>2688</v>
      </c>
      <c r="C899" t="s">
        <v>2689</v>
      </c>
      <c r="D899" t="s">
        <v>2688</v>
      </c>
    </row>
    <row r="900" spans="1:4" x14ac:dyDescent="0.25">
      <c r="A900" t="s">
        <v>2690</v>
      </c>
      <c r="B900" t="s">
        <v>2691</v>
      </c>
      <c r="C900" t="s">
        <v>2692</v>
      </c>
      <c r="D900" t="s">
        <v>2691</v>
      </c>
    </row>
    <row r="901" spans="1:4" x14ac:dyDescent="0.25">
      <c r="A901" t="s">
        <v>2693</v>
      </c>
      <c r="B901" t="s">
        <v>2694</v>
      </c>
      <c r="C901" t="s">
        <v>2695</v>
      </c>
      <c r="D901" t="s">
        <v>2694</v>
      </c>
    </row>
    <row r="902" spans="1:4" x14ac:dyDescent="0.25">
      <c r="A902" t="s">
        <v>2696</v>
      </c>
      <c r="B902" t="s">
        <v>2697</v>
      </c>
      <c r="C902" t="s">
        <v>2698</v>
      </c>
      <c r="D902" t="s">
        <v>2697</v>
      </c>
    </row>
    <row r="903" spans="1:4" x14ac:dyDescent="0.25">
      <c r="A903" t="s">
        <v>2699</v>
      </c>
      <c r="B903" t="s">
        <v>2700</v>
      </c>
      <c r="C903" t="s">
        <v>2701</v>
      </c>
      <c r="D903" t="s">
        <v>2700</v>
      </c>
    </row>
    <row r="904" spans="1:4" x14ac:dyDescent="0.25">
      <c r="A904" t="s">
        <v>2702</v>
      </c>
      <c r="B904" t="s">
        <v>2703</v>
      </c>
      <c r="C904" t="s">
        <v>2704</v>
      </c>
      <c r="D904" t="s">
        <v>2703</v>
      </c>
    </row>
    <row r="905" spans="1:4" x14ac:dyDescent="0.25">
      <c r="A905" t="s">
        <v>2705</v>
      </c>
      <c r="B905" t="s">
        <v>2706</v>
      </c>
      <c r="C905" t="s">
        <v>2707</v>
      </c>
      <c r="D905" t="s">
        <v>2706</v>
      </c>
    </row>
    <row r="906" spans="1:4" x14ac:dyDescent="0.25">
      <c r="A906" t="s">
        <v>2708</v>
      </c>
      <c r="B906" t="s">
        <v>2709</v>
      </c>
      <c r="C906" t="s">
        <v>2710</v>
      </c>
      <c r="D906" t="s">
        <v>2709</v>
      </c>
    </row>
    <row r="907" spans="1:4" x14ac:dyDescent="0.25">
      <c r="A907" t="s">
        <v>2711</v>
      </c>
      <c r="B907" t="s">
        <v>2712</v>
      </c>
      <c r="C907" t="s">
        <v>2713</v>
      </c>
      <c r="D907" t="s">
        <v>2712</v>
      </c>
    </row>
    <row r="908" spans="1:4" x14ac:dyDescent="0.25">
      <c r="A908" t="s">
        <v>2714</v>
      </c>
      <c r="B908" t="s">
        <v>2715</v>
      </c>
      <c r="C908" t="s">
        <v>2716</v>
      </c>
      <c r="D908" t="s">
        <v>2715</v>
      </c>
    </row>
    <row r="909" spans="1:4" x14ac:dyDescent="0.25">
      <c r="A909" t="s">
        <v>2717</v>
      </c>
      <c r="B909" t="s">
        <v>2718</v>
      </c>
      <c r="C909" t="s">
        <v>2719</v>
      </c>
      <c r="D909" t="s">
        <v>2718</v>
      </c>
    </row>
    <row r="910" spans="1:4" x14ac:dyDescent="0.25">
      <c r="A910" t="s">
        <v>2720</v>
      </c>
      <c r="B910" t="s">
        <v>2721</v>
      </c>
      <c r="C910" t="s">
        <v>2722</v>
      </c>
      <c r="D910" t="s">
        <v>2721</v>
      </c>
    </row>
    <row r="911" spans="1:4" x14ac:dyDescent="0.25">
      <c r="A911" t="s">
        <v>2723</v>
      </c>
      <c r="B911" t="s">
        <v>2724</v>
      </c>
      <c r="C911" t="s">
        <v>2725</v>
      </c>
      <c r="D911" t="s">
        <v>2724</v>
      </c>
    </row>
    <row r="912" spans="1:4" x14ac:dyDescent="0.25">
      <c r="A912" t="s">
        <v>2726</v>
      </c>
      <c r="B912" t="s">
        <v>2727</v>
      </c>
      <c r="C912" t="s">
        <v>2728</v>
      </c>
      <c r="D912" t="s">
        <v>2727</v>
      </c>
    </row>
    <row r="913" spans="1:4" x14ac:dyDescent="0.25">
      <c r="A913" t="s">
        <v>2729</v>
      </c>
      <c r="B913" t="s">
        <v>2730</v>
      </c>
      <c r="C913" t="s">
        <v>2731</v>
      </c>
      <c r="D913" t="s">
        <v>2730</v>
      </c>
    </row>
    <row r="914" spans="1:4" x14ac:dyDescent="0.25">
      <c r="A914" t="s">
        <v>2732</v>
      </c>
      <c r="B914" t="s">
        <v>2733</v>
      </c>
      <c r="C914" t="s">
        <v>2734</v>
      </c>
      <c r="D914" t="s">
        <v>2733</v>
      </c>
    </row>
    <row r="915" spans="1:4" x14ac:dyDescent="0.25">
      <c r="A915" t="s">
        <v>2735</v>
      </c>
      <c r="B915" t="s">
        <v>2736</v>
      </c>
      <c r="C915" t="s">
        <v>2737</v>
      </c>
      <c r="D915" t="s">
        <v>2736</v>
      </c>
    </row>
    <row r="916" spans="1:4" x14ac:dyDescent="0.25">
      <c r="A916" t="s">
        <v>2738</v>
      </c>
      <c r="B916" t="s">
        <v>2739</v>
      </c>
      <c r="C916" t="s">
        <v>2740</v>
      </c>
      <c r="D916" t="s">
        <v>2739</v>
      </c>
    </row>
    <row r="917" spans="1:4" x14ac:dyDescent="0.25">
      <c r="A917" t="s">
        <v>2741</v>
      </c>
      <c r="B917" t="s">
        <v>2742</v>
      </c>
      <c r="C917" t="s">
        <v>2743</v>
      </c>
      <c r="D917" t="s">
        <v>2742</v>
      </c>
    </row>
    <row r="918" spans="1:4" x14ac:dyDescent="0.25">
      <c r="A918" t="s">
        <v>2744</v>
      </c>
      <c r="B918" t="s">
        <v>2745</v>
      </c>
      <c r="C918" t="s">
        <v>2746</v>
      </c>
      <c r="D918" t="s">
        <v>2745</v>
      </c>
    </row>
    <row r="919" spans="1:4" x14ac:dyDescent="0.25">
      <c r="A919" t="s">
        <v>2747</v>
      </c>
      <c r="B919" t="s">
        <v>2748</v>
      </c>
      <c r="C919" t="s">
        <v>2749</v>
      </c>
      <c r="D919" t="s">
        <v>2748</v>
      </c>
    </row>
    <row r="920" spans="1:4" x14ac:dyDescent="0.25">
      <c r="A920" t="s">
        <v>2750</v>
      </c>
      <c r="B920" t="s">
        <v>2751</v>
      </c>
      <c r="C920" t="s">
        <v>2752</v>
      </c>
      <c r="D920" t="s">
        <v>2751</v>
      </c>
    </row>
    <row r="921" spans="1:4" x14ac:dyDescent="0.25">
      <c r="A921" t="s">
        <v>2753</v>
      </c>
      <c r="B921" t="s">
        <v>2754</v>
      </c>
      <c r="C921" t="s">
        <v>2755</v>
      </c>
      <c r="D921" t="s">
        <v>2754</v>
      </c>
    </row>
    <row r="922" spans="1:4" x14ac:dyDescent="0.25">
      <c r="A922" t="s">
        <v>2756</v>
      </c>
      <c r="B922" t="s">
        <v>2757</v>
      </c>
      <c r="C922" t="s">
        <v>2758</v>
      </c>
      <c r="D922" t="s">
        <v>2757</v>
      </c>
    </row>
    <row r="923" spans="1:4" x14ac:dyDescent="0.25">
      <c r="A923" t="s">
        <v>2759</v>
      </c>
      <c r="B923" t="s">
        <v>2760</v>
      </c>
      <c r="C923" t="s">
        <v>2761</v>
      </c>
      <c r="D923" t="s">
        <v>2760</v>
      </c>
    </row>
    <row r="924" spans="1:4" x14ac:dyDescent="0.25">
      <c r="A924" t="s">
        <v>2762</v>
      </c>
      <c r="B924" t="s">
        <v>2763</v>
      </c>
      <c r="C924" t="s">
        <v>2764</v>
      </c>
      <c r="D924" t="s">
        <v>2763</v>
      </c>
    </row>
    <row r="925" spans="1:4" x14ac:dyDescent="0.25">
      <c r="A925" t="s">
        <v>2765</v>
      </c>
      <c r="B925" t="s">
        <v>2766</v>
      </c>
      <c r="C925" t="s">
        <v>2767</v>
      </c>
      <c r="D925" t="s">
        <v>2766</v>
      </c>
    </row>
    <row r="926" spans="1:4" x14ac:dyDescent="0.25">
      <c r="A926" t="s">
        <v>2768</v>
      </c>
      <c r="B926" t="s">
        <v>2769</v>
      </c>
      <c r="C926" t="s">
        <v>2770</v>
      </c>
      <c r="D926" t="s">
        <v>2769</v>
      </c>
    </row>
    <row r="927" spans="1:4" x14ac:dyDescent="0.25">
      <c r="A927" t="s">
        <v>2771</v>
      </c>
      <c r="B927" t="s">
        <v>2772</v>
      </c>
      <c r="C927" t="s">
        <v>2773</v>
      </c>
      <c r="D927" t="s">
        <v>2772</v>
      </c>
    </row>
    <row r="928" spans="1:4" x14ac:dyDescent="0.25">
      <c r="A928" t="s">
        <v>2774</v>
      </c>
      <c r="B928" t="s">
        <v>2775</v>
      </c>
      <c r="C928" t="s">
        <v>2776</v>
      </c>
      <c r="D928" t="s">
        <v>2775</v>
      </c>
    </row>
    <row r="929" spans="1:4" x14ac:dyDescent="0.25">
      <c r="A929" t="s">
        <v>2777</v>
      </c>
      <c r="B929" t="s">
        <v>2778</v>
      </c>
      <c r="C929" t="s">
        <v>2779</v>
      </c>
      <c r="D929" t="s">
        <v>2778</v>
      </c>
    </row>
    <row r="930" spans="1:4" x14ac:dyDescent="0.25">
      <c r="A930" t="s">
        <v>2780</v>
      </c>
      <c r="B930" t="s">
        <v>2781</v>
      </c>
      <c r="C930" t="s">
        <v>2782</v>
      </c>
      <c r="D930" t="s">
        <v>2781</v>
      </c>
    </row>
    <row r="931" spans="1:4" x14ac:dyDescent="0.25">
      <c r="A931" t="s">
        <v>2783</v>
      </c>
      <c r="B931" t="s">
        <v>2784</v>
      </c>
      <c r="C931" t="s">
        <v>2785</v>
      </c>
      <c r="D931" t="s">
        <v>2784</v>
      </c>
    </row>
    <row r="932" spans="1:4" x14ac:dyDescent="0.25">
      <c r="A932" t="s">
        <v>2786</v>
      </c>
      <c r="B932" t="s">
        <v>2787</v>
      </c>
      <c r="C932" t="s">
        <v>2788</v>
      </c>
      <c r="D932" t="s">
        <v>2787</v>
      </c>
    </row>
    <row r="933" spans="1:4" x14ac:dyDescent="0.25">
      <c r="A933" t="s">
        <v>2789</v>
      </c>
      <c r="B933" t="s">
        <v>2790</v>
      </c>
      <c r="C933" t="s">
        <v>2791</v>
      </c>
      <c r="D933" t="s">
        <v>2790</v>
      </c>
    </row>
    <row r="934" spans="1:4" x14ac:dyDescent="0.25">
      <c r="A934" t="s">
        <v>2792</v>
      </c>
      <c r="B934" t="s">
        <v>2793</v>
      </c>
      <c r="C934" t="s">
        <v>2794</v>
      </c>
      <c r="D934" t="s">
        <v>2793</v>
      </c>
    </row>
    <row r="935" spans="1:4" x14ac:dyDescent="0.25">
      <c r="A935" t="s">
        <v>2795</v>
      </c>
      <c r="B935" t="s">
        <v>2796</v>
      </c>
      <c r="C935" t="s">
        <v>2797</v>
      </c>
      <c r="D935" t="s">
        <v>2796</v>
      </c>
    </row>
    <row r="936" spans="1:4" x14ac:dyDescent="0.25">
      <c r="A936" t="s">
        <v>2798</v>
      </c>
      <c r="B936" t="s">
        <v>2799</v>
      </c>
      <c r="C936" t="s">
        <v>2800</v>
      </c>
      <c r="D936" t="s">
        <v>2799</v>
      </c>
    </row>
    <row r="937" spans="1:4" x14ac:dyDescent="0.25">
      <c r="A937" t="s">
        <v>2801</v>
      </c>
      <c r="B937" t="s">
        <v>2802</v>
      </c>
      <c r="C937" t="s">
        <v>2803</v>
      </c>
      <c r="D937" t="s">
        <v>2802</v>
      </c>
    </row>
    <row r="938" spans="1:4" x14ac:dyDescent="0.25">
      <c r="A938" t="s">
        <v>2804</v>
      </c>
      <c r="B938" t="s">
        <v>2805</v>
      </c>
      <c r="C938" t="s">
        <v>2806</v>
      </c>
      <c r="D938" t="s">
        <v>2805</v>
      </c>
    </row>
    <row r="939" spans="1:4" x14ac:dyDescent="0.25">
      <c r="A939" t="s">
        <v>2807</v>
      </c>
      <c r="B939" t="s">
        <v>2808</v>
      </c>
      <c r="C939" t="s">
        <v>2809</v>
      </c>
      <c r="D939" t="s">
        <v>2808</v>
      </c>
    </row>
    <row r="940" spans="1:4" x14ac:dyDescent="0.25">
      <c r="A940" t="s">
        <v>2810</v>
      </c>
      <c r="B940" t="s">
        <v>2811</v>
      </c>
      <c r="C940" t="s">
        <v>2812</v>
      </c>
      <c r="D940" t="s">
        <v>2811</v>
      </c>
    </row>
    <row r="941" spans="1:4" x14ac:dyDescent="0.25">
      <c r="A941" t="s">
        <v>2813</v>
      </c>
      <c r="B941" t="s">
        <v>2814</v>
      </c>
      <c r="C941" t="s">
        <v>2815</v>
      </c>
      <c r="D941" t="s">
        <v>2814</v>
      </c>
    </row>
    <row r="942" spans="1:4" x14ac:dyDescent="0.25">
      <c r="A942" t="s">
        <v>2816</v>
      </c>
      <c r="B942" t="s">
        <v>2817</v>
      </c>
      <c r="C942" t="s">
        <v>2818</v>
      </c>
      <c r="D942" t="s">
        <v>2817</v>
      </c>
    </row>
    <row r="943" spans="1:4" x14ac:dyDescent="0.25">
      <c r="A943" t="s">
        <v>2819</v>
      </c>
      <c r="B943" t="s">
        <v>2820</v>
      </c>
      <c r="C943" t="s">
        <v>2821</v>
      </c>
      <c r="D943" t="s">
        <v>2820</v>
      </c>
    </row>
    <row r="944" spans="1:4" x14ac:dyDescent="0.25">
      <c r="A944" t="s">
        <v>2822</v>
      </c>
      <c r="B944" t="s">
        <v>2823</v>
      </c>
      <c r="C944" t="s">
        <v>2824</v>
      </c>
      <c r="D944" t="s">
        <v>2823</v>
      </c>
    </row>
    <row r="945" spans="1:4" x14ac:dyDescent="0.25">
      <c r="A945" t="s">
        <v>2825</v>
      </c>
      <c r="B945" t="s">
        <v>2826</v>
      </c>
      <c r="C945" t="s">
        <v>2827</v>
      </c>
      <c r="D945" t="s">
        <v>2826</v>
      </c>
    </row>
    <row r="946" spans="1:4" x14ac:dyDescent="0.25">
      <c r="A946" t="s">
        <v>2828</v>
      </c>
      <c r="B946" t="s">
        <v>2829</v>
      </c>
      <c r="C946" t="s">
        <v>2830</v>
      </c>
      <c r="D946" t="s">
        <v>2829</v>
      </c>
    </row>
    <row r="947" spans="1:4" x14ac:dyDescent="0.25">
      <c r="A947" t="s">
        <v>2831</v>
      </c>
      <c r="B947" t="s">
        <v>2832</v>
      </c>
      <c r="C947" t="s">
        <v>2833</v>
      </c>
      <c r="D947" t="s">
        <v>2832</v>
      </c>
    </row>
    <row r="948" spans="1:4" x14ac:dyDescent="0.25">
      <c r="A948" t="s">
        <v>2834</v>
      </c>
      <c r="B948" t="s">
        <v>2835</v>
      </c>
      <c r="C948" t="s">
        <v>2836</v>
      </c>
      <c r="D948" t="s">
        <v>2835</v>
      </c>
    </row>
    <row r="949" spans="1:4" x14ac:dyDescent="0.25">
      <c r="A949" t="s">
        <v>2837</v>
      </c>
      <c r="B949" t="s">
        <v>2838</v>
      </c>
      <c r="C949" t="s">
        <v>2839</v>
      </c>
      <c r="D949" t="s">
        <v>2838</v>
      </c>
    </row>
    <row r="950" spans="1:4" x14ac:dyDescent="0.25">
      <c r="A950" t="s">
        <v>2840</v>
      </c>
      <c r="B950" t="s">
        <v>2841</v>
      </c>
      <c r="C950" t="s">
        <v>2842</v>
      </c>
      <c r="D950" t="s">
        <v>2841</v>
      </c>
    </row>
    <row r="951" spans="1:4" x14ac:dyDescent="0.25">
      <c r="A951" t="s">
        <v>2843</v>
      </c>
      <c r="B951" t="s">
        <v>2844</v>
      </c>
      <c r="C951" t="s">
        <v>2845</v>
      </c>
      <c r="D951" t="s">
        <v>2844</v>
      </c>
    </row>
    <row r="952" spans="1:4" x14ac:dyDescent="0.25">
      <c r="A952" t="s">
        <v>2846</v>
      </c>
      <c r="B952" t="s">
        <v>2847</v>
      </c>
      <c r="C952" t="s">
        <v>2848</v>
      </c>
      <c r="D952" t="s">
        <v>2847</v>
      </c>
    </row>
    <row r="953" spans="1:4" x14ac:dyDescent="0.25">
      <c r="A953" t="s">
        <v>2849</v>
      </c>
      <c r="B953" t="s">
        <v>2850</v>
      </c>
      <c r="C953" t="s">
        <v>2851</v>
      </c>
      <c r="D953" t="s">
        <v>2850</v>
      </c>
    </row>
    <row r="954" spans="1:4" x14ac:dyDescent="0.25">
      <c r="A954" t="s">
        <v>2852</v>
      </c>
      <c r="B954" t="s">
        <v>2853</v>
      </c>
      <c r="C954" t="s">
        <v>2854</v>
      </c>
      <c r="D954" t="s">
        <v>2853</v>
      </c>
    </row>
    <row r="955" spans="1:4" x14ac:dyDescent="0.25">
      <c r="A955" t="s">
        <v>2855</v>
      </c>
      <c r="B955" t="s">
        <v>2856</v>
      </c>
      <c r="C955" t="s">
        <v>2857</v>
      </c>
      <c r="D955" t="s">
        <v>2856</v>
      </c>
    </row>
    <row r="956" spans="1:4" x14ac:dyDescent="0.25">
      <c r="A956" t="s">
        <v>2858</v>
      </c>
      <c r="B956" t="s">
        <v>2859</v>
      </c>
      <c r="C956" t="s">
        <v>2860</v>
      </c>
      <c r="D956" t="s">
        <v>2859</v>
      </c>
    </row>
    <row r="957" spans="1:4" x14ac:dyDescent="0.25">
      <c r="A957" t="s">
        <v>2861</v>
      </c>
      <c r="B957" t="s">
        <v>2862</v>
      </c>
      <c r="C957" t="s">
        <v>2863</v>
      </c>
      <c r="D957" t="s">
        <v>2862</v>
      </c>
    </row>
    <row r="958" spans="1:4" x14ac:dyDescent="0.25">
      <c r="A958" t="s">
        <v>2864</v>
      </c>
      <c r="B958" t="s">
        <v>2865</v>
      </c>
      <c r="C958" t="s">
        <v>2866</v>
      </c>
      <c r="D958" t="s">
        <v>2865</v>
      </c>
    </row>
    <row r="959" spans="1:4" x14ac:dyDescent="0.25">
      <c r="A959" t="s">
        <v>2867</v>
      </c>
      <c r="B959" t="s">
        <v>2868</v>
      </c>
      <c r="C959" t="s">
        <v>2869</v>
      </c>
      <c r="D959" t="s">
        <v>2868</v>
      </c>
    </row>
    <row r="960" spans="1:4" x14ac:dyDescent="0.25">
      <c r="A960" t="s">
        <v>2870</v>
      </c>
      <c r="B960" t="s">
        <v>2871</v>
      </c>
      <c r="C960" t="s">
        <v>2872</v>
      </c>
      <c r="D960" t="s">
        <v>2871</v>
      </c>
    </row>
    <row r="961" spans="1:4" x14ac:dyDescent="0.25">
      <c r="A961" t="s">
        <v>2873</v>
      </c>
      <c r="B961" t="s">
        <v>2874</v>
      </c>
      <c r="C961" t="s">
        <v>2875</v>
      </c>
      <c r="D961" t="s">
        <v>2874</v>
      </c>
    </row>
    <row r="962" spans="1:4" x14ac:dyDescent="0.25">
      <c r="A962" t="s">
        <v>2876</v>
      </c>
      <c r="B962" t="s">
        <v>2877</v>
      </c>
      <c r="C962" t="s">
        <v>2878</v>
      </c>
      <c r="D962" t="s">
        <v>2877</v>
      </c>
    </row>
    <row r="963" spans="1:4" x14ac:dyDescent="0.25">
      <c r="A963" t="s">
        <v>2879</v>
      </c>
      <c r="B963" t="s">
        <v>2880</v>
      </c>
      <c r="C963" t="s">
        <v>2881</v>
      </c>
      <c r="D963" t="s">
        <v>2880</v>
      </c>
    </row>
    <row r="964" spans="1:4" x14ac:dyDescent="0.25">
      <c r="A964" t="s">
        <v>2882</v>
      </c>
      <c r="B964" t="s">
        <v>2883</v>
      </c>
      <c r="C964" t="s">
        <v>2884</v>
      </c>
      <c r="D964" t="s">
        <v>2883</v>
      </c>
    </row>
    <row r="965" spans="1:4" x14ac:dyDescent="0.25">
      <c r="A965" t="s">
        <v>2885</v>
      </c>
      <c r="B965" t="s">
        <v>2886</v>
      </c>
      <c r="C965" t="s">
        <v>2887</v>
      </c>
      <c r="D965" t="s">
        <v>2886</v>
      </c>
    </row>
    <row r="966" spans="1:4" x14ac:dyDescent="0.25">
      <c r="A966" t="s">
        <v>2888</v>
      </c>
      <c r="B966" t="s">
        <v>2889</v>
      </c>
      <c r="C966" t="s">
        <v>2890</v>
      </c>
      <c r="D966" t="s">
        <v>2889</v>
      </c>
    </row>
    <row r="967" spans="1:4" x14ac:dyDescent="0.25">
      <c r="A967" t="s">
        <v>2891</v>
      </c>
      <c r="B967" t="s">
        <v>2892</v>
      </c>
      <c r="C967" t="s">
        <v>2893</v>
      </c>
      <c r="D967" t="s">
        <v>2892</v>
      </c>
    </row>
    <row r="968" spans="1:4" x14ac:dyDescent="0.25">
      <c r="A968" t="s">
        <v>2894</v>
      </c>
      <c r="B968" t="s">
        <v>2895</v>
      </c>
      <c r="C968" t="s">
        <v>2896</v>
      </c>
      <c r="D968" t="s">
        <v>2895</v>
      </c>
    </row>
    <row r="969" spans="1:4" x14ac:dyDescent="0.25">
      <c r="A969" t="s">
        <v>2897</v>
      </c>
      <c r="B969" t="s">
        <v>2898</v>
      </c>
      <c r="C969" t="s">
        <v>2899</v>
      </c>
      <c r="D969" t="s">
        <v>2898</v>
      </c>
    </row>
    <row r="970" spans="1:4" x14ac:dyDescent="0.25">
      <c r="A970" t="s">
        <v>2900</v>
      </c>
      <c r="B970" t="s">
        <v>2901</v>
      </c>
      <c r="C970" t="s">
        <v>2902</v>
      </c>
      <c r="D970" t="s">
        <v>2901</v>
      </c>
    </row>
    <row r="971" spans="1:4" x14ac:dyDescent="0.25">
      <c r="A971" t="s">
        <v>2903</v>
      </c>
      <c r="B971" t="s">
        <v>2904</v>
      </c>
      <c r="C971" t="s">
        <v>2905</v>
      </c>
      <c r="D971" t="s">
        <v>2904</v>
      </c>
    </row>
    <row r="972" spans="1:4" x14ac:dyDescent="0.25">
      <c r="A972" t="s">
        <v>2906</v>
      </c>
      <c r="B972" t="s">
        <v>2907</v>
      </c>
      <c r="C972" t="s">
        <v>2908</v>
      </c>
      <c r="D972" t="s">
        <v>2907</v>
      </c>
    </row>
    <row r="973" spans="1:4" x14ac:dyDescent="0.25">
      <c r="A973" t="s">
        <v>2909</v>
      </c>
      <c r="B973" t="s">
        <v>2910</v>
      </c>
      <c r="C973" t="s">
        <v>2911</v>
      </c>
      <c r="D973" t="s">
        <v>2910</v>
      </c>
    </row>
    <row r="974" spans="1:4" x14ac:dyDescent="0.25">
      <c r="A974" t="s">
        <v>2912</v>
      </c>
      <c r="B974" t="s">
        <v>2913</v>
      </c>
      <c r="C974" t="s">
        <v>2914</v>
      </c>
      <c r="D974" t="s">
        <v>2913</v>
      </c>
    </row>
    <row r="975" spans="1:4" x14ac:dyDescent="0.25">
      <c r="A975" t="s">
        <v>2915</v>
      </c>
      <c r="B975" t="s">
        <v>2916</v>
      </c>
      <c r="C975" t="s">
        <v>2917</v>
      </c>
      <c r="D975" t="s">
        <v>2916</v>
      </c>
    </row>
    <row r="976" spans="1:4" x14ac:dyDescent="0.25">
      <c r="A976" t="s">
        <v>2918</v>
      </c>
      <c r="B976" t="s">
        <v>2919</v>
      </c>
      <c r="C976" t="s">
        <v>2920</v>
      </c>
      <c r="D976" t="s">
        <v>2919</v>
      </c>
    </row>
    <row r="977" spans="1:4" x14ac:dyDescent="0.25">
      <c r="A977" t="s">
        <v>2921</v>
      </c>
      <c r="B977" t="s">
        <v>2922</v>
      </c>
      <c r="C977" t="s">
        <v>2923</v>
      </c>
      <c r="D977" t="s">
        <v>2922</v>
      </c>
    </row>
    <row r="978" spans="1:4" x14ac:dyDescent="0.25">
      <c r="A978" t="s">
        <v>2924</v>
      </c>
      <c r="B978" t="s">
        <v>2925</v>
      </c>
      <c r="C978" t="s">
        <v>2926</v>
      </c>
      <c r="D978" t="s">
        <v>2925</v>
      </c>
    </row>
    <row r="979" spans="1:4" x14ac:dyDescent="0.25">
      <c r="A979" t="s">
        <v>2927</v>
      </c>
      <c r="B979" t="s">
        <v>2928</v>
      </c>
      <c r="C979" t="s">
        <v>2929</v>
      </c>
      <c r="D979" t="s">
        <v>2928</v>
      </c>
    </row>
    <row r="980" spans="1:4" x14ac:dyDescent="0.25">
      <c r="A980" t="s">
        <v>2930</v>
      </c>
      <c r="B980" t="s">
        <v>2931</v>
      </c>
      <c r="C980" t="s">
        <v>2932</v>
      </c>
      <c r="D980" t="s">
        <v>2931</v>
      </c>
    </row>
    <row r="981" spans="1:4" x14ac:dyDescent="0.25">
      <c r="A981" t="s">
        <v>2933</v>
      </c>
      <c r="B981" t="s">
        <v>2934</v>
      </c>
      <c r="C981" t="s">
        <v>2935</v>
      </c>
      <c r="D981" t="s">
        <v>2934</v>
      </c>
    </row>
    <row r="982" spans="1:4" x14ac:dyDescent="0.25">
      <c r="A982" t="s">
        <v>2936</v>
      </c>
      <c r="B982" t="s">
        <v>2937</v>
      </c>
      <c r="C982" t="s">
        <v>2938</v>
      </c>
      <c r="D982" t="s">
        <v>2937</v>
      </c>
    </row>
    <row r="983" spans="1:4" x14ac:dyDescent="0.25">
      <c r="A983" t="s">
        <v>2939</v>
      </c>
      <c r="B983" t="s">
        <v>2940</v>
      </c>
      <c r="C983" t="s">
        <v>2941</v>
      </c>
      <c r="D983" t="s">
        <v>2940</v>
      </c>
    </row>
    <row r="984" spans="1:4" x14ac:dyDescent="0.25">
      <c r="A984" t="s">
        <v>2942</v>
      </c>
      <c r="B984" t="s">
        <v>2943</v>
      </c>
      <c r="C984" t="s">
        <v>2944</v>
      </c>
      <c r="D984" t="s">
        <v>2943</v>
      </c>
    </row>
    <row r="985" spans="1:4" x14ac:dyDescent="0.25">
      <c r="A985" t="s">
        <v>2945</v>
      </c>
      <c r="B985" t="s">
        <v>2946</v>
      </c>
      <c r="C985" t="s">
        <v>2947</v>
      </c>
      <c r="D985" t="s">
        <v>2946</v>
      </c>
    </row>
    <row r="986" spans="1:4" x14ac:dyDescent="0.25">
      <c r="A986" t="s">
        <v>2948</v>
      </c>
      <c r="B986" t="s">
        <v>2949</v>
      </c>
      <c r="C986" t="s">
        <v>2950</v>
      </c>
      <c r="D986" t="s">
        <v>2949</v>
      </c>
    </row>
    <row r="987" spans="1:4" x14ac:dyDescent="0.25">
      <c r="A987" t="s">
        <v>2951</v>
      </c>
      <c r="B987" t="s">
        <v>2952</v>
      </c>
      <c r="C987" t="s">
        <v>2953</v>
      </c>
      <c r="D987" t="s">
        <v>2952</v>
      </c>
    </row>
    <row r="988" spans="1:4" x14ac:dyDescent="0.25">
      <c r="A988" t="s">
        <v>2954</v>
      </c>
      <c r="B988" t="s">
        <v>2955</v>
      </c>
      <c r="C988" t="s">
        <v>2956</v>
      </c>
      <c r="D988" t="s">
        <v>2955</v>
      </c>
    </row>
    <row r="989" spans="1:4" x14ac:dyDescent="0.25">
      <c r="A989" t="s">
        <v>2957</v>
      </c>
      <c r="B989" t="s">
        <v>2958</v>
      </c>
      <c r="C989" t="s">
        <v>2959</v>
      </c>
      <c r="D989" t="s">
        <v>2958</v>
      </c>
    </row>
    <row r="990" spans="1:4" x14ac:dyDescent="0.25">
      <c r="A990" t="s">
        <v>2960</v>
      </c>
      <c r="B990" t="s">
        <v>2961</v>
      </c>
      <c r="C990" t="s">
        <v>2962</v>
      </c>
      <c r="D990" t="s">
        <v>2961</v>
      </c>
    </row>
    <row r="991" spans="1:4" x14ac:dyDescent="0.25">
      <c r="A991" t="s">
        <v>2963</v>
      </c>
      <c r="B991" t="s">
        <v>2964</v>
      </c>
      <c r="C991" t="s">
        <v>2965</v>
      </c>
      <c r="D991" t="s">
        <v>2964</v>
      </c>
    </row>
    <row r="992" spans="1:4" x14ac:dyDescent="0.25">
      <c r="A992" t="s">
        <v>2966</v>
      </c>
      <c r="B992" t="s">
        <v>2967</v>
      </c>
      <c r="C992" t="s">
        <v>2968</v>
      </c>
      <c r="D992" t="s">
        <v>2967</v>
      </c>
    </row>
    <row r="993" spans="1:4" x14ac:dyDescent="0.25">
      <c r="A993" t="s">
        <v>2969</v>
      </c>
      <c r="B993" t="s">
        <v>2970</v>
      </c>
      <c r="C993" t="s">
        <v>2971</v>
      </c>
      <c r="D993" t="s">
        <v>2970</v>
      </c>
    </row>
    <row r="994" spans="1:4" x14ac:dyDescent="0.25">
      <c r="A994" t="s">
        <v>2972</v>
      </c>
      <c r="B994" t="s">
        <v>2973</v>
      </c>
      <c r="C994" t="s">
        <v>2974</v>
      </c>
      <c r="D994" t="s">
        <v>2973</v>
      </c>
    </row>
    <row r="995" spans="1:4" x14ac:dyDescent="0.25">
      <c r="A995" t="s">
        <v>2975</v>
      </c>
      <c r="B995" t="s">
        <v>2976</v>
      </c>
      <c r="C995" t="s">
        <v>2977</v>
      </c>
      <c r="D995" t="s">
        <v>2976</v>
      </c>
    </row>
    <row r="996" spans="1:4" x14ac:dyDescent="0.25">
      <c r="A996" t="s">
        <v>2978</v>
      </c>
      <c r="B996" t="s">
        <v>2979</v>
      </c>
      <c r="C996" t="s">
        <v>2980</v>
      </c>
      <c r="D996" t="s">
        <v>2979</v>
      </c>
    </row>
    <row r="997" spans="1:4" x14ac:dyDescent="0.25">
      <c r="A997" t="s">
        <v>2981</v>
      </c>
      <c r="B997" t="s">
        <v>2982</v>
      </c>
      <c r="C997" t="s">
        <v>2983</v>
      </c>
      <c r="D997" t="s">
        <v>2982</v>
      </c>
    </row>
    <row r="998" spans="1:4" x14ac:dyDescent="0.25">
      <c r="A998" t="s">
        <v>2984</v>
      </c>
      <c r="B998" t="s">
        <v>2985</v>
      </c>
      <c r="C998" t="s">
        <v>2986</v>
      </c>
      <c r="D998" t="s">
        <v>2985</v>
      </c>
    </row>
    <row r="999" spans="1:4" x14ac:dyDescent="0.25">
      <c r="A999" t="s">
        <v>2987</v>
      </c>
      <c r="B999" t="s">
        <v>2988</v>
      </c>
      <c r="C999" t="s">
        <v>2989</v>
      </c>
      <c r="D999" t="s">
        <v>2988</v>
      </c>
    </row>
    <row r="1000" spans="1:4" x14ac:dyDescent="0.25">
      <c r="A1000" t="s">
        <v>2990</v>
      </c>
      <c r="B1000" t="s">
        <v>2991</v>
      </c>
      <c r="C1000" t="s">
        <v>2992</v>
      </c>
      <c r="D1000" t="s">
        <v>2991</v>
      </c>
    </row>
    <row r="1001" spans="1:4" x14ac:dyDescent="0.25">
      <c r="A1001" t="s">
        <v>2993</v>
      </c>
      <c r="B1001" t="s">
        <v>2994</v>
      </c>
      <c r="C1001" t="s">
        <v>2995</v>
      </c>
      <c r="D1001" t="s">
        <v>2994</v>
      </c>
    </row>
    <row r="1002" spans="1:4" x14ac:dyDescent="0.25">
      <c r="A1002" t="s">
        <v>2996</v>
      </c>
      <c r="B1002" t="s">
        <v>2997</v>
      </c>
      <c r="C1002" t="s">
        <v>2998</v>
      </c>
      <c r="D1002" t="s">
        <v>2997</v>
      </c>
    </row>
    <row r="1003" spans="1:4" x14ac:dyDescent="0.25">
      <c r="A1003" t="s">
        <v>2999</v>
      </c>
      <c r="B1003" t="s">
        <v>3000</v>
      </c>
      <c r="C1003" t="s">
        <v>3001</v>
      </c>
      <c r="D1003" t="s">
        <v>3000</v>
      </c>
    </row>
    <row r="1004" spans="1:4" x14ac:dyDescent="0.25">
      <c r="A1004" t="s">
        <v>3002</v>
      </c>
      <c r="B1004" t="s">
        <v>3003</v>
      </c>
      <c r="C1004" t="s">
        <v>3004</v>
      </c>
      <c r="D1004" t="s">
        <v>3003</v>
      </c>
    </row>
    <row r="1005" spans="1:4" x14ac:dyDescent="0.25">
      <c r="A1005" t="s">
        <v>3005</v>
      </c>
      <c r="B1005" t="s">
        <v>3006</v>
      </c>
      <c r="C1005" t="s">
        <v>3007</v>
      </c>
      <c r="D1005" t="s">
        <v>3006</v>
      </c>
    </row>
    <row r="1006" spans="1:4" x14ac:dyDescent="0.25">
      <c r="A1006" t="s">
        <v>3008</v>
      </c>
      <c r="B1006" t="s">
        <v>3009</v>
      </c>
      <c r="C1006" t="s">
        <v>3010</v>
      </c>
      <c r="D1006" t="s">
        <v>3009</v>
      </c>
    </row>
    <row r="1007" spans="1:4" x14ac:dyDescent="0.25">
      <c r="A1007" t="s">
        <v>3011</v>
      </c>
      <c r="B1007" t="s">
        <v>3012</v>
      </c>
      <c r="C1007" t="s">
        <v>3013</v>
      </c>
      <c r="D1007" t="s">
        <v>3012</v>
      </c>
    </row>
    <row r="1008" spans="1:4" x14ac:dyDescent="0.25">
      <c r="A1008" t="s">
        <v>3014</v>
      </c>
      <c r="B1008" t="s">
        <v>3015</v>
      </c>
      <c r="C1008" t="s">
        <v>3016</v>
      </c>
      <c r="D1008" t="s">
        <v>3015</v>
      </c>
    </row>
    <row r="1009" spans="1:4" x14ac:dyDescent="0.25">
      <c r="A1009" t="s">
        <v>3017</v>
      </c>
      <c r="B1009" t="s">
        <v>3018</v>
      </c>
      <c r="C1009" t="s">
        <v>3019</v>
      </c>
      <c r="D1009" t="s">
        <v>3018</v>
      </c>
    </row>
    <row r="1010" spans="1:4" x14ac:dyDescent="0.25">
      <c r="A1010" t="s">
        <v>3020</v>
      </c>
      <c r="B1010" t="s">
        <v>3021</v>
      </c>
      <c r="C1010" t="s">
        <v>3022</v>
      </c>
      <c r="D1010" t="s">
        <v>3021</v>
      </c>
    </row>
    <row r="1011" spans="1:4" x14ac:dyDescent="0.25">
      <c r="A1011" t="s">
        <v>3023</v>
      </c>
      <c r="B1011" t="s">
        <v>3024</v>
      </c>
      <c r="C1011" t="s">
        <v>3025</v>
      </c>
      <c r="D1011" t="s">
        <v>3024</v>
      </c>
    </row>
    <row r="1012" spans="1:4" x14ac:dyDescent="0.25">
      <c r="A1012" t="s">
        <v>3026</v>
      </c>
      <c r="B1012" t="s">
        <v>3027</v>
      </c>
      <c r="C1012" t="s">
        <v>3028</v>
      </c>
      <c r="D1012" t="s">
        <v>3027</v>
      </c>
    </row>
    <row r="1013" spans="1:4" x14ac:dyDescent="0.25">
      <c r="A1013" t="s">
        <v>3029</v>
      </c>
      <c r="B1013" t="s">
        <v>3030</v>
      </c>
      <c r="C1013" t="s">
        <v>3031</v>
      </c>
      <c r="D1013" t="s">
        <v>3030</v>
      </c>
    </row>
    <row r="1014" spans="1:4" x14ac:dyDescent="0.25">
      <c r="A1014" t="s">
        <v>3032</v>
      </c>
      <c r="B1014" t="s">
        <v>3033</v>
      </c>
      <c r="C1014" t="s">
        <v>3034</v>
      </c>
      <c r="D1014" t="s">
        <v>3033</v>
      </c>
    </row>
    <row r="1015" spans="1:4" x14ac:dyDescent="0.25">
      <c r="A1015" t="s">
        <v>3035</v>
      </c>
      <c r="B1015" t="s">
        <v>3036</v>
      </c>
      <c r="C1015" t="s">
        <v>3037</v>
      </c>
      <c r="D1015" t="s">
        <v>3036</v>
      </c>
    </row>
    <row r="1016" spans="1:4" x14ac:dyDescent="0.25">
      <c r="A1016" t="s">
        <v>3038</v>
      </c>
      <c r="B1016" t="s">
        <v>3039</v>
      </c>
      <c r="C1016" t="s">
        <v>3040</v>
      </c>
      <c r="D1016" t="s">
        <v>3039</v>
      </c>
    </row>
    <row r="1017" spans="1:4" x14ac:dyDescent="0.25">
      <c r="A1017" t="s">
        <v>3041</v>
      </c>
      <c r="B1017" t="s">
        <v>3042</v>
      </c>
      <c r="C1017" t="s">
        <v>3043</v>
      </c>
      <c r="D1017" t="s">
        <v>3042</v>
      </c>
    </row>
    <row r="1018" spans="1:4" x14ac:dyDescent="0.25">
      <c r="A1018" t="s">
        <v>3044</v>
      </c>
      <c r="B1018" t="s">
        <v>3045</v>
      </c>
      <c r="C1018" t="s">
        <v>3046</v>
      </c>
      <c r="D1018" t="s">
        <v>3045</v>
      </c>
    </row>
    <row r="1019" spans="1:4" x14ac:dyDescent="0.25">
      <c r="A1019" t="s">
        <v>3047</v>
      </c>
      <c r="B1019" t="s">
        <v>3048</v>
      </c>
      <c r="C1019" t="s">
        <v>3049</v>
      </c>
      <c r="D1019" t="s">
        <v>3048</v>
      </c>
    </row>
    <row r="1020" spans="1:4" x14ac:dyDescent="0.25">
      <c r="A1020" t="s">
        <v>3050</v>
      </c>
      <c r="B1020" t="s">
        <v>3051</v>
      </c>
      <c r="C1020" t="s">
        <v>3052</v>
      </c>
      <c r="D1020" t="s">
        <v>3051</v>
      </c>
    </row>
    <row r="1021" spans="1:4" x14ac:dyDescent="0.25">
      <c r="A1021" t="s">
        <v>3053</v>
      </c>
      <c r="B1021" t="s">
        <v>3054</v>
      </c>
      <c r="C1021" t="s">
        <v>3055</v>
      </c>
      <c r="D1021" t="s">
        <v>3054</v>
      </c>
    </row>
    <row r="1022" spans="1:4" x14ac:dyDescent="0.25">
      <c r="A1022" t="s">
        <v>3056</v>
      </c>
      <c r="B1022" t="s">
        <v>3057</v>
      </c>
      <c r="C1022" t="s">
        <v>3058</v>
      </c>
      <c r="D1022" t="s">
        <v>3057</v>
      </c>
    </row>
    <row r="1023" spans="1:4" x14ac:dyDescent="0.25">
      <c r="A1023" t="s">
        <v>3059</v>
      </c>
      <c r="B1023" t="s">
        <v>3060</v>
      </c>
      <c r="C1023" t="s">
        <v>3061</v>
      </c>
      <c r="D1023" t="s">
        <v>3060</v>
      </c>
    </row>
    <row r="1024" spans="1:4" x14ac:dyDescent="0.25">
      <c r="A1024" t="s">
        <v>3062</v>
      </c>
      <c r="B1024" t="s">
        <v>3063</v>
      </c>
      <c r="C1024" t="s">
        <v>3064</v>
      </c>
      <c r="D1024" t="s">
        <v>3063</v>
      </c>
    </row>
    <row r="1025" spans="1:4" x14ac:dyDescent="0.25">
      <c r="A1025" t="s">
        <v>3065</v>
      </c>
      <c r="B1025" t="s">
        <v>3066</v>
      </c>
      <c r="C1025" t="s">
        <v>3067</v>
      </c>
      <c r="D1025" t="s">
        <v>3066</v>
      </c>
    </row>
    <row r="1026" spans="1:4" x14ac:dyDescent="0.25">
      <c r="A1026" t="s">
        <v>3068</v>
      </c>
      <c r="B1026" t="s">
        <v>3069</v>
      </c>
      <c r="C1026" t="s">
        <v>3070</v>
      </c>
      <c r="D1026" t="s">
        <v>3069</v>
      </c>
    </row>
    <row r="1027" spans="1:4" x14ac:dyDescent="0.25">
      <c r="A1027" t="s">
        <v>3071</v>
      </c>
      <c r="B1027" t="s">
        <v>3072</v>
      </c>
      <c r="C1027" t="s">
        <v>3073</v>
      </c>
      <c r="D1027" t="s">
        <v>3072</v>
      </c>
    </row>
    <row r="1028" spans="1:4" x14ac:dyDescent="0.25">
      <c r="A1028" t="s">
        <v>3074</v>
      </c>
      <c r="B1028" t="s">
        <v>3075</v>
      </c>
      <c r="C1028" t="s">
        <v>3076</v>
      </c>
      <c r="D1028" t="s">
        <v>3075</v>
      </c>
    </row>
    <row r="1029" spans="1:4" x14ac:dyDescent="0.25">
      <c r="A1029" t="s">
        <v>3077</v>
      </c>
      <c r="B1029" t="s">
        <v>3078</v>
      </c>
      <c r="C1029" t="s">
        <v>3079</v>
      </c>
      <c r="D1029" t="s">
        <v>3078</v>
      </c>
    </row>
    <row r="1030" spans="1:4" x14ac:dyDescent="0.25">
      <c r="A1030" t="s">
        <v>3080</v>
      </c>
      <c r="B1030" t="s">
        <v>3081</v>
      </c>
      <c r="C1030" t="s">
        <v>3082</v>
      </c>
      <c r="D1030" t="s">
        <v>3081</v>
      </c>
    </row>
    <row r="1031" spans="1:4" x14ac:dyDescent="0.25">
      <c r="A1031" t="s">
        <v>3083</v>
      </c>
      <c r="B1031" t="s">
        <v>3084</v>
      </c>
      <c r="C1031" t="s">
        <v>3085</v>
      </c>
      <c r="D1031" t="s">
        <v>3084</v>
      </c>
    </row>
    <row r="1032" spans="1:4" x14ac:dyDescent="0.25">
      <c r="A1032" t="s">
        <v>3086</v>
      </c>
      <c r="B1032" t="s">
        <v>3087</v>
      </c>
      <c r="C1032" t="s">
        <v>3088</v>
      </c>
      <c r="D1032" t="s">
        <v>3087</v>
      </c>
    </row>
    <row r="1033" spans="1:4" x14ac:dyDescent="0.25">
      <c r="A1033" t="s">
        <v>3089</v>
      </c>
      <c r="B1033" t="s">
        <v>3090</v>
      </c>
      <c r="C1033" t="s">
        <v>3091</v>
      </c>
      <c r="D1033" t="s">
        <v>3090</v>
      </c>
    </row>
    <row r="1034" spans="1:4" x14ac:dyDescent="0.25">
      <c r="A1034" t="s">
        <v>3092</v>
      </c>
      <c r="B1034" t="s">
        <v>3093</v>
      </c>
      <c r="C1034" t="s">
        <v>3094</v>
      </c>
      <c r="D1034" t="s">
        <v>3093</v>
      </c>
    </row>
    <row r="1035" spans="1:4" x14ac:dyDescent="0.25">
      <c r="A1035" t="s">
        <v>3095</v>
      </c>
      <c r="B1035" t="s">
        <v>3096</v>
      </c>
      <c r="C1035" t="s">
        <v>3097</v>
      </c>
      <c r="D1035" t="s">
        <v>3096</v>
      </c>
    </row>
    <row r="1036" spans="1:4" x14ac:dyDescent="0.25">
      <c r="A1036" t="s">
        <v>3098</v>
      </c>
      <c r="B1036" t="s">
        <v>3099</v>
      </c>
      <c r="C1036" t="s">
        <v>3100</v>
      </c>
      <c r="D1036" t="s">
        <v>3099</v>
      </c>
    </row>
    <row r="1037" spans="1:4" x14ac:dyDescent="0.25">
      <c r="A1037" t="s">
        <v>3101</v>
      </c>
      <c r="B1037" t="s">
        <v>3102</v>
      </c>
      <c r="C1037" t="s">
        <v>3103</v>
      </c>
      <c r="D1037" t="s">
        <v>3102</v>
      </c>
    </row>
    <row r="1038" spans="1:4" x14ac:dyDescent="0.25">
      <c r="A1038" t="s">
        <v>3104</v>
      </c>
      <c r="B1038" t="s">
        <v>3105</v>
      </c>
      <c r="C1038" t="s">
        <v>3106</v>
      </c>
      <c r="D1038" t="s">
        <v>3105</v>
      </c>
    </row>
    <row r="1039" spans="1:4" x14ac:dyDescent="0.25">
      <c r="A1039" t="s">
        <v>3107</v>
      </c>
      <c r="B1039" t="s">
        <v>3108</v>
      </c>
      <c r="C1039" t="s">
        <v>3109</v>
      </c>
      <c r="D1039" t="s">
        <v>3108</v>
      </c>
    </row>
    <row r="1040" spans="1:4" x14ac:dyDescent="0.25">
      <c r="A1040" t="s">
        <v>3110</v>
      </c>
      <c r="B1040" t="s">
        <v>3111</v>
      </c>
      <c r="C1040" t="s">
        <v>3112</v>
      </c>
      <c r="D1040" t="s">
        <v>3111</v>
      </c>
    </row>
    <row r="1041" spans="1:4" x14ac:dyDescent="0.25">
      <c r="A1041" t="s">
        <v>3113</v>
      </c>
      <c r="B1041" t="s">
        <v>3114</v>
      </c>
      <c r="C1041" t="s">
        <v>3115</v>
      </c>
      <c r="D1041" t="s">
        <v>3114</v>
      </c>
    </row>
    <row r="1042" spans="1:4" x14ac:dyDescent="0.25">
      <c r="A1042" t="s">
        <v>3116</v>
      </c>
      <c r="B1042" t="s">
        <v>3117</v>
      </c>
      <c r="C1042" t="s">
        <v>3118</v>
      </c>
      <c r="D1042" t="s">
        <v>3117</v>
      </c>
    </row>
    <row r="1043" spans="1:4" x14ac:dyDescent="0.25">
      <c r="A1043" t="s">
        <v>3119</v>
      </c>
      <c r="B1043" t="s">
        <v>3120</v>
      </c>
      <c r="C1043" t="s">
        <v>3121</v>
      </c>
      <c r="D1043" t="s">
        <v>3120</v>
      </c>
    </row>
    <row r="1044" spans="1:4" x14ac:dyDescent="0.25">
      <c r="A1044" t="s">
        <v>3122</v>
      </c>
      <c r="B1044" t="s">
        <v>3123</v>
      </c>
      <c r="C1044" t="s">
        <v>3124</v>
      </c>
      <c r="D1044" t="s">
        <v>3123</v>
      </c>
    </row>
    <row r="1045" spans="1:4" x14ac:dyDescent="0.25">
      <c r="A1045" t="s">
        <v>3125</v>
      </c>
      <c r="B1045" t="s">
        <v>3126</v>
      </c>
      <c r="C1045" t="s">
        <v>3127</v>
      </c>
      <c r="D1045" t="s">
        <v>3126</v>
      </c>
    </row>
    <row r="1046" spans="1:4" x14ac:dyDescent="0.25">
      <c r="A1046" t="s">
        <v>3128</v>
      </c>
      <c r="B1046" t="s">
        <v>3129</v>
      </c>
      <c r="C1046" t="s">
        <v>3130</v>
      </c>
      <c r="D1046" t="s">
        <v>3129</v>
      </c>
    </row>
    <row r="1047" spans="1:4" x14ac:dyDescent="0.25">
      <c r="A1047" t="s">
        <v>3131</v>
      </c>
      <c r="B1047" t="s">
        <v>3132</v>
      </c>
      <c r="C1047" t="s">
        <v>3133</v>
      </c>
      <c r="D1047" t="s">
        <v>3132</v>
      </c>
    </row>
    <row r="1048" spans="1:4" x14ac:dyDescent="0.25">
      <c r="A1048" t="s">
        <v>3134</v>
      </c>
      <c r="B1048" t="s">
        <v>3135</v>
      </c>
      <c r="C1048" t="s">
        <v>3136</v>
      </c>
      <c r="D1048" t="s">
        <v>3135</v>
      </c>
    </row>
    <row r="1049" spans="1:4" x14ac:dyDescent="0.25">
      <c r="A1049" t="s">
        <v>3137</v>
      </c>
      <c r="B1049" t="s">
        <v>3138</v>
      </c>
      <c r="C1049" t="s">
        <v>3139</v>
      </c>
      <c r="D1049" t="s">
        <v>3138</v>
      </c>
    </row>
    <row r="1050" spans="1:4" x14ac:dyDescent="0.25">
      <c r="A1050" t="s">
        <v>3140</v>
      </c>
      <c r="B1050" t="s">
        <v>3141</v>
      </c>
      <c r="C1050" t="s">
        <v>3142</v>
      </c>
      <c r="D1050" t="s">
        <v>3141</v>
      </c>
    </row>
    <row r="1051" spans="1:4" x14ac:dyDescent="0.25">
      <c r="A1051" t="s">
        <v>3143</v>
      </c>
      <c r="B1051" t="s">
        <v>3144</v>
      </c>
      <c r="C1051" t="s">
        <v>3145</v>
      </c>
      <c r="D1051" t="s">
        <v>3144</v>
      </c>
    </row>
    <row r="1052" spans="1:4" x14ac:dyDescent="0.25">
      <c r="A1052" t="s">
        <v>3146</v>
      </c>
      <c r="B1052" t="s">
        <v>3147</v>
      </c>
      <c r="C1052" t="s">
        <v>3148</v>
      </c>
      <c r="D1052" t="s">
        <v>3147</v>
      </c>
    </row>
    <row r="1053" spans="1:4" x14ac:dyDescent="0.25">
      <c r="A1053" t="s">
        <v>3149</v>
      </c>
      <c r="B1053" t="s">
        <v>3150</v>
      </c>
      <c r="C1053" t="s">
        <v>3151</v>
      </c>
      <c r="D1053" t="s">
        <v>3150</v>
      </c>
    </row>
    <row r="1054" spans="1:4" x14ac:dyDescent="0.25">
      <c r="A1054" t="s">
        <v>3152</v>
      </c>
      <c r="B1054" t="s">
        <v>3153</v>
      </c>
      <c r="C1054" t="s">
        <v>3154</v>
      </c>
      <c r="D1054" t="s">
        <v>3153</v>
      </c>
    </row>
    <row r="1055" spans="1:4" x14ac:dyDescent="0.25">
      <c r="A1055" t="s">
        <v>3155</v>
      </c>
      <c r="B1055" t="s">
        <v>3156</v>
      </c>
      <c r="C1055" t="s">
        <v>3157</v>
      </c>
      <c r="D1055" t="s">
        <v>3156</v>
      </c>
    </row>
    <row r="1056" spans="1:4" x14ac:dyDescent="0.25">
      <c r="A1056" t="s">
        <v>3158</v>
      </c>
      <c r="B1056" t="s">
        <v>3159</v>
      </c>
      <c r="C1056" t="s">
        <v>3160</v>
      </c>
      <c r="D1056" t="s">
        <v>3159</v>
      </c>
    </row>
    <row r="1057" spans="1:4" x14ac:dyDescent="0.25">
      <c r="A1057" t="s">
        <v>3161</v>
      </c>
      <c r="B1057" t="s">
        <v>3162</v>
      </c>
      <c r="C1057" t="s">
        <v>3163</v>
      </c>
      <c r="D1057" t="s">
        <v>3162</v>
      </c>
    </row>
    <row r="1058" spans="1:4" x14ac:dyDescent="0.25">
      <c r="A1058" t="s">
        <v>3164</v>
      </c>
      <c r="B1058" t="s">
        <v>3165</v>
      </c>
      <c r="C1058" t="s">
        <v>3166</v>
      </c>
      <c r="D1058" t="s">
        <v>3165</v>
      </c>
    </row>
    <row r="1059" spans="1:4" x14ac:dyDescent="0.25">
      <c r="A1059" t="s">
        <v>3167</v>
      </c>
      <c r="B1059" t="s">
        <v>3168</v>
      </c>
      <c r="C1059" t="s">
        <v>3169</v>
      </c>
      <c r="D1059" t="s">
        <v>3168</v>
      </c>
    </row>
    <row r="1060" spans="1:4" x14ac:dyDescent="0.25">
      <c r="A1060" t="s">
        <v>3170</v>
      </c>
      <c r="B1060" t="s">
        <v>3171</v>
      </c>
      <c r="C1060" t="s">
        <v>3172</v>
      </c>
      <c r="D1060" t="s">
        <v>3171</v>
      </c>
    </row>
    <row r="1061" spans="1:4" x14ac:dyDescent="0.25">
      <c r="A1061" t="s">
        <v>3173</v>
      </c>
      <c r="B1061" t="s">
        <v>3174</v>
      </c>
      <c r="C1061" t="s">
        <v>3175</v>
      </c>
      <c r="D1061" t="s">
        <v>3174</v>
      </c>
    </row>
    <row r="1062" spans="1:4" x14ac:dyDescent="0.25">
      <c r="A1062" t="s">
        <v>3176</v>
      </c>
      <c r="B1062" t="s">
        <v>3177</v>
      </c>
      <c r="C1062" t="s">
        <v>3178</v>
      </c>
      <c r="D1062" t="s">
        <v>3177</v>
      </c>
    </row>
    <row r="1063" spans="1:4" x14ac:dyDescent="0.25">
      <c r="A1063" t="s">
        <v>3179</v>
      </c>
      <c r="B1063" t="s">
        <v>3180</v>
      </c>
      <c r="C1063" t="s">
        <v>3181</v>
      </c>
      <c r="D1063" t="s">
        <v>3180</v>
      </c>
    </row>
    <row r="1064" spans="1:4" x14ac:dyDescent="0.25">
      <c r="A1064" t="s">
        <v>3182</v>
      </c>
      <c r="B1064" t="s">
        <v>3183</v>
      </c>
      <c r="C1064" t="s">
        <v>3184</v>
      </c>
      <c r="D1064" t="s">
        <v>3183</v>
      </c>
    </row>
    <row r="1065" spans="1:4" x14ac:dyDescent="0.25">
      <c r="A1065" t="s">
        <v>3185</v>
      </c>
      <c r="B1065" t="s">
        <v>3186</v>
      </c>
      <c r="C1065" t="s">
        <v>3187</v>
      </c>
      <c r="D1065" t="s">
        <v>3186</v>
      </c>
    </row>
    <row r="1066" spans="1:4" x14ac:dyDescent="0.25">
      <c r="A1066" t="s">
        <v>3188</v>
      </c>
      <c r="B1066" t="s">
        <v>3189</v>
      </c>
      <c r="C1066" t="s">
        <v>3190</v>
      </c>
      <c r="D1066" t="s">
        <v>3189</v>
      </c>
    </row>
    <row r="1067" spans="1:4" x14ac:dyDescent="0.25">
      <c r="A1067" t="s">
        <v>3191</v>
      </c>
      <c r="B1067" t="s">
        <v>3192</v>
      </c>
      <c r="C1067" t="s">
        <v>3193</v>
      </c>
      <c r="D1067" t="s">
        <v>3192</v>
      </c>
    </row>
    <row r="1068" spans="1:4" x14ac:dyDescent="0.25">
      <c r="A1068" t="s">
        <v>3194</v>
      </c>
      <c r="B1068" t="s">
        <v>3195</v>
      </c>
      <c r="C1068" t="s">
        <v>3196</v>
      </c>
      <c r="D1068" t="s">
        <v>3195</v>
      </c>
    </row>
    <row r="1069" spans="1:4" x14ac:dyDescent="0.25">
      <c r="A1069" t="s">
        <v>3197</v>
      </c>
      <c r="B1069" t="s">
        <v>3198</v>
      </c>
      <c r="C1069" t="s">
        <v>3199</v>
      </c>
      <c r="D1069" t="s">
        <v>3198</v>
      </c>
    </row>
    <row r="1070" spans="1:4" x14ac:dyDescent="0.25">
      <c r="A1070" t="s">
        <v>3200</v>
      </c>
      <c r="B1070" t="s">
        <v>3201</v>
      </c>
      <c r="C1070" t="s">
        <v>3202</v>
      </c>
      <c r="D1070" t="s">
        <v>3201</v>
      </c>
    </row>
    <row r="1071" spans="1:4" x14ac:dyDescent="0.25">
      <c r="A1071" t="s">
        <v>3203</v>
      </c>
      <c r="B1071" t="s">
        <v>3204</v>
      </c>
      <c r="C1071" t="s">
        <v>3205</v>
      </c>
      <c r="D1071" t="s">
        <v>3204</v>
      </c>
    </row>
    <row r="1072" spans="1:4" x14ac:dyDescent="0.25">
      <c r="A1072" t="s">
        <v>3206</v>
      </c>
      <c r="B1072" t="s">
        <v>3207</v>
      </c>
      <c r="C1072" t="s">
        <v>3208</v>
      </c>
      <c r="D1072" t="s">
        <v>3207</v>
      </c>
    </row>
    <row r="1073" spans="1:4" x14ac:dyDescent="0.25">
      <c r="A1073" t="s">
        <v>3209</v>
      </c>
      <c r="B1073" t="s">
        <v>3210</v>
      </c>
      <c r="C1073" t="s">
        <v>3211</v>
      </c>
      <c r="D1073" t="s">
        <v>3210</v>
      </c>
    </row>
    <row r="1074" spans="1:4" x14ac:dyDescent="0.25">
      <c r="A1074" t="s">
        <v>3212</v>
      </c>
      <c r="B1074" t="s">
        <v>3213</v>
      </c>
      <c r="C1074" t="s">
        <v>3214</v>
      </c>
      <c r="D1074" t="s">
        <v>3213</v>
      </c>
    </row>
    <row r="1075" spans="1:4" x14ac:dyDescent="0.25">
      <c r="A1075" t="s">
        <v>3215</v>
      </c>
      <c r="B1075" t="s">
        <v>3216</v>
      </c>
      <c r="C1075" t="s">
        <v>3217</v>
      </c>
      <c r="D1075" t="s">
        <v>3216</v>
      </c>
    </row>
    <row r="1076" spans="1:4" x14ac:dyDescent="0.25">
      <c r="A1076" t="s">
        <v>3218</v>
      </c>
      <c r="B1076" t="s">
        <v>3219</v>
      </c>
      <c r="C1076" t="s">
        <v>3220</v>
      </c>
      <c r="D1076" t="s">
        <v>3219</v>
      </c>
    </row>
    <row r="1077" spans="1:4" x14ac:dyDescent="0.25">
      <c r="A1077" t="s">
        <v>3221</v>
      </c>
      <c r="B1077" t="s">
        <v>3222</v>
      </c>
      <c r="C1077" t="s">
        <v>3223</v>
      </c>
      <c r="D1077" t="s">
        <v>3222</v>
      </c>
    </row>
    <row r="1078" spans="1:4" x14ac:dyDescent="0.25">
      <c r="A1078" t="s">
        <v>3224</v>
      </c>
      <c r="B1078" t="s">
        <v>3225</v>
      </c>
      <c r="C1078" t="s">
        <v>3226</v>
      </c>
      <c r="D1078" t="s">
        <v>3225</v>
      </c>
    </row>
    <row r="1079" spans="1:4" x14ac:dyDescent="0.25">
      <c r="A1079" t="s">
        <v>3227</v>
      </c>
      <c r="B1079" t="s">
        <v>3228</v>
      </c>
      <c r="C1079" t="s">
        <v>3229</v>
      </c>
      <c r="D1079" t="s">
        <v>3228</v>
      </c>
    </row>
    <row r="1080" spans="1:4" x14ac:dyDescent="0.25">
      <c r="A1080" t="s">
        <v>3230</v>
      </c>
      <c r="B1080" t="s">
        <v>3231</v>
      </c>
      <c r="C1080" t="s">
        <v>3232</v>
      </c>
      <c r="D1080" t="s">
        <v>3231</v>
      </c>
    </row>
    <row r="1081" spans="1:4" x14ac:dyDescent="0.25">
      <c r="A1081" t="s">
        <v>3233</v>
      </c>
      <c r="B1081" t="s">
        <v>3234</v>
      </c>
      <c r="C1081" t="s">
        <v>3235</v>
      </c>
      <c r="D1081" t="s">
        <v>3234</v>
      </c>
    </row>
    <row r="1082" spans="1:4" x14ac:dyDescent="0.25">
      <c r="A1082" t="s">
        <v>3236</v>
      </c>
      <c r="B1082" t="s">
        <v>3237</v>
      </c>
      <c r="C1082" t="s">
        <v>3238</v>
      </c>
      <c r="D1082" t="s">
        <v>3237</v>
      </c>
    </row>
    <row r="1083" spans="1:4" x14ac:dyDescent="0.25">
      <c r="A1083" t="s">
        <v>3239</v>
      </c>
      <c r="B1083" t="s">
        <v>3240</v>
      </c>
      <c r="C1083" t="s">
        <v>3241</v>
      </c>
      <c r="D1083" t="s">
        <v>3240</v>
      </c>
    </row>
    <row r="1084" spans="1:4" x14ac:dyDescent="0.25">
      <c r="A1084" t="s">
        <v>3242</v>
      </c>
      <c r="B1084" t="s">
        <v>3243</v>
      </c>
      <c r="C1084" t="s">
        <v>3244</v>
      </c>
      <c r="D1084" t="s">
        <v>3243</v>
      </c>
    </row>
    <row r="1085" spans="1:4" x14ac:dyDescent="0.25">
      <c r="A1085" t="s">
        <v>3245</v>
      </c>
      <c r="B1085" t="s">
        <v>3246</v>
      </c>
      <c r="C1085" t="s">
        <v>3247</v>
      </c>
      <c r="D1085" t="s">
        <v>3246</v>
      </c>
    </row>
    <row r="1086" spans="1:4" x14ac:dyDescent="0.25">
      <c r="A1086" t="s">
        <v>3248</v>
      </c>
      <c r="B1086" t="s">
        <v>3249</v>
      </c>
      <c r="C1086" t="s">
        <v>3250</v>
      </c>
      <c r="D1086" t="s">
        <v>3249</v>
      </c>
    </row>
    <row r="1087" spans="1:4" x14ac:dyDescent="0.25">
      <c r="A1087" t="s">
        <v>3251</v>
      </c>
      <c r="B1087" t="s">
        <v>3252</v>
      </c>
      <c r="C1087" t="s">
        <v>3253</v>
      </c>
      <c r="D1087" t="s">
        <v>3252</v>
      </c>
    </row>
    <row r="1088" spans="1:4" x14ac:dyDescent="0.25">
      <c r="A1088" t="s">
        <v>3254</v>
      </c>
      <c r="B1088" t="s">
        <v>3255</v>
      </c>
      <c r="C1088" t="s">
        <v>3256</v>
      </c>
      <c r="D1088" t="s">
        <v>3255</v>
      </c>
    </row>
    <row r="1089" spans="1:4" x14ac:dyDescent="0.25">
      <c r="A1089" t="s">
        <v>3257</v>
      </c>
      <c r="B1089" t="s">
        <v>3258</v>
      </c>
      <c r="C1089" t="s">
        <v>3259</v>
      </c>
      <c r="D1089" t="s">
        <v>3258</v>
      </c>
    </row>
    <row r="1090" spans="1:4" x14ac:dyDescent="0.25">
      <c r="A1090" t="s">
        <v>3260</v>
      </c>
      <c r="B1090" t="s">
        <v>3261</v>
      </c>
      <c r="C1090" t="s">
        <v>3262</v>
      </c>
      <c r="D1090" t="s">
        <v>3261</v>
      </c>
    </row>
    <row r="1091" spans="1:4" x14ac:dyDescent="0.25">
      <c r="A1091" t="s">
        <v>3263</v>
      </c>
      <c r="B1091" t="s">
        <v>3264</v>
      </c>
      <c r="C1091" t="s">
        <v>3265</v>
      </c>
      <c r="D1091" t="s">
        <v>3264</v>
      </c>
    </row>
    <row r="1092" spans="1:4" x14ac:dyDescent="0.25">
      <c r="A1092" t="s">
        <v>3266</v>
      </c>
      <c r="B1092" t="s">
        <v>3267</v>
      </c>
      <c r="C1092" t="s">
        <v>3268</v>
      </c>
      <c r="D1092" t="s">
        <v>3267</v>
      </c>
    </row>
    <row r="1093" spans="1:4" x14ac:dyDescent="0.25">
      <c r="A1093" t="s">
        <v>3269</v>
      </c>
      <c r="B1093" t="s">
        <v>3270</v>
      </c>
      <c r="C1093" t="s">
        <v>3271</v>
      </c>
      <c r="D1093" t="s">
        <v>3270</v>
      </c>
    </row>
    <row r="1094" spans="1:4" x14ac:dyDescent="0.25">
      <c r="A1094" t="s">
        <v>3272</v>
      </c>
      <c r="B1094" t="s">
        <v>3273</v>
      </c>
      <c r="C1094" t="s">
        <v>3274</v>
      </c>
      <c r="D1094" t="s">
        <v>3273</v>
      </c>
    </row>
    <row r="1095" spans="1:4" x14ac:dyDescent="0.25">
      <c r="A1095" t="s">
        <v>3275</v>
      </c>
      <c r="B1095" t="s">
        <v>3276</v>
      </c>
      <c r="C1095" t="s">
        <v>3277</v>
      </c>
      <c r="D1095" t="s">
        <v>3276</v>
      </c>
    </row>
    <row r="1096" spans="1:4" x14ac:dyDescent="0.25">
      <c r="A1096" t="s">
        <v>3278</v>
      </c>
      <c r="B1096" t="s">
        <v>3279</v>
      </c>
      <c r="C1096" t="s">
        <v>3280</v>
      </c>
      <c r="D1096" t="s">
        <v>3279</v>
      </c>
    </row>
    <row r="1097" spans="1:4" x14ac:dyDescent="0.25">
      <c r="A1097" t="s">
        <v>3281</v>
      </c>
      <c r="B1097" t="s">
        <v>3282</v>
      </c>
      <c r="C1097" t="s">
        <v>3283</v>
      </c>
      <c r="D1097" t="s">
        <v>3282</v>
      </c>
    </row>
    <row r="1098" spans="1:4" x14ac:dyDescent="0.25">
      <c r="A1098" t="s">
        <v>3284</v>
      </c>
      <c r="B1098" t="s">
        <v>3285</v>
      </c>
      <c r="C1098" t="s">
        <v>3286</v>
      </c>
      <c r="D1098" t="s">
        <v>3285</v>
      </c>
    </row>
    <row r="1099" spans="1:4" x14ac:dyDescent="0.25">
      <c r="A1099" t="s">
        <v>3287</v>
      </c>
      <c r="B1099" t="s">
        <v>3288</v>
      </c>
      <c r="C1099" t="s">
        <v>3289</v>
      </c>
      <c r="D1099" t="s">
        <v>3288</v>
      </c>
    </row>
    <row r="1100" spans="1:4" x14ac:dyDescent="0.25">
      <c r="A1100" t="s">
        <v>3290</v>
      </c>
      <c r="B1100" t="s">
        <v>3291</v>
      </c>
      <c r="C1100" t="s">
        <v>3292</v>
      </c>
      <c r="D1100" t="s">
        <v>3291</v>
      </c>
    </row>
    <row r="1101" spans="1:4" x14ac:dyDescent="0.25">
      <c r="A1101" t="s">
        <v>3293</v>
      </c>
      <c r="B1101" t="s">
        <v>3294</v>
      </c>
      <c r="C1101" t="s">
        <v>3295</v>
      </c>
      <c r="D1101" t="s">
        <v>3294</v>
      </c>
    </row>
    <row r="1102" spans="1:4" x14ac:dyDescent="0.25">
      <c r="A1102" t="s">
        <v>3296</v>
      </c>
      <c r="B1102" t="s">
        <v>3297</v>
      </c>
      <c r="C1102" t="s">
        <v>3298</v>
      </c>
      <c r="D1102" t="s">
        <v>3297</v>
      </c>
    </row>
    <row r="1103" spans="1:4" x14ac:dyDescent="0.25">
      <c r="A1103" t="s">
        <v>3299</v>
      </c>
      <c r="B1103" t="s">
        <v>3300</v>
      </c>
      <c r="C1103" t="s">
        <v>3301</v>
      </c>
      <c r="D1103" t="s">
        <v>3300</v>
      </c>
    </row>
    <row r="1104" spans="1:4" x14ac:dyDescent="0.25">
      <c r="A1104" t="s">
        <v>3302</v>
      </c>
      <c r="B1104" t="s">
        <v>3303</v>
      </c>
      <c r="C1104" t="s">
        <v>3304</v>
      </c>
      <c r="D1104" t="s">
        <v>3303</v>
      </c>
    </row>
    <row r="1105" spans="1:4" x14ac:dyDescent="0.25">
      <c r="A1105" t="s">
        <v>3305</v>
      </c>
      <c r="B1105" t="s">
        <v>3306</v>
      </c>
      <c r="C1105" t="s">
        <v>3307</v>
      </c>
      <c r="D1105" t="s">
        <v>3306</v>
      </c>
    </row>
    <row r="1106" spans="1:4" x14ac:dyDescent="0.25">
      <c r="A1106" t="s">
        <v>3308</v>
      </c>
      <c r="B1106" t="s">
        <v>3309</v>
      </c>
      <c r="C1106" t="s">
        <v>3310</v>
      </c>
      <c r="D1106" t="s">
        <v>3309</v>
      </c>
    </row>
    <row r="1107" spans="1:4" x14ac:dyDescent="0.25">
      <c r="A1107" t="s">
        <v>3311</v>
      </c>
      <c r="B1107" t="s">
        <v>3312</v>
      </c>
      <c r="C1107" t="s">
        <v>3313</v>
      </c>
      <c r="D1107" t="s">
        <v>3312</v>
      </c>
    </row>
    <row r="1108" spans="1:4" x14ac:dyDescent="0.25">
      <c r="A1108" t="s">
        <v>3314</v>
      </c>
      <c r="B1108" t="s">
        <v>3315</v>
      </c>
      <c r="C1108" t="s">
        <v>3316</v>
      </c>
      <c r="D1108" t="s">
        <v>3315</v>
      </c>
    </row>
    <row r="1109" spans="1:4" x14ac:dyDescent="0.25">
      <c r="A1109" t="s">
        <v>3317</v>
      </c>
      <c r="B1109" t="s">
        <v>3318</v>
      </c>
      <c r="C1109" t="s">
        <v>3319</v>
      </c>
      <c r="D1109" t="s">
        <v>3318</v>
      </c>
    </row>
    <row r="1110" spans="1:4" x14ac:dyDescent="0.25">
      <c r="A1110" t="s">
        <v>3320</v>
      </c>
      <c r="B1110" t="s">
        <v>3321</v>
      </c>
      <c r="C1110" t="s">
        <v>3322</v>
      </c>
      <c r="D1110" t="s">
        <v>3321</v>
      </c>
    </row>
    <row r="1111" spans="1:4" x14ac:dyDescent="0.25">
      <c r="A1111" t="s">
        <v>3323</v>
      </c>
      <c r="B1111" t="s">
        <v>3324</v>
      </c>
      <c r="C1111" t="s">
        <v>3325</v>
      </c>
      <c r="D1111" t="s">
        <v>3324</v>
      </c>
    </row>
    <row r="1112" spans="1:4" x14ac:dyDescent="0.25">
      <c r="A1112" t="s">
        <v>3326</v>
      </c>
      <c r="B1112" t="s">
        <v>3327</v>
      </c>
      <c r="C1112" t="s">
        <v>3328</v>
      </c>
      <c r="D1112" t="s">
        <v>3327</v>
      </c>
    </row>
    <row r="1113" spans="1:4" x14ac:dyDescent="0.25">
      <c r="A1113" t="s">
        <v>3329</v>
      </c>
      <c r="B1113" t="s">
        <v>3330</v>
      </c>
      <c r="C1113" t="s">
        <v>3331</v>
      </c>
      <c r="D1113" t="s">
        <v>3330</v>
      </c>
    </row>
    <row r="1114" spans="1:4" x14ac:dyDescent="0.25">
      <c r="A1114" t="s">
        <v>3332</v>
      </c>
      <c r="B1114" t="s">
        <v>3333</v>
      </c>
      <c r="C1114" t="s">
        <v>3334</v>
      </c>
      <c r="D1114" t="s">
        <v>3333</v>
      </c>
    </row>
    <row r="1115" spans="1:4" x14ac:dyDescent="0.25">
      <c r="A1115" t="s">
        <v>3335</v>
      </c>
      <c r="B1115" t="s">
        <v>3336</v>
      </c>
      <c r="C1115" t="s">
        <v>3337</v>
      </c>
      <c r="D1115" t="s">
        <v>3336</v>
      </c>
    </row>
    <row r="1116" spans="1:4" x14ac:dyDescent="0.25">
      <c r="A1116" t="s">
        <v>3338</v>
      </c>
      <c r="B1116" t="s">
        <v>3339</v>
      </c>
      <c r="C1116" t="s">
        <v>3340</v>
      </c>
      <c r="D1116" t="s">
        <v>3339</v>
      </c>
    </row>
    <row r="1117" spans="1:4" x14ac:dyDescent="0.25">
      <c r="A1117" t="s">
        <v>3341</v>
      </c>
      <c r="B1117" t="s">
        <v>3342</v>
      </c>
      <c r="C1117" t="s">
        <v>3343</v>
      </c>
      <c r="D1117" t="s">
        <v>3342</v>
      </c>
    </row>
    <row r="1118" spans="1:4" x14ac:dyDescent="0.25">
      <c r="A1118" t="s">
        <v>3344</v>
      </c>
      <c r="B1118" t="s">
        <v>3345</v>
      </c>
      <c r="C1118" t="s">
        <v>3346</v>
      </c>
      <c r="D1118" t="s">
        <v>3345</v>
      </c>
    </row>
    <row r="1119" spans="1:4" x14ac:dyDescent="0.25">
      <c r="A1119" t="s">
        <v>3347</v>
      </c>
      <c r="B1119" t="s">
        <v>3348</v>
      </c>
      <c r="C1119" t="s">
        <v>3349</v>
      </c>
      <c r="D1119" t="s">
        <v>3348</v>
      </c>
    </row>
    <row r="1120" spans="1:4" x14ac:dyDescent="0.25">
      <c r="A1120" t="s">
        <v>3350</v>
      </c>
      <c r="B1120" t="s">
        <v>3351</v>
      </c>
      <c r="C1120" t="s">
        <v>3352</v>
      </c>
      <c r="D1120" t="s">
        <v>3351</v>
      </c>
    </row>
    <row r="1121" spans="1:4" x14ac:dyDescent="0.25">
      <c r="A1121" t="s">
        <v>3353</v>
      </c>
      <c r="B1121" t="s">
        <v>3354</v>
      </c>
      <c r="C1121" t="s">
        <v>3355</v>
      </c>
      <c r="D1121" t="s">
        <v>3354</v>
      </c>
    </row>
    <row r="1122" spans="1:4" x14ac:dyDescent="0.25">
      <c r="A1122" t="s">
        <v>3356</v>
      </c>
      <c r="B1122" t="s">
        <v>3357</v>
      </c>
      <c r="C1122" t="s">
        <v>3358</v>
      </c>
      <c r="D1122" t="s">
        <v>3357</v>
      </c>
    </row>
    <row r="1123" spans="1:4" x14ac:dyDescent="0.25">
      <c r="A1123" t="s">
        <v>3359</v>
      </c>
      <c r="B1123" t="s">
        <v>3360</v>
      </c>
      <c r="C1123" t="s">
        <v>3361</v>
      </c>
      <c r="D1123" t="s">
        <v>3360</v>
      </c>
    </row>
    <row r="1124" spans="1:4" x14ac:dyDescent="0.25">
      <c r="A1124" t="s">
        <v>3362</v>
      </c>
      <c r="B1124" t="s">
        <v>3363</v>
      </c>
      <c r="C1124" t="s">
        <v>3364</v>
      </c>
      <c r="D1124" t="s">
        <v>3363</v>
      </c>
    </row>
    <row r="1125" spans="1:4" x14ac:dyDescent="0.25">
      <c r="A1125" t="s">
        <v>3365</v>
      </c>
      <c r="B1125" t="s">
        <v>3366</v>
      </c>
      <c r="C1125" t="s">
        <v>3367</v>
      </c>
      <c r="D1125" t="s">
        <v>3366</v>
      </c>
    </row>
    <row r="1126" spans="1:4" x14ac:dyDescent="0.25">
      <c r="A1126" t="s">
        <v>3368</v>
      </c>
      <c r="B1126" t="s">
        <v>3369</v>
      </c>
      <c r="C1126" t="s">
        <v>3370</v>
      </c>
      <c r="D1126" t="s">
        <v>3369</v>
      </c>
    </row>
    <row r="1127" spans="1:4" x14ac:dyDescent="0.25">
      <c r="A1127" t="s">
        <v>3371</v>
      </c>
      <c r="B1127" t="s">
        <v>3372</v>
      </c>
      <c r="C1127" t="s">
        <v>3373</v>
      </c>
      <c r="D1127" t="s">
        <v>3372</v>
      </c>
    </row>
    <row r="1128" spans="1:4" x14ac:dyDescent="0.25">
      <c r="A1128" t="s">
        <v>3374</v>
      </c>
      <c r="B1128" t="s">
        <v>3375</v>
      </c>
      <c r="C1128" t="s">
        <v>3376</v>
      </c>
      <c r="D1128" t="s">
        <v>3375</v>
      </c>
    </row>
    <row r="1129" spans="1:4" x14ac:dyDescent="0.25">
      <c r="A1129" t="s">
        <v>3377</v>
      </c>
      <c r="B1129" t="s">
        <v>3378</v>
      </c>
      <c r="C1129" t="s">
        <v>3379</v>
      </c>
      <c r="D1129" t="s">
        <v>3378</v>
      </c>
    </row>
    <row r="1130" spans="1:4" x14ac:dyDescent="0.25">
      <c r="A1130" t="s">
        <v>3380</v>
      </c>
      <c r="B1130" t="s">
        <v>3381</v>
      </c>
      <c r="C1130" t="s">
        <v>3382</v>
      </c>
      <c r="D1130" t="s">
        <v>3381</v>
      </c>
    </row>
    <row r="1131" spans="1:4" x14ac:dyDescent="0.25">
      <c r="A1131" t="s">
        <v>3383</v>
      </c>
      <c r="B1131" t="s">
        <v>3384</v>
      </c>
      <c r="C1131" t="s">
        <v>3385</v>
      </c>
      <c r="D1131" t="s">
        <v>3384</v>
      </c>
    </row>
    <row r="1132" spans="1:4" x14ac:dyDescent="0.25">
      <c r="A1132" t="s">
        <v>3386</v>
      </c>
      <c r="B1132" t="s">
        <v>3387</v>
      </c>
      <c r="C1132" t="s">
        <v>3388</v>
      </c>
      <c r="D1132" t="s">
        <v>3387</v>
      </c>
    </row>
    <row r="1133" spans="1:4" x14ac:dyDescent="0.25">
      <c r="A1133" t="s">
        <v>3389</v>
      </c>
      <c r="B1133" t="s">
        <v>3390</v>
      </c>
      <c r="C1133" t="s">
        <v>3391</v>
      </c>
      <c r="D1133" t="s">
        <v>3390</v>
      </c>
    </row>
    <row r="1134" spans="1:4" x14ac:dyDescent="0.25">
      <c r="A1134" t="s">
        <v>3392</v>
      </c>
      <c r="B1134" t="s">
        <v>3393</v>
      </c>
      <c r="C1134" t="s">
        <v>3394</v>
      </c>
      <c r="D1134" t="s">
        <v>3393</v>
      </c>
    </row>
    <row r="1135" spans="1:4" x14ac:dyDescent="0.25">
      <c r="A1135" t="s">
        <v>3395</v>
      </c>
      <c r="B1135" t="s">
        <v>3396</v>
      </c>
      <c r="C1135" t="s">
        <v>3397</v>
      </c>
      <c r="D1135" t="s">
        <v>3396</v>
      </c>
    </row>
    <row r="1136" spans="1:4" x14ac:dyDescent="0.25">
      <c r="A1136" t="s">
        <v>3398</v>
      </c>
      <c r="B1136" t="s">
        <v>3399</v>
      </c>
      <c r="C1136" t="s">
        <v>3400</v>
      </c>
      <c r="D1136" t="s">
        <v>3399</v>
      </c>
    </row>
    <row r="1137" spans="1:4" x14ac:dyDescent="0.25">
      <c r="A1137" t="s">
        <v>3401</v>
      </c>
      <c r="B1137" t="s">
        <v>3402</v>
      </c>
      <c r="C1137" t="s">
        <v>3403</v>
      </c>
      <c r="D1137" t="s">
        <v>3402</v>
      </c>
    </row>
    <row r="1138" spans="1:4" x14ac:dyDescent="0.25">
      <c r="A1138" t="s">
        <v>3404</v>
      </c>
      <c r="B1138" t="s">
        <v>3405</v>
      </c>
      <c r="C1138" t="s">
        <v>3406</v>
      </c>
      <c r="D1138" t="s">
        <v>3405</v>
      </c>
    </row>
    <row r="1139" spans="1:4" x14ac:dyDescent="0.25">
      <c r="A1139" t="s">
        <v>3407</v>
      </c>
      <c r="B1139" t="s">
        <v>3408</v>
      </c>
      <c r="C1139" t="s">
        <v>3409</v>
      </c>
      <c r="D1139" t="s">
        <v>3408</v>
      </c>
    </row>
    <row r="1140" spans="1:4" x14ac:dyDescent="0.25">
      <c r="A1140" t="s">
        <v>3410</v>
      </c>
      <c r="B1140" t="s">
        <v>3411</v>
      </c>
      <c r="C1140" t="s">
        <v>3412</v>
      </c>
      <c r="D1140" t="s">
        <v>3411</v>
      </c>
    </row>
    <row r="1141" spans="1:4" x14ac:dyDescent="0.25">
      <c r="A1141" t="s">
        <v>3413</v>
      </c>
      <c r="B1141" t="s">
        <v>3414</v>
      </c>
      <c r="C1141" t="s">
        <v>3415</v>
      </c>
      <c r="D1141" t="s">
        <v>3414</v>
      </c>
    </row>
    <row r="1142" spans="1:4" x14ac:dyDescent="0.25">
      <c r="A1142" t="s">
        <v>3416</v>
      </c>
      <c r="B1142" t="s">
        <v>3417</v>
      </c>
      <c r="C1142" t="s">
        <v>3418</v>
      </c>
      <c r="D1142" t="s">
        <v>3417</v>
      </c>
    </row>
    <row r="1143" spans="1:4" x14ac:dyDescent="0.25">
      <c r="A1143" t="s">
        <v>3419</v>
      </c>
      <c r="B1143" t="s">
        <v>3420</v>
      </c>
      <c r="C1143" t="s">
        <v>3421</v>
      </c>
      <c r="D1143" t="s">
        <v>3420</v>
      </c>
    </row>
    <row r="1144" spans="1:4" x14ac:dyDescent="0.25">
      <c r="A1144" t="s">
        <v>3422</v>
      </c>
      <c r="B1144" t="s">
        <v>3423</v>
      </c>
      <c r="C1144" t="s">
        <v>3424</v>
      </c>
      <c r="D1144" t="s">
        <v>3423</v>
      </c>
    </row>
    <row r="1145" spans="1:4" x14ac:dyDescent="0.25">
      <c r="A1145" t="s">
        <v>3425</v>
      </c>
      <c r="B1145" t="s">
        <v>3426</v>
      </c>
      <c r="C1145" t="s">
        <v>3427</v>
      </c>
      <c r="D1145" t="s">
        <v>3426</v>
      </c>
    </row>
    <row r="1146" spans="1:4" x14ac:dyDescent="0.25">
      <c r="A1146" t="s">
        <v>3428</v>
      </c>
      <c r="B1146" t="s">
        <v>3429</v>
      </c>
      <c r="C1146" t="s">
        <v>3430</v>
      </c>
      <c r="D1146" t="s">
        <v>3429</v>
      </c>
    </row>
    <row r="1147" spans="1:4" x14ac:dyDescent="0.25">
      <c r="A1147" t="s">
        <v>3431</v>
      </c>
      <c r="B1147" t="s">
        <v>3432</v>
      </c>
      <c r="C1147" t="s">
        <v>3433</v>
      </c>
      <c r="D1147" t="s">
        <v>3432</v>
      </c>
    </row>
    <row r="1148" spans="1:4" x14ac:dyDescent="0.25">
      <c r="A1148" t="s">
        <v>3434</v>
      </c>
      <c r="B1148" t="s">
        <v>3435</v>
      </c>
      <c r="C1148" t="s">
        <v>3436</v>
      </c>
      <c r="D1148" t="s">
        <v>3435</v>
      </c>
    </row>
    <row r="1149" spans="1:4" x14ac:dyDescent="0.25">
      <c r="A1149" t="s">
        <v>3437</v>
      </c>
      <c r="B1149" t="s">
        <v>3438</v>
      </c>
      <c r="C1149" t="s">
        <v>3439</v>
      </c>
      <c r="D1149" t="s">
        <v>3438</v>
      </c>
    </row>
    <row r="1150" spans="1:4" x14ac:dyDescent="0.25">
      <c r="A1150" t="s">
        <v>3440</v>
      </c>
      <c r="B1150" t="s">
        <v>3441</v>
      </c>
      <c r="C1150" t="s">
        <v>3442</v>
      </c>
      <c r="D1150" t="s">
        <v>3441</v>
      </c>
    </row>
    <row r="1151" spans="1:4" x14ac:dyDescent="0.25">
      <c r="A1151" t="s">
        <v>3443</v>
      </c>
      <c r="B1151" t="s">
        <v>3444</v>
      </c>
      <c r="C1151" t="s">
        <v>3445</v>
      </c>
      <c r="D1151" t="s">
        <v>3444</v>
      </c>
    </row>
    <row r="1152" spans="1:4" x14ac:dyDescent="0.25">
      <c r="A1152" t="s">
        <v>3446</v>
      </c>
      <c r="B1152" t="s">
        <v>3447</v>
      </c>
      <c r="C1152" t="s">
        <v>3448</v>
      </c>
      <c r="D1152" t="s">
        <v>3447</v>
      </c>
    </row>
    <row r="1153" spans="1:4" x14ac:dyDescent="0.25">
      <c r="A1153" t="s">
        <v>3449</v>
      </c>
      <c r="B1153" t="s">
        <v>3450</v>
      </c>
      <c r="C1153" t="s">
        <v>3451</v>
      </c>
      <c r="D1153" t="s">
        <v>3450</v>
      </c>
    </row>
    <row r="1154" spans="1:4" x14ac:dyDescent="0.25">
      <c r="A1154" t="s">
        <v>3452</v>
      </c>
      <c r="B1154" t="s">
        <v>3453</v>
      </c>
      <c r="C1154" t="s">
        <v>3454</v>
      </c>
      <c r="D1154" t="s">
        <v>3453</v>
      </c>
    </row>
    <row r="1155" spans="1:4" x14ac:dyDescent="0.25">
      <c r="A1155" t="s">
        <v>3455</v>
      </c>
      <c r="B1155" t="s">
        <v>3456</v>
      </c>
      <c r="C1155" t="s">
        <v>3457</v>
      </c>
      <c r="D1155" t="s">
        <v>3456</v>
      </c>
    </row>
    <row r="1156" spans="1:4" x14ac:dyDescent="0.25">
      <c r="A1156" t="s">
        <v>3458</v>
      </c>
      <c r="B1156" t="s">
        <v>3459</v>
      </c>
      <c r="C1156" t="s">
        <v>3460</v>
      </c>
      <c r="D1156" t="s">
        <v>3459</v>
      </c>
    </row>
    <row r="1157" spans="1:4" x14ac:dyDescent="0.25">
      <c r="A1157" t="s">
        <v>3461</v>
      </c>
      <c r="B1157" t="s">
        <v>3462</v>
      </c>
      <c r="C1157" t="s">
        <v>3463</v>
      </c>
      <c r="D1157" t="s">
        <v>3462</v>
      </c>
    </row>
    <row r="1158" spans="1:4" x14ac:dyDescent="0.25">
      <c r="A1158" t="s">
        <v>3464</v>
      </c>
      <c r="B1158" t="s">
        <v>3465</v>
      </c>
      <c r="C1158" t="s">
        <v>3466</v>
      </c>
      <c r="D1158" t="s">
        <v>3465</v>
      </c>
    </row>
    <row r="1159" spans="1:4" x14ac:dyDescent="0.25">
      <c r="A1159" t="s">
        <v>3467</v>
      </c>
      <c r="B1159" t="s">
        <v>3468</v>
      </c>
      <c r="C1159" t="s">
        <v>3469</v>
      </c>
      <c r="D1159" t="s">
        <v>3468</v>
      </c>
    </row>
    <row r="1160" spans="1:4" x14ac:dyDescent="0.25">
      <c r="A1160" t="s">
        <v>3470</v>
      </c>
      <c r="B1160" t="s">
        <v>3471</v>
      </c>
      <c r="C1160" t="s">
        <v>3472</v>
      </c>
      <c r="D1160" t="s">
        <v>3471</v>
      </c>
    </row>
    <row r="1161" spans="1:4" x14ac:dyDescent="0.25">
      <c r="A1161" t="s">
        <v>3473</v>
      </c>
      <c r="B1161" t="s">
        <v>3474</v>
      </c>
      <c r="C1161" t="s">
        <v>3475</v>
      </c>
      <c r="D1161" t="s">
        <v>3474</v>
      </c>
    </row>
    <row r="1162" spans="1:4" x14ac:dyDescent="0.25">
      <c r="A1162" t="s">
        <v>3476</v>
      </c>
      <c r="B1162" t="s">
        <v>3477</v>
      </c>
      <c r="C1162" t="s">
        <v>3478</v>
      </c>
      <c r="D1162" t="s">
        <v>3477</v>
      </c>
    </row>
    <row r="1163" spans="1:4" x14ac:dyDescent="0.25">
      <c r="A1163" t="s">
        <v>3479</v>
      </c>
      <c r="B1163" t="s">
        <v>3480</v>
      </c>
      <c r="C1163" t="s">
        <v>3481</v>
      </c>
      <c r="D1163" t="s">
        <v>3480</v>
      </c>
    </row>
    <row r="1164" spans="1:4" x14ac:dyDescent="0.25">
      <c r="A1164" t="s">
        <v>3482</v>
      </c>
      <c r="B1164" t="s">
        <v>3483</v>
      </c>
      <c r="C1164" t="s">
        <v>3484</v>
      </c>
      <c r="D1164" t="s">
        <v>3483</v>
      </c>
    </row>
    <row r="1165" spans="1:4" x14ac:dyDescent="0.25">
      <c r="A1165" t="s">
        <v>3485</v>
      </c>
      <c r="B1165" t="s">
        <v>3486</v>
      </c>
      <c r="C1165" t="s">
        <v>3487</v>
      </c>
      <c r="D1165" t="s">
        <v>3486</v>
      </c>
    </row>
    <row r="1166" spans="1:4" x14ac:dyDescent="0.25">
      <c r="A1166" t="s">
        <v>3488</v>
      </c>
      <c r="B1166" t="s">
        <v>3489</v>
      </c>
      <c r="C1166" t="s">
        <v>3490</v>
      </c>
      <c r="D1166" t="s">
        <v>3489</v>
      </c>
    </row>
    <row r="1167" spans="1:4" x14ac:dyDescent="0.25">
      <c r="A1167" t="s">
        <v>3491</v>
      </c>
      <c r="B1167" t="s">
        <v>3492</v>
      </c>
      <c r="C1167" t="s">
        <v>3493</v>
      </c>
      <c r="D1167" t="s">
        <v>3492</v>
      </c>
    </row>
    <row r="1168" spans="1:4" x14ac:dyDescent="0.25">
      <c r="A1168" t="s">
        <v>3494</v>
      </c>
      <c r="B1168" t="s">
        <v>3495</v>
      </c>
      <c r="C1168" t="s">
        <v>3496</v>
      </c>
      <c r="D1168" t="s">
        <v>3495</v>
      </c>
    </row>
    <row r="1169" spans="1:4" x14ac:dyDescent="0.25">
      <c r="A1169" t="s">
        <v>3497</v>
      </c>
      <c r="B1169" t="s">
        <v>3498</v>
      </c>
      <c r="C1169" t="s">
        <v>3499</v>
      </c>
      <c r="D1169" t="s">
        <v>3498</v>
      </c>
    </row>
    <row r="1170" spans="1:4" x14ac:dyDescent="0.25">
      <c r="A1170" t="s">
        <v>3500</v>
      </c>
      <c r="B1170" t="s">
        <v>3501</v>
      </c>
      <c r="C1170" t="s">
        <v>3502</v>
      </c>
      <c r="D1170" t="s">
        <v>3501</v>
      </c>
    </row>
    <row r="1171" spans="1:4" x14ac:dyDescent="0.25">
      <c r="A1171" t="s">
        <v>3503</v>
      </c>
      <c r="B1171" t="s">
        <v>3504</v>
      </c>
      <c r="C1171" t="s">
        <v>3505</v>
      </c>
      <c r="D1171" t="s">
        <v>3504</v>
      </c>
    </row>
    <row r="1172" spans="1:4" x14ac:dyDescent="0.25">
      <c r="A1172" t="s">
        <v>3506</v>
      </c>
      <c r="B1172" t="s">
        <v>3507</v>
      </c>
      <c r="C1172" t="s">
        <v>3508</v>
      </c>
      <c r="D1172" t="s">
        <v>3507</v>
      </c>
    </row>
    <row r="1173" spans="1:4" x14ac:dyDescent="0.25">
      <c r="A1173" t="s">
        <v>3509</v>
      </c>
      <c r="B1173" t="s">
        <v>3510</v>
      </c>
      <c r="C1173" t="s">
        <v>3511</v>
      </c>
      <c r="D1173" t="s">
        <v>3510</v>
      </c>
    </row>
    <row r="1174" spans="1:4" x14ac:dyDescent="0.25">
      <c r="A1174" t="s">
        <v>3512</v>
      </c>
      <c r="B1174" t="s">
        <v>3513</v>
      </c>
      <c r="C1174" t="s">
        <v>3514</v>
      </c>
      <c r="D1174" t="s">
        <v>3513</v>
      </c>
    </row>
    <row r="1175" spans="1:4" x14ac:dyDescent="0.25">
      <c r="A1175" t="s">
        <v>3515</v>
      </c>
      <c r="B1175" t="s">
        <v>3516</v>
      </c>
      <c r="C1175" t="s">
        <v>3517</v>
      </c>
      <c r="D1175" t="s">
        <v>3516</v>
      </c>
    </row>
    <row r="1176" spans="1:4" x14ac:dyDescent="0.25">
      <c r="A1176" t="s">
        <v>3518</v>
      </c>
      <c r="B1176" t="s">
        <v>3519</v>
      </c>
      <c r="C1176" t="s">
        <v>3520</v>
      </c>
      <c r="D1176" t="s">
        <v>3519</v>
      </c>
    </row>
    <row r="1177" spans="1:4" x14ac:dyDescent="0.25">
      <c r="A1177" t="s">
        <v>3521</v>
      </c>
      <c r="B1177" t="s">
        <v>3522</v>
      </c>
      <c r="C1177" t="s">
        <v>3523</v>
      </c>
      <c r="D1177" t="s">
        <v>3522</v>
      </c>
    </row>
    <row r="1178" spans="1:4" x14ac:dyDescent="0.25">
      <c r="A1178" t="s">
        <v>3524</v>
      </c>
      <c r="B1178" t="s">
        <v>3525</v>
      </c>
      <c r="C1178" t="s">
        <v>3526</v>
      </c>
      <c r="D1178" t="s">
        <v>3525</v>
      </c>
    </row>
    <row r="1179" spans="1:4" x14ac:dyDescent="0.25">
      <c r="A1179" t="s">
        <v>3527</v>
      </c>
      <c r="B1179" t="s">
        <v>3528</v>
      </c>
      <c r="C1179" t="s">
        <v>3529</v>
      </c>
      <c r="D1179" t="s">
        <v>3528</v>
      </c>
    </row>
    <row r="1180" spans="1:4" x14ac:dyDescent="0.25">
      <c r="A1180" t="s">
        <v>3530</v>
      </c>
      <c r="B1180" t="s">
        <v>3531</v>
      </c>
      <c r="C1180" t="s">
        <v>3532</v>
      </c>
      <c r="D1180" t="s">
        <v>3531</v>
      </c>
    </row>
    <row r="1181" spans="1:4" x14ac:dyDescent="0.25">
      <c r="A1181" t="s">
        <v>3533</v>
      </c>
      <c r="B1181" t="s">
        <v>3534</v>
      </c>
      <c r="C1181" t="s">
        <v>3535</v>
      </c>
      <c r="D1181" t="s">
        <v>3534</v>
      </c>
    </row>
    <row r="1182" spans="1:4" x14ac:dyDescent="0.25">
      <c r="A1182" t="s">
        <v>3536</v>
      </c>
      <c r="B1182" t="s">
        <v>3537</v>
      </c>
      <c r="C1182" t="s">
        <v>3538</v>
      </c>
      <c r="D1182" t="s">
        <v>3537</v>
      </c>
    </row>
    <row r="1183" spans="1:4" x14ac:dyDescent="0.25">
      <c r="A1183" t="s">
        <v>3539</v>
      </c>
      <c r="B1183" t="s">
        <v>3540</v>
      </c>
      <c r="C1183" t="s">
        <v>3541</v>
      </c>
      <c r="D1183" t="s">
        <v>3540</v>
      </c>
    </row>
    <row r="1184" spans="1:4" x14ac:dyDescent="0.25">
      <c r="A1184" t="s">
        <v>3542</v>
      </c>
      <c r="B1184" t="s">
        <v>3543</v>
      </c>
      <c r="C1184" t="s">
        <v>3544</v>
      </c>
      <c r="D1184" t="s">
        <v>3543</v>
      </c>
    </row>
    <row r="1185" spans="1:4" x14ac:dyDescent="0.25">
      <c r="A1185" t="s">
        <v>3545</v>
      </c>
      <c r="B1185" t="s">
        <v>3546</v>
      </c>
      <c r="C1185" t="s">
        <v>3547</v>
      </c>
      <c r="D1185" t="s">
        <v>3546</v>
      </c>
    </row>
    <row r="1186" spans="1:4" x14ac:dyDescent="0.25">
      <c r="A1186" t="s">
        <v>3548</v>
      </c>
      <c r="B1186" t="s">
        <v>3549</v>
      </c>
      <c r="C1186" t="s">
        <v>3550</v>
      </c>
      <c r="D1186" t="s">
        <v>3549</v>
      </c>
    </row>
    <row r="1187" spans="1:4" x14ac:dyDescent="0.25">
      <c r="A1187" t="s">
        <v>3551</v>
      </c>
      <c r="B1187" t="s">
        <v>3552</v>
      </c>
      <c r="C1187" t="s">
        <v>3553</v>
      </c>
      <c r="D1187" t="s">
        <v>3552</v>
      </c>
    </row>
    <row r="1188" spans="1:4" x14ac:dyDescent="0.25">
      <c r="A1188" t="s">
        <v>3554</v>
      </c>
      <c r="B1188" t="s">
        <v>3555</v>
      </c>
      <c r="C1188" t="s">
        <v>3556</v>
      </c>
      <c r="D1188" t="s">
        <v>3555</v>
      </c>
    </row>
    <row r="1189" spans="1:4" x14ac:dyDescent="0.25">
      <c r="A1189" t="s">
        <v>3557</v>
      </c>
      <c r="B1189" t="s">
        <v>3558</v>
      </c>
      <c r="C1189" t="s">
        <v>3559</v>
      </c>
      <c r="D1189" t="s">
        <v>3558</v>
      </c>
    </row>
    <row r="1190" spans="1:4" x14ac:dyDescent="0.25">
      <c r="A1190" t="s">
        <v>3560</v>
      </c>
      <c r="B1190" t="s">
        <v>3561</v>
      </c>
      <c r="C1190" t="s">
        <v>3562</v>
      </c>
      <c r="D1190" t="s">
        <v>3561</v>
      </c>
    </row>
    <row r="1191" spans="1:4" x14ac:dyDescent="0.25">
      <c r="A1191" t="s">
        <v>3563</v>
      </c>
      <c r="B1191" t="s">
        <v>3564</v>
      </c>
      <c r="C1191" t="s">
        <v>3565</v>
      </c>
      <c r="D1191" t="s">
        <v>3564</v>
      </c>
    </row>
    <row r="1192" spans="1:4" x14ac:dyDescent="0.25">
      <c r="A1192" t="s">
        <v>3566</v>
      </c>
      <c r="B1192" t="s">
        <v>3567</v>
      </c>
      <c r="C1192" t="s">
        <v>3568</v>
      </c>
      <c r="D1192" t="s">
        <v>3567</v>
      </c>
    </row>
    <row r="1193" spans="1:4" x14ac:dyDescent="0.25">
      <c r="A1193" t="s">
        <v>3569</v>
      </c>
      <c r="B1193" t="s">
        <v>3570</v>
      </c>
      <c r="C1193" t="s">
        <v>3571</v>
      </c>
      <c r="D1193" t="s">
        <v>3570</v>
      </c>
    </row>
    <row r="1194" spans="1:4" x14ac:dyDescent="0.25">
      <c r="A1194" t="s">
        <v>3572</v>
      </c>
      <c r="B1194" t="s">
        <v>3573</v>
      </c>
      <c r="C1194" t="s">
        <v>3574</v>
      </c>
      <c r="D1194" t="s">
        <v>3573</v>
      </c>
    </row>
    <row r="1195" spans="1:4" x14ac:dyDescent="0.25">
      <c r="A1195" t="s">
        <v>3575</v>
      </c>
      <c r="B1195" t="s">
        <v>3576</v>
      </c>
      <c r="C1195" t="s">
        <v>3577</v>
      </c>
      <c r="D1195" t="s">
        <v>3576</v>
      </c>
    </row>
    <row r="1196" spans="1:4" x14ac:dyDescent="0.25">
      <c r="A1196" t="s">
        <v>3578</v>
      </c>
      <c r="B1196" t="s">
        <v>3579</v>
      </c>
      <c r="C1196" t="s">
        <v>3580</v>
      </c>
      <c r="D1196" t="s">
        <v>3579</v>
      </c>
    </row>
    <row r="1197" spans="1:4" x14ac:dyDescent="0.25">
      <c r="A1197" t="s">
        <v>3581</v>
      </c>
      <c r="B1197" t="s">
        <v>3582</v>
      </c>
      <c r="C1197" t="s">
        <v>3583</v>
      </c>
      <c r="D1197" t="s">
        <v>3582</v>
      </c>
    </row>
    <row r="1198" spans="1:4" x14ac:dyDescent="0.25">
      <c r="A1198" t="s">
        <v>3584</v>
      </c>
      <c r="B1198" t="s">
        <v>3585</v>
      </c>
      <c r="C1198" t="s">
        <v>3586</v>
      </c>
      <c r="D1198" t="s">
        <v>3585</v>
      </c>
    </row>
    <row r="1199" spans="1:4" x14ac:dyDescent="0.25">
      <c r="A1199" t="s">
        <v>3587</v>
      </c>
      <c r="B1199" t="s">
        <v>3588</v>
      </c>
      <c r="C1199" t="s">
        <v>3589</v>
      </c>
      <c r="D1199" t="s">
        <v>3588</v>
      </c>
    </row>
    <row r="1200" spans="1:4" x14ac:dyDescent="0.25">
      <c r="A1200" t="s">
        <v>3590</v>
      </c>
      <c r="B1200" t="s">
        <v>3591</v>
      </c>
      <c r="C1200" t="s">
        <v>3592</v>
      </c>
      <c r="D1200" t="s">
        <v>3591</v>
      </c>
    </row>
    <row r="1201" spans="1:4" x14ac:dyDescent="0.25">
      <c r="A1201" t="s">
        <v>3593</v>
      </c>
      <c r="B1201" t="s">
        <v>3594</v>
      </c>
      <c r="C1201" t="s">
        <v>3595</v>
      </c>
      <c r="D1201" t="s">
        <v>3594</v>
      </c>
    </row>
    <row r="1202" spans="1:4" x14ac:dyDescent="0.25">
      <c r="A1202" t="s">
        <v>3596</v>
      </c>
      <c r="B1202" t="s">
        <v>3597</v>
      </c>
      <c r="C1202" t="s">
        <v>3598</v>
      </c>
      <c r="D1202" t="s">
        <v>3597</v>
      </c>
    </row>
    <row r="1203" spans="1:4" x14ac:dyDescent="0.25">
      <c r="A1203" t="s">
        <v>3599</v>
      </c>
      <c r="B1203" t="s">
        <v>3600</v>
      </c>
      <c r="C1203" t="s">
        <v>3601</v>
      </c>
      <c r="D1203" t="s">
        <v>3600</v>
      </c>
    </row>
    <row r="1204" spans="1:4" x14ac:dyDescent="0.25">
      <c r="A1204" t="s">
        <v>3602</v>
      </c>
      <c r="B1204" t="s">
        <v>3603</v>
      </c>
      <c r="C1204" t="s">
        <v>3604</v>
      </c>
      <c r="D1204" t="s">
        <v>3603</v>
      </c>
    </row>
    <row r="1205" spans="1:4" x14ac:dyDescent="0.25">
      <c r="A1205" t="s">
        <v>3605</v>
      </c>
      <c r="B1205" t="s">
        <v>3606</v>
      </c>
      <c r="C1205" t="s">
        <v>3607</v>
      </c>
      <c r="D1205" t="s">
        <v>3606</v>
      </c>
    </row>
    <row r="1206" spans="1:4" x14ac:dyDescent="0.25">
      <c r="A1206" t="s">
        <v>3608</v>
      </c>
      <c r="B1206" t="s">
        <v>3609</v>
      </c>
      <c r="C1206" t="s">
        <v>3610</v>
      </c>
      <c r="D1206" t="s">
        <v>3609</v>
      </c>
    </row>
    <row r="1207" spans="1:4" x14ac:dyDescent="0.25">
      <c r="A1207" t="s">
        <v>3611</v>
      </c>
      <c r="B1207" t="s">
        <v>3612</v>
      </c>
      <c r="C1207" t="s">
        <v>3613</v>
      </c>
      <c r="D1207" t="s">
        <v>3612</v>
      </c>
    </row>
    <row r="1208" spans="1:4" x14ac:dyDescent="0.25">
      <c r="A1208" t="s">
        <v>3614</v>
      </c>
      <c r="B1208" t="s">
        <v>3615</v>
      </c>
      <c r="C1208" t="s">
        <v>3616</v>
      </c>
      <c r="D1208" t="s">
        <v>3615</v>
      </c>
    </row>
    <row r="1209" spans="1:4" x14ac:dyDescent="0.25">
      <c r="A1209" t="s">
        <v>3617</v>
      </c>
      <c r="B1209" t="s">
        <v>3618</v>
      </c>
      <c r="C1209" t="s">
        <v>3619</v>
      </c>
      <c r="D1209" t="s">
        <v>3618</v>
      </c>
    </row>
    <row r="1210" spans="1:4" x14ac:dyDescent="0.25">
      <c r="A1210" t="s">
        <v>3620</v>
      </c>
      <c r="B1210" t="s">
        <v>3621</v>
      </c>
      <c r="C1210" t="s">
        <v>3622</v>
      </c>
      <c r="D1210" t="s">
        <v>3621</v>
      </c>
    </row>
    <row r="1211" spans="1:4" x14ac:dyDescent="0.25">
      <c r="A1211" t="s">
        <v>3623</v>
      </c>
      <c r="B1211" t="s">
        <v>3624</v>
      </c>
      <c r="C1211" t="s">
        <v>3625</v>
      </c>
      <c r="D1211" t="s">
        <v>3624</v>
      </c>
    </row>
    <row r="1212" spans="1:4" x14ac:dyDescent="0.25">
      <c r="A1212" t="s">
        <v>3626</v>
      </c>
      <c r="B1212" t="s">
        <v>3627</v>
      </c>
      <c r="C1212" t="s">
        <v>3628</v>
      </c>
      <c r="D1212" t="s">
        <v>3627</v>
      </c>
    </row>
    <row r="1213" spans="1:4" x14ac:dyDescent="0.25">
      <c r="A1213" t="s">
        <v>3629</v>
      </c>
      <c r="B1213" t="s">
        <v>3630</v>
      </c>
      <c r="C1213" t="s">
        <v>3631</v>
      </c>
      <c r="D1213" t="s">
        <v>3630</v>
      </c>
    </row>
    <row r="1214" spans="1:4" x14ac:dyDescent="0.25">
      <c r="A1214" t="s">
        <v>3632</v>
      </c>
      <c r="B1214" t="s">
        <v>3633</v>
      </c>
      <c r="C1214" t="s">
        <v>3634</v>
      </c>
      <c r="D1214" t="s">
        <v>3633</v>
      </c>
    </row>
    <row r="1215" spans="1:4" x14ac:dyDescent="0.25">
      <c r="A1215" t="s">
        <v>3635</v>
      </c>
      <c r="B1215" t="s">
        <v>3636</v>
      </c>
      <c r="C1215" t="s">
        <v>3637</v>
      </c>
      <c r="D1215" t="s">
        <v>3636</v>
      </c>
    </row>
    <row r="1216" spans="1:4" x14ac:dyDescent="0.25">
      <c r="A1216" t="s">
        <v>3638</v>
      </c>
      <c r="B1216" t="s">
        <v>3639</v>
      </c>
      <c r="C1216" t="s">
        <v>3640</v>
      </c>
      <c r="D1216" t="s">
        <v>3639</v>
      </c>
    </row>
    <row r="1217" spans="1:4" x14ac:dyDescent="0.25">
      <c r="A1217" t="s">
        <v>3641</v>
      </c>
      <c r="B1217" t="s">
        <v>3642</v>
      </c>
      <c r="C1217" t="s">
        <v>3643</v>
      </c>
      <c r="D1217" t="s">
        <v>3642</v>
      </c>
    </row>
    <row r="1218" spans="1:4" x14ac:dyDescent="0.25">
      <c r="A1218" t="s">
        <v>3644</v>
      </c>
      <c r="B1218" t="s">
        <v>3645</v>
      </c>
      <c r="C1218" t="s">
        <v>3646</v>
      </c>
      <c r="D1218" t="s">
        <v>3645</v>
      </c>
    </row>
    <row r="1219" spans="1:4" x14ac:dyDescent="0.25">
      <c r="A1219" t="s">
        <v>3647</v>
      </c>
      <c r="B1219" t="s">
        <v>3648</v>
      </c>
      <c r="C1219" t="s">
        <v>3649</v>
      </c>
      <c r="D1219" t="s">
        <v>3648</v>
      </c>
    </row>
    <row r="1220" spans="1:4" x14ac:dyDescent="0.25">
      <c r="A1220" t="s">
        <v>3650</v>
      </c>
      <c r="B1220" t="s">
        <v>3651</v>
      </c>
      <c r="C1220" t="s">
        <v>3652</v>
      </c>
      <c r="D1220" t="s">
        <v>3651</v>
      </c>
    </row>
    <row r="1221" spans="1:4" x14ac:dyDescent="0.25">
      <c r="A1221" t="s">
        <v>3653</v>
      </c>
      <c r="B1221" t="s">
        <v>3654</v>
      </c>
      <c r="C1221" t="s">
        <v>3655</v>
      </c>
      <c r="D1221" t="s">
        <v>3654</v>
      </c>
    </row>
    <row r="1222" spans="1:4" x14ac:dyDescent="0.25">
      <c r="A1222" t="s">
        <v>3656</v>
      </c>
      <c r="B1222" t="s">
        <v>3657</v>
      </c>
      <c r="C1222" t="s">
        <v>3658</v>
      </c>
      <c r="D1222" t="s">
        <v>3657</v>
      </c>
    </row>
    <row r="1223" spans="1:4" x14ac:dyDescent="0.25">
      <c r="A1223" t="s">
        <v>3659</v>
      </c>
      <c r="B1223" t="s">
        <v>3660</v>
      </c>
      <c r="C1223" t="s">
        <v>3661</v>
      </c>
      <c r="D1223" t="s">
        <v>3660</v>
      </c>
    </row>
    <row r="1224" spans="1:4" x14ac:dyDescent="0.25">
      <c r="A1224" t="s">
        <v>3662</v>
      </c>
      <c r="B1224" t="s">
        <v>3663</v>
      </c>
      <c r="C1224" t="s">
        <v>3664</v>
      </c>
      <c r="D1224" t="s">
        <v>3663</v>
      </c>
    </row>
    <row r="1225" spans="1:4" x14ac:dyDescent="0.25">
      <c r="A1225" t="s">
        <v>3665</v>
      </c>
      <c r="B1225" t="s">
        <v>3666</v>
      </c>
      <c r="C1225" t="s">
        <v>3667</v>
      </c>
      <c r="D1225" t="s">
        <v>3666</v>
      </c>
    </row>
    <row r="1226" spans="1:4" x14ac:dyDescent="0.25">
      <c r="A1226" t="s">
        <v>3668</v>
      </c>
      <c r="B1226" t="s">
        <v>3669</v>
      </c>
      <c r="C1226" t="s">
        <v>3670</v>
      </c>
      <c r="D1226" t="s">
        <v>3669</v>
      </c>
    </row>
    <row r="1227" spans="1:4" x14ac:dyDescent="0.25">
      <c r="A1227" t="s">
        <v>3671</v>
      </c>
      <c r="B1227" t="s">
        <v>3672</v>
      </c>
      <c r="C1227" t="s">
        <v>3673</v>
      </c>
      <c r="D1227" t="s">
        <v>3672</v>
      </c>
    </row>
    <row r="1228" spans="1:4" x14ac:dyDescent="0.25">
      <c r="A1228" t="s">
        <v>3674</v>
      </c>
      <c r="B1228" t="s">
        <v>3675</v>
      </c>
      <c r="C1228" t="s">
        <v>3676</v>
      </c>
      <c r="D1228" t="s">
        <v>3675</v>
      </c>
    </row>
    <row r="1229" spans="1:4" x14ac:dyDescent="0.25">
      <c r="A1229" t="s">
        <v>3677</v>
      </c>
      <c r="B1229" t="s">
        <v>3678</v>
      </c>
      <c r="C1229" t="s">
        <v>3679</v>
      </c>
      <c r="D1229" t="s">
        <v>3678</v>
      </c>
    </row>
    <row r="1230" spans="1:4" x14ac:dyDescent="0.25">
      <c r="A1230" t="s">
        <v>3680</v>
      </c>
      <c r="B1230" t="s">
        <v>3681</v>
      </c>
      <c r="C1230" t="s">
        <v>3682</v>
      </c>
      <c r="D1230" t="s">
        <v>3681</v>
      </c>
    </row>
    <row r="1231" spans="1:4" x14ac:dyDescent="0.25">
      <c r="A1231" t="s">
        <v>3683</v>
      </c>
      <c r="B1231" t="s">
        <v>3684</v>
      </c>
      <c r="C1231" t="s">
        <v>3685</v>
      </c>
      <c r="D1231" t="s">
        <v>3684</v>
      </c>
    </row>
    <row r="1232" spans="1:4" x14ac:dyDescent="0.25">
      <c r="A1232" t="s">
        <v>3686</v>
      </c>
      <c r="B1232" t="s">
        <v>3687</v>
      </c>
      <c r="C1232" t="s">
        <v>3688</v>
      </c>
      <c r="D1232" t="s">
        <v>3687</v>
      </c>
    </row>
    <row r="1233" spans="1:4" x14ac:dyDescent="0.25">
      <c r="A1233" t="s">
        <v>3689</v>
      </c>
      <c r="B1233" t="s">
        <v>3690</v>
      </c>
      <c r="C1233" t="s">
        <v>3691</v>
      </c>
      <c r="D1233" t="s">
        <v>3690</v>
      </c>
    </row>
    <row r="1234" spans="1:4" x14ac:dyDescent="0.25">
      <c r="A1234" t="s">
        <v>3692</v>
      </c>
      <c r="B1234" t="s">
        <v>3693</v>
      </c>
      <c r="C1234" t="s">
        <v>3694</v>
      </c>
      <c r="D1234" t="s">
        <v>3693</v>
      </c>
    </row>
    <row r="1235" spans="1:4" x14ac:dyDescent="0.25">
      <c r="A1235" t="s">
        <v>3695</v>
      </c>
      <c r="B1235" t="s">
        <v>3696</v>
      </c>
      <c r="C1235" t="s">
        <v>3697</v>
      </c>
      <c r="D1235" t="s">
        <v>3696</v>
      </c>
    </row>
    <row r="1236" spans="1:4" x14ac:dyDescent="0.25">
      <c r="A1236" t="s">
        <v>3698</v>
      </c>
      <c r="B1236" t="s">
        <v>3699</v>
      </c>
      <c r="C1236" t="s">
        <v>3700</v>
      </c>
      <c r="D1236" t="s">
        <v>3699</v>
      </c>
    </row>
    <row r="1237" spans="1:4" x14ac:dyDescent="0.25">
      <c r="A1237" t="s">
        <v>3701</v>
      </c>
      <c r="B1237" t="s">
        <v>3702</v>
      </c>
      <c r="C1237" t="s">
        <v>3703</v>
      </c>
      <c r="D1237" t="s">
        <v>3702</v>
      </c>
    </row>
    <row r="1238" spans="1:4" x14ac:dyDescent="0.25">
      <c r="A1238" t="s">
        <v>3704</v>
      </c>
      <c r="B1238" t="s">
        <v>3705</v>
      </c>
      <c r="C1238" t="s">
        <v>3706</v>
      </c>
      <c r="D1238" t="s">
        <v>3705</v>
      </c>
    </row>
    <row r="1239" spans="1:4" x14ac:dyDescent="0.25">
      <c r="A1239" t="s">
        <v>3707</v>
      </c>
      <c r="B1239" t="s">
        <v>3708</v>
      </c>
      <c r="C1239" t="s">
        <v>3709</v>
      </c>
      <c r="D1239" t="s">
        <v>3708</v>
      </c>
    </row>
    <row r="1240" spans="1:4" x14ac:dyDescent="0.25">
      <c r="A1240" t="s">
        <v>3710</v>
      </c>
      <c r="B1240" t="s">
        <v>3711</v>
      </c>
      <c r="C1240" t="s">
        <v>3712</v>
      </c>
      <c r="D1240" t="s">
        <v>3711</v>
      </c>
    </row>
    <row r="1241" spans="1:4" x14ac:dyDescent="0.25">
      <c r="A1241" t="s">
        <v>3713</v>
      </c>
      <c r="B1241" t="s">
        <v>3714</v>
      </c>
      <c r="C1241" t="s">
        <v>3715</v>
      </c>
      <c r="D1241" t="s">
        <v>3714</v>
      </c>
    </row>
    <row r="1242" spans="1:4" x14ac:dyDescent="0.25">
      <c r="A1242" t="s">
        <v>3716</v>
      </c>
      <c r="B1242" t="s">
        <v>3717</v>
      </c>
      <c r="C1242" t="s">
        <v>3718</v>
      </c>
      <c r="D1242" t="s">
        <v>3717</v>
      </c>
    </row>
    <row r="1243" spans="1:4" x14ac:dyDescent="0.25">
      <c r="A1243" t="s">
        <v>3719</v>
      </c>
      <c r="B1243" t="s">
        <v>3720</v>
      </c>
      <c r="C1243" t="s">
        <v>3721</v>
      </c>
      <c r="D1243" t="s">
        <v>3720</v>
      </c>
    </row>
    <row r="1244" spans="1:4" x14ac:dyDescent="0.25">
      <c r="A1244" t="s">
        <v>3722</v>
      </c>
      <c r="B1244" t="s">
        <v>3723</v>
      </c>
      <c r="C1244" t="s">
        <v>3724</v>
      </c>
      <c r="D1244" t="s">
        <v>3723</v>
      </c>
    </row>
    <row r="1245" spans="1:4" x14ac:dyDescent="0.25">
      <c r="A1245" t="s">
        <v>3725</v>
      </c>
      <c r="B1245" t="s">
        <v>3726</v>
      </c>
      <c r="C1245" t="s">
        <v>3727</v>
      </c>
      <c r="D1245" t="s">
        <v>3726</v>
      </c>
    </row>
    <row r="1246" spans="1:4" x14ac:dyDescent="0.25">
      <c r="A1246" t="s">
        <v>3728</v>
      </c>
      <c r="B1246" t="s">
        <v>3729</v>
      </c>
      <c r="C1246" t="s">
        <v>3730</v>
      </c>
      <c r="D1246" t="s">
        <v>3729</v>
      </c>
    </row>
    <row r="1247" spans="1:4" x14ac:dyDescent="0.25">
      <c r="A1247" t="s">
        <v>3731</v>
      </c>
      <c r="B1247" t="s">
        <v>3732</v>
      </c>
      <c r="C1247" t="s">
        <v>3733</v>
      </c>
      <c r="D1247" t="s">
        <v>3732</v>
      </c>
    </row>
    <row r="1248" spans="1:4" x14ac:dyDescent="0.25">
      <c r="A1248" t="s">
        <v>3734</v>
      </c>
      <c r="B1248" t="s">
        <v>3735</v>
      </c>
      <c r="C1248" t="s">
        <v>3736</v>
      </c>
      <c r="D1248" t="s">
        <v>3735</v>
      </c>
    </row>
    <row r="1249" spans="1:4" x14ac:dyDescent="0.25">
      <c r="A1249" t="s">
        <v>3737</v>
      </c>
      <c r="B1249" t="s">
        <v>3738</v>
      </c>
      <c r="C1249" t="s">
        <v>3739</v>
      </c>
      <c r="D1249" t="s">
        <v>3738</v>
      </c>
    </row>
    <row r="1250" spans="1:4" x14ac:dyDescent="0.25">
      <c r="A1250" t="s">
        <v>3740</v>
      </c>
      <c r="B1250" t="s">
        <v>3741</v>
      </c>
      <c r="C1250" t="s">
        <v>3742</v>
      </c>
      <c r="D1250" t="s">
        <v>3741</v>
      </c>
    </row>
    <row r="1251" spans="1:4" x14ac:dyDescent="0.25">
      <c r="A1251" t="s">
        <v>3743</v>
      </c>
      <c r="B1251" t="s">
        <v>3744</v>
      </c>
      <c r="C1251" t="s">
        <v>3745</v>
      </c>
      <c r="D1251" t="s">
        <v>3744</v>
      </c>
    </row>
    <row r="1252" spans="1:4" x14ac:dyDescent="0.25">
      <c r="A1252" t="s">
        <v>3746</v>
      </c>
      <c r="B1252" t="s">
        <v>3747</v>
      </c>
      <c r="C1252" t="s">
        <v>3748</v>
      </c>
      <c r="D1252" t="s">
        <v>3747</v>
      </c>
    </row>
    <row r="1253" spans="1:4" x14ac:dyDescent="0.25">
      <c r="A1253" t="s">
        <v>3749</v>
      </c>
      <c r="B1253" t="s">
        <v>3750</v>
      </c>
      <c r="C1253" t="s">
        <v>3751</v>
      </c>
      <c r="D1253" t="s">
        <v>3750</v>
      </c>
    </row>
    <row r="1254" spans="1:4" x14ac:dyDescent="0.25">
      <c r="A1254" t="s">
        <v>3752</v>
      </c>
      <c r="B1254" t="s">
        <v>3753</v>
      </c>
      <c r="C1254" t="s">
        <v>3754</v>
      </c>
      <c r="D1254" t="s">
        <v>3753</v>
      </c>
    </row>
    <row r="1255" spans="1:4" x14ac:dyDescent="0.25">
      <c r="A1255" t="s">
        <v>3755</v>
      </c>
      <c r="B1255" t="s">
        <v>3756</v>
      </c>
      <c r="C1255" t="s">
        <v>3757</v>
      </c>
      <c r="D1255" t="s">
        <v>3756</v>
      </c>
    </row>
    <row r="1256" spans="1:4" x14ac:dyDescent="0.25">
      <c r="A1256" t="s">
        <v>3758</v>
      </c>
      <c r="B1256" t="s">
        <v>3759</v>
      </c>
      <c r="C1256" t="s">
        <v>3760</v>
      </c>
      <c r="D1256" t="s">
        <v>3759</v>
      </c>
    </row>
    <row r="1257" spans="1:4" x14ac:dyDescent="0.25">
      <c r="A1257" t="s">
        <v>3761</v>
      </c>
      <c r="B1257" t="s">
        <v>3762</v>
      </c>
      <c r="C1257" t="s">
        <v>3763</v>
      </c>
      <c r="D1257" t="s">
        <v>3762</v>
      </c>
    </row>
    <row r="1258" spans="1:4" x14ac:dyDescent="0.25">
      <c r="A1258" t="s">
        <v>3764</v>
      </c>
      <c r="B1258" t="s">
        <v>3765</v>
      </c>
      <c r="C1258" t="s">
        <v>3766</v>
      </c>
      <c r="D1258" t="s">
        <v>3765</v>
      </c>
    </row>
    <row r="1259" spans="1:4" x14ac:dyDescent="0.25">
      <c r="A1259" t="s">
        <v>3767</v>
      </c>
      <c r="B1259" t="s">
        <v>3768</v>
      </c>
      <c r="C1259" t="s">
        <v>3769</v>
      </c>
      <c r="D1259" t="s">
        <v>3768</v>
      </c>
    </row>
    <row r="1260" spans="1:4" x14ac:dyDescent="0.25">
      <c r="A1260" t="s">
        <v>3770</v>
      </c>
      <c r="B1260" t="s">
        <v>3771</v>
      </c>
      <c r="C1260" t="s">
        <v>3772</v>
      </c>
      <c r="D1260" t="s">
        <v>3771</v>
      </c>
    </row>
    <row r="1261" spans="1:4" x14ac:dyDescent="0.25">
      <c r="A1261" t="s">
        <v>3773</v>
      </c>
      <c r="B1261" t="s">
        <v>3774</v>
      </c>
      <c r="C1261" t="s">
        <v>3775</v>
      </c>
      <c r="D1261" t="s">
        <v>3774</v>
      </c>
    </row>
    <row r="1262" spans="1:4" x14ac:dyDescent="0.25">
      <c r="A1262" t="s">
        <v>3776</v>
      </c>
      <c r="B1262" t="s">
        <v>3777</v>
      </c>
      <c r="C1262" t="s">
        <v>3778</v>
      </c>
      <c r="D1262" t="s">
        <v>3777</v>
      </c>
    </row>
    <row r="1263" spans="1:4" x14ac:dyDescent="0.25">
      <c r="A1263" t="s">
        <v>3779</v>
      </c>
      <c r="B1263" t="s">
        <v>3780</v>
      </c>
      <c r="C1263" t="s">
        <v>3781</v>
      </c>
      <c r="D1263" t="s">
        <v>3780</v>
      </c>
    </row>
    <row r="1264" spans="1:4" x14ac:dyDescent="0.25">
      <c r="A1264" t="s">
        <v>3782</v>
      </c>
      <c r="B1264" t="s">
        <v>3783</v>
      </c>
      <c r="C1264" t="s">
        <v>3784</v>
      </c>
      <c r="D1264" t="s">
        <v>3783</v>
      </c>
    </row>
    <row r="1265" spans="1:4" x14ac:dyDescent="0.25">
      <c r="A1265" t="s">
        <v>3785</v>
      </c>
      <c r="B1265" t="s">
        <v>3786</v>
      </c>
      <c r="C1265" t="s">
        <v>3787</v>
      </c>
      <c r="D1265" t="s">
        <v>3786</v>
      </c>
    </row>
    <row r="1266" spans="1:4" x14ac:dyDescent="0.25">
      <c r="A1266" t="s">
        <v>3788</v>
      </c>
      <c r="B1266" t="s">
        <v>3789</v>
      </c>
      <c r="C1266" t="s">
        <v>3790</v>
      </c>
      <c r="D1266" t="s">
        <v>3789</v>
      </c>
    </row>
    <row r="1267" spans="1:4" x14ac:dyDescent="0.25">
      <c r="A1267" t="s">
        <v>3791</v>
      </c>
      <c r="B1267" t="s">
        <v>3792</v>
      </c>
      <c r="C1267" t="s">
        <v>3793</v>
      </c>
      <c r="D1267" t="s">
        <v>3792</v>
      </c>
    </row>
    <row r="1268" spans="1:4" x14ac:dyDescent="0.25">
      <c r="A1268" t="s">
        <v>3794</v>
      </c>
      <c r="B1268" t="s">
        <v>3795</v>
      </c>
      <c r="C1268" t="s">
        <v>3796</v>
      </c>
      <c r="D1268" t="s">
        <v>3795</v>
      </c>
    </row>
    <row r="1269" spans="1:4" x14ac:dyDescent="0.25">
      <c r="A1269" t="s">
        <v>3797</v>
      </c>
      <c r="B1269" t="s">
        <v>3798</v>
      </c>
      <c r="C1269" t="s">
        <v>3799</v>
      </c>
      <c r="D1269" t="s">
        <v>3798</v>
      </c>
    </row>
    <row r="1270" spans="1:4" x14ac:dyDescent="0.25">
      <c r="A1270" t="s">
        <v>3800</v>
      </c>
      <c r="B1270" t="s">
        <v>3801</v>
      </c>
      <c r="C1270" t="s">
        <v>3802</v>
      </c>
      <c r="D1270" t="s">
        <v>3801</v>
      </c>
    </row>
    <row r="1271" spans="1:4" x14ac:dyDescent="0.25">
      <c r="A1271" t="s">
        <v>3803</v>
      </c>
      <c r="B1271" t="s">
        <v>3804</v>
      </c>
      <c r="C1271" t="s">
        <v>3805</v>
      </c>
      <c r="D1271" t="s">
        <v>3804</v>
      </c>
    </row>
    <row r="1272" spans="1:4" x14ac:dyDescent="0.25">
      <c r="A1272" t="s">
        <v>3806</v>
      </c>
      <c r="B1272" t="s">
        <v>3807</v>
      </c>
      <c r="C1272" t="s">
        <v>3808</v>
      </c>
      <c r="D1272" t="s">
        <v>3807</v>
      </c>
    </row>
    <row r="1273" spans="1:4" x14ac:dyDescent="0.25">
      <c r="A1273" t="s">
        <v>3809</v>
      </c>
      <c r="B1273" t="s">
        <v>3810</v>
      </c>
      <c r="C1273" t="s">
        <v>3811</v>
      </c>
      <c r="D1273" t="s">
        <v>3810</v>
      </c>
    </row>
    <row r="1274" spans="1:4" x14ac:dyDescent="0.25">
      <c r="A1274" t="s">
        <v>3812</v>
      </c>
      <c r="B1274" t="s">
        <v>3813</v>
      </c>
      <c r="C1274" t="s">
        <v>3814</v>
      </c>
      <c r="D1274" t="s">
        <v>3813</v>
      </c>
    </row>
    <row r="1275" spans="1:4" x14ac:dyDescent="0.25">
      <c r="A1275" t="s">
        <v>3815</v>
      </c>
      <c r="B1275" t="s">
        <v>3816</v>
      </c>
      <c r="C1275" t="s">
        <v>3817</v>
      </c>
      <c r="D1275" t="s">
        <v>3816</v>
      </c>
    </row>
    <row r="1276" spans="1:4" x14ac:dyDescent="0.25">
      <c r="A1276" t="s">
        <v>3818</v>
      </c>
      <c r="B1276" t="s">
        <v>3819</v>
      </c>
      <c r="C1276" t="s">
        <v>3820</v>
      </c>
      <c r="D1276" t="s">
        <v>3819</v>
      </c>
    </row>
    <row r="1277" spans="1:4" x14ac:dyDescent="0.25">
      <c r="A1277" t="s">
        <v>3821</v>
      </c>
      <c r="B1277" t="s">
        <v>3822</v>
      </c>
      <c r="C1277" t="s">
        <v>3823</v>
      </c>
      <c r="D1277" t="s">
        <v>3822</v>
      </c>
    </row>
    <row r="1278" spans="1:4" x14ac:dyDescent="0.25">
      <c r="A1278" t="s">
        <v>3824</v>
      </c>
      <c r="B1278" t="s">
        <v>3825</v>
      </c>
      <c r="C1278" t="s">
        <v>3826</v>
      </c>
      <c r="D1278" t="s">
        <v>3825</v>
      </c>
    </row>
    <row r="1279" spans="1:4" x14ac:dyDescent="0.25">
      <c r="A1279" t="s">
        <v>3827</v>
      </c>
      <c r="B1279" t="s">
        <v>3828</v>
      </c>
      <c r="C1279" t="s">
        <v>3829</v>
      </c>
      <c r="D1279" t="s">
        <v>3828</v>
      </c>
    </row>
    <row r="1280" spans="1:4" x14ac:dyDescent="0.25">
      <c r="A1280" t="s">
        <v>3830</v>
      </c>
      <c r="B1280" t="s">
        <v>3831</v>
      </c>
      <c r="C1280" t="s">
        <v>3832</v>
      </c>
      <c r="D1280" t="s">
        <v>3831</v>
      </c>
    </row>
    <row r="1281" spans="1:4" x14ac:dyDescent="0.25">
      <c r="A1281" t="s">
        <v>3833</v>
      </c>
      <c r="B1281" t="s">
        <v>3834</v>
      </c>
      <c r="C1281" t="s">
        <v>3835</v>
      </c>
      <c r="D1281" t="s">
        <v>3834</v>
      </c>
    </row>
    <row r="1282" spans="1:4" x14ac:dyDescent="0.25">
      <c r="A1282" t="s">
        <v>3836</v>
      </c>
      <c r="B1282" t="s">
        <v>3837</v>
      </c>
      <c r="C1282" t="s">
        <v>3838</v>
      </c>
      <c r="D1282" t="s">
        <v>3837</v>
      </c>
    </row>
    <row r="1283" spans="1:4" x14ac:dyDescent="0.25">
      <c r="A1283" t="s">
        <v>3839</v>
      </c>
      <c r="B1283" t="s">
        <v>3840</v>
      </c>
      <c r="C1283" t="s">
        <v>3841</v>
      </c>
      <c r="D1283" t="s">
        <v>3840</v>
      </c>
    </row>
    <row r="1284" spans="1:4" x14ac:dyDescent="0.25">
      <c r="A1284" t="s">
        <v>3842</v>
      </c>
      <c r="B1284" t="s">
        <v>3843</v>
      </c>
      <c r="C1284" t="s">
        <v>3844</v>
      </c>
      <c r="D1284" t="s">
        <v>3843</v>
      </c>
    </row>
    <row r="1285" spans="1:4" x14ac:dyDescent="0.25">
      <c r="A1285" t="s">
        <v>3845</v>
      </c>
      <c r="B1285" t="s">
        <v>3846</v>
      </c>
      <c r="C1285" t="s">
        <v>3847</v>
      </c>
      <c r="D1285" t="s">
        <v>3846</v>
      </c>
    </row>
    <row r="1286" spans="1:4" x14ac:dyDescent="0.25">
      <c r="A1286" t="s">
        <v>3848</v>
      </c>
      <c r="B1286" t="s">
        <v>3849</v>
      </c>
      <c r="C1286" t="s">
        <v>3850</v>
      </c>
      <c r="D1286" t="s">
        <v>3849</v>
      </c>
    </row>
    <row r="1287" spans="1:4" x14ac:dyDescent="0.25">
      <c r="A1287" t="s">
        <v>3851</v>
      </c>
      <c r="B1287" t="s">
        <v>3852</v>
      </c>
      <c r="C1287" t="s">
        <v>3853</v>
      </c>
      <c r="D1287" t="s">
        <v>3852</v>
      </c>
    </row>
    <row r="1288" spans="1:4" x14ac:dyDescent="0.25">
      <c r="A1288" t="s">
        <v>3854</v>
      </c>
      <c r="B1288" t="s">
        <v>3855</v>
      </c>
      <c r="C1288" t="s">
        <v>3856</v>
      </c>
      <c r="D1288" t="s">
        <v>3855</v>
      </c>
    </row>
    <row r="1289" spans="1:4" x14ac:dyDescent="0.25">
      <c r="A1289" t="s">
        <v>3857</v>
      </c>
      <c r="B1289" t="s">
        <v>3858</v>
      </c>
      <c r="C1289" t="s">
        <v>3859</v>
      </c>
      <c r="D1289" t="s">
        <v>3858</v>
      </c>
    </row>
    <row r="1290" spans="1:4" x14ac:dyDescent="0.25">
      <c r="A1290" t="s">
        <v>3860</v>
      </c>
      <c r="B1290" t="s">
        <v>3861</v>
      </c>
      <c r="C1290" t="s">
        <v>3862</v>
      </c>
      <c r="D1290" t="s">
        <v>3861</v>
      </c>
    </row>
    <row r="1291" spans="1:4" x14ac:dyDescent="0.25">
      <c r="A1291" t="s">
        <v>3863</v>
      </c>
      <c r="B1291" t="s">
        <v>3864</v>
      </c>
      <c r="C1291" t="s">
        <v>3865</v>
      </c>
      <c r="D1291" t="s">
        <v>3864</v>
      </c>
    </row>
    <row r="1292" spans="1:4" x14ac:dyDescent="0.25">
      <c r="A1292" t="s">
        <v>3866</v>
      </c>
      <c r="B1292" t="s">
        <v>3867</v>
      </c>
      <c r="C1292" t="s">
        <v>3868</v>
      </c>
      <c r="D1292" t="s">
        <v>3867</v>
      </c>
    </row>
    <row r="1293" spans="1:4" x14ac:dyDescent="0.25">
      <c r="A1293" t="s">
        <v>3869</v>
      </c>
      <c r="B1293" t="s">
        <v>3870</v>
      </c>
      <c r="C1293" t="s">
        <v>3871</v>
      </c>
      <c r="D1293" t="s">
        <v>3870</v>
      </c>
    </row>
    <row r="1294" spans="1:4" x14ac:dyDescent="0.25">
      <c r="A1294" t="s">
        <v>3872</v>
      </c>
      <c r="B1294" t="s">
        <v>3873</v>
      </c>
      <c r="C1294" t="s">
        <v>3874</v>
      </c>
      <c r="D1294" t="s">
        <v>3873</v>
      </c>
    </row>
    <row r="1295" spans="1:4" x14ac:dyDescent="0.25">
      <c r="A1295" t="s">
        <v>3875</v>
      </c>
      <c r="B1295" t="s">
        <v>3876</v>
      </c>
      <c r="C1295" t="s">
        <v>3877</v>
      </c>
      <c r="D1295" t="s">
        <v>3876</v>
      </c>
    </row>
    <row r="1296" spans="1:4" x14ac:dyDescent="0.25">
      <c r="A1296" t="s">
        <v>3878</v>
      </c>
      <c r="B1296" t="s">
        <v>3879</v>
      </c>
      <c r="C1296" t="s">
        <v>3880</v>
      </c>
      <c r="D1296" t="s">
        <v>3879</v>
      </c>
    </row>
    <row r="1297" spans="1:4" x14ac:dyDescent="0.25">
      <c r="A1297" t="s">
        <v>3881</v>
      </c>
      <c r="B1297" t="s">
        <v>3882</v>
      </c>
      <c r="C1297" t="s">
        <v>3883</v>
      </c>
      <c r="D1297" t="s">
        <v>3882</v>
      </c>
    </row>
    <row r="1298" spans="1:4" x14ac:dyDescent="0.25">
      <c r="A1298" t="s">
        <v>3884</v>
      </c>
      <c r="B1298" t="s">
        <v>3885</v>
      </c>
      <c r="C1298" t="s">
        <v>3886</v>
      </c>
      <c r="D1298" t="s">
        <v>3885</v>
      </c>
    </row>
    <row r="1299" spans="1:4" x14ac:dyDescent="0.25">
      <c r="A1299" t="s">
        <v>3887</v>
      </c>
      <c r="B1299" t="s">
        <v>3888</v>
      </c>
      <c r="C1299" t="s">
        <v>3889</v>
      </c>
      <c r="D1299" t="s">
        <v>3888</v>
      </c>
    </row>
    <row r="1300" spans="1:4" x14ac:dyDescent="0.25">
      <c r="A1300" t="s">
        <v>3890</v>
      </c>
      <c r="B1300" t="s">
        <v>3891</v>
      </c>
      <c r="C1300" t="s">
        <v>3892</v>
      </c>
      <c r="D1300" t="s">
        <v>3891</v>
      </c>
    </row>
    <row r="1301" spans="1:4" x14ac:dyDescent="0.25">
      <c r="A1301" t="s">
        <v>3893</v>
      </c>
      <c r="B1301" t="s">
        <v>3894</v>
      </c>
      <c r="C1301" t="s">
        <v>3895</v>
      </c>
      <c r="D1301" t="s">
        <v>3894</v>
      </c>
    </row>
    <row r="1302" spans="1:4" x14ac:dyDescent="0.25">
      <c r="A1302" t="s">
        <v>3896</v>
      </c>
      <c r="B1302" t="s">
        <v>3897</v>
      </c>
      <c r="C1302" t="s">
        <v>3898</v>
      </c>
      <c r="D1302" t="s">
        <v>3897</v>
      </c>
    </row>
    <row r="1303" spans="1:4" x14ac:dyDescent="0.25">
      <c r="A1303" t="s">
        <v>3899</v>
      </c>
      <c r="B1303" t="s">
        <v>3900</v>
      </c>
      <c r="C1303" t="s">
        <v>3901</v>
      </c>
      <c r="D1303" t="s">
        <v>3900</v>
      </c>
    </row>
    <row r="1304" spans="1:4" x14ac:dyDescent="0.25">
      <c r="A1304" t="s">
        <v>3902</v>
      </c>
      <c r="B1304" t="s">
        <v>3903</v>
      </c>
      <c r="C1304" t="s">
        <v>3904</v>
      </c>
      <c r="D1304" t="s">
        <v>3903</v>
      </c>
    </row>
    <row r="1305" spans="1:4" x14ac:dyDescent="0.25">
      <c r="A1305" t="s">
        <v>3905</v>
      </c>
      <c r="B1305" t="s">
        <v>3906</v>
      </c>
      <c r="C1305" t="s">
        <v>3907</v>
      </c>
      <c r="D1305" t="s">
        <v>3906</v>
      </c>
    </row>
    <row r="1306" spans="1:4" x14ac:dyDescent="0.25">
      <c r="A1306" t="s">
        <v>3908</v>
      </c>
      <c r="B1306" t="s">
        <v>3909</v>
      </c>
      <c r="C1306" t="s">
        <v>3910</v>
      </c>
      <c r="D1306" t="s">
        <v>3909</v>
      </c>
    </row>
    <row r="1307" spans="1:4" x14ac:dyDescent="0.25">
      <c r="A1307" t="s">
        <v>3911</v>
      </c>
      <c r="B1307" t="s">
        <v>3912</v>
      </c>
      <c r="C1307" t="s">
        <v>3913</v>
      </c>
      <c r="D1307" t="s">
        <v>3912</v>
      </c>
    </row>
    <row r="1308" spans="1:4" x14ac:dyDescent="0.25">
      <c r="A1308" t="s">
        <v>3914</v>
      </c>
      <c r="B1308" t="s">
        <v>3915</v>
      </c>
      <c r="C1308" t="s">
        <v>3916</v>
      </c>
      <c r="D1308" t="s">
        <v>3915</v>
      </c>
    </row>
    <row r="1309" spans="1:4" x14ac:dyDescent="0.25">
      <c r="A1309" t="s">
        <v>3917</v>
      </c>
      <c r="B1309" t="s">
        <v>3918</v>
      </c>
      <c r="C1309" t="s">
        <v>3919</v>
      </c>
      <c r="D1309" t="s">
        <v>3918</v>
      </c>
    </row>
    <row r="1310" spans="1:4" x14ac:dyDescent="0.25">
      <c r="A1310" t="s">
        <v>3920</v>
      </c>
      <c r="B1310" t="s">
        <v>3921</v>
      </c>
      <c r="C1310" t="s">
        <v>3922</v>
      </c>
      <c r="D1310" t="s">
        <v>3921</v>
      </c>
    </row>
    <row r="1311" spans="1:4" x14ac:dyDescent="0.25">
      <c r="A1311" t="s">
        <v>3923</v>
      </c>
      <c r="B1311" t="s">
        <v>3924</v>
      </c>
      <c r="C1311" t="s">
        <v>3925</v>
      </c>
      <c r="D1311" t="s">
        <v>3924</v>
      </c>
    </row>
    <row r="1312" spans="1:4" x14ac:dyDescent="0.25">
      <c r="A1312" t="s">
        <v>3926</v>
      </c>
      <c r="B1312" t="s">
        <v>3927</v>
      </c>
      <c r="C1312" t="s">
        <v>3928</v>
      </c>
      <c r="D1312" t="s">
        <v>3927</v>
      </c>
    </row>
    <row r="1313" spans="1:4" x14ac:dyDescent="0.25">
      <c r="A1313" t="s">
        <v>3929</v>
      </c>
      <c r="B1313" t="s">
        <v>3930</v>
      </c>
      <c r="C1313" t="s">
        <v>3931</v>
      </c>
      <c r="D1313" t="s">
        <v>3930</v>
      </c>
    </row>
    <row r="1314" spans="1:4" x14ac:dyDescent="0.25">
      <c r="A1314" t="s">
        <v>3932</v>
      </c>
      <c r="B1314" t="s">
        <v>3933</v>
      </c>
      <c r="C1314" t="s">
        <v>3934</v>
      </c>
      <c r="D1314" t="s">
        <v>3933</v>
      </c>
    </row>
    <row r="1315" spans="1:4" x14ac:dyDescent="0.25">
      <c r="A1315" t="s">
        <v>3935</v>
      </c>
      <c r="B1315" t="s">
        <v>3936</v>
      </c>
      <c r="C1315" t="s">
        <v>3937</v>
      </c>
      <c r="D1315" t="s">
        <v>3936</v>
      </c>
    </row>
    <row r="1316" spans="1:4" x14ac:dyDescent="0.25">
      <c r="A1316" t="s">
        <v>3938</v>
      </c>
      <c r="B1316" t="s">
        <v>3939</v>
      </c>
      <c r="C1316" t="s">
        <v>3940</v>
      </c>
      <c r="D1316" t="s">
        <v>3939</v>
      </c>
    </row>
    <row r="1317" spans="1:4" x14ac:dyDescent="0.25">
      <c r="A1317" t="s">
        <v>3941</v>
      </c>
      <c r="B1317" t="s">
        <v>3942</v>
      </c>
      <c r="C1317" t="s">
        <v>3943</v>
      </c>
      <c r="D1317" t="s">
        <v>3942</v>
      </c>
    </row>
    <row r="1318" spans="1:4" x14ac:dyDescent="0.25">
      <c r="A1318" t="s">
        <v>3944</v>
      </c>
      <c r="B1318" t="s">
        <v>3945</v>
      </c>
      <c r="C1318" t="s">
        <v>3946</v>
      </c>
      <c r="D1318" t="s">
        <v>3945</v>
      </c>
    </row>
    <row r="1319" spans="1:4" x14ac:dyDescent="0.25">
      <c r="A1319" t="s">
        <v>3947</v>
      </c>
      <c r="B1319" t="s">
        <v>3948</v>
      </c>
      <c r="C1319" t="s">
        <v>3949</v>
      </c>
      <c r="D1319" t="s">
        <v>3948</v>
      </c>
    </row>
    <row r="1320" spans="1:4" x14ac:dyDescent="0.25">
      <c r="A1320" t="s">
        <v>3950</v>
      </c>
      <c r="B1320" t="s">
        <v>3951</v>
      </c>
      <c r="C1320" t="s">
        <v>3952</v>
      </c>
      <c r="D1320" t="s">
        <v>3951</v>
      </c>
    </row>
    <row r="1321" spans="1:4" x14ac:dyDescent="0.25">
      <c r="A1321" t="s">
        <v>3953</v>
      </c>
      <c r="B1321" t="s">
        <v>3954</v>
      </c>
      <c r="C1321" t="s">
        <v>3955</v>
      </c>
      <c r="D1321" t="s">
        <v>3954</v>
      </c>
    </row>
    <row r="1322" spans="1:4" x14ac:dyDescent="0.25">
      <c r="A1322" t="s">
        <v>3956</v>
      </c>
      <c r="B1322" t="s">
        <v>3957</v>
      </c>
      <c r="C1322" t="s">
        <v>3958</v>
      </c>
      <c r="D1322" t="s">
        <v>3957</v>
      </c>
    </row>
    <row r="1323" spans="1:4" x14ac:dyDescent="0.25">
      <c r="A1323" t="s">
        <v>3959</v>
      </c>
      <c r="B1323" t="s">
        <v>3960</v>
      </c>
      <c r="C1323" t="s">
        <v>3961</v>
      </c>
      <c r="D1323" t="s">
        <v>3960</v>
      </c>
    </row>
    <row r="1324" spans="1:4" x14ac:dyDescent="0.25">
      <c r="A1324" t="s">
        <v>3962</v>
      </c>
      <c r="B1324" t="s">
        <v>3963</v>
      </c>
      <c r="C1324" t="s">
        <v>3964</v>
      </c>
      <c r="D1324" t="s">
        <v>3963</v>
      </c>
    </row>
    <row r="1325" spans="1:4" x14ac:dyDescent="0.25">
      <c r="A1325" t="s">
        <v>3965</v>
      </c>
      <c r="B1325" t="s">
        <v>3966</v>
      </c>
      <c r="C1325" t="s">
        <v>3967</v>
      </c>
      <c r="D1325" t="s">
        <v>3966</v>
      </c>
    </row>
    <row r="1326" spans="1:4" x14ac:dyDescent="0.25">
      <c r="A1326" t="s">
        <v>3968</v>
      </c>
      <c r="B1326" t="s">
        <v>3969</v>
      </c>
      <c r="C1326" t="s">
        <v>3970</v>
      </c>
      <c r="D1326" t="s">
        <v>3969</v>
      </c>
    </row>
    <row r="1327" spans="1:4" x14ac:dyDescent="0.25">
      <c r="A1327" t="s">
        <v>3971</v>
      </c>
      <c r="B1327" t="s">
        <v>3972</v>
      </c>
      <c r="C1327" t="s">
        <v>3973</v>
      </c>
      <c r="D1327" t="s">
        <v>3972</v>
      </c>
    </row>
    <row r="1328" spans="1:4" x14ac:dyDescent="0.25">
      <c r="A1328" t="s">
        <v>3974</v>
      </c>
      <c r="B1328" t="s">
        <v>3975</v>
      </c>
      <c r="C1328" t="s">
        <v>3976</v>
      </c>
      <c r="D1328" t="s">
        <v>3975</v>
      </c>
    </row>
    <row r="1329" spans="1:4" x14ac:dyDescent="0.25">
      <c r="A1329" t="s">
        <v>3977</v>
      </c>
      <c r="B1329" t="s">
        <v>3978</v>
      </c>
      <c r="C1329" t="s">
        <v>3979</v>
      </c>
      <c r="D1329" t="s">
        <v>3978</v>
      </c>
    </row>
    <row r="1330" spans="1:4" x14ac:dyDescent="0.25">
      <c r="A1330" t="s">
        <v>3980</v>
      </c>
      <c r="B1330" t="s">
        <v>3981</v>
      </c>
      <c r="C1330" t="s">
        <v>3982</v>
      </c>
      <c r="D1330" t="s">
        <v>3981</v>
      </c>
    </row>
    <row r="1331" spans="1:4" x14ac:dyDescent="0.25">
      <c r="A1331" t="s">
        <v>3983</v>
      </c>
      <c r="B1331" t="s">
        <v>3984</v>
      </c>
      <c r="C1331" t="s">
        <v>3985</v>
      </c>
      <c r="D1331" t="s">
        <v>3984</v>
      </c>
    </row>
    <row r="1332" spans="1:4" x14ac:dyDescent="0.25">
      <c r="A1332" t="s">
        <v>3986</v>
      </c>
      <c r="B1332" t="s">
        <v>3987</v>
      </c>
      <c r="C1332" t="s">
        <v>3988</v>
      </c>
      <c r="D1332" t="s">
        <v>3987</v>
      </c>
    </row>
    <row r="1333" spans="1:4" x14ac:dyDescent="0.25">
      <c r="A1333" t="s">
        <v>3989</v>
      </c>
      <c r="B1333" t="s">
        <v>3990</v>
      </c>
      <c r="C1333" t="s">
        <v>3991</v>
      </c>
      <c r="D1333" t="s">
        <v>3990</v>
      </c>
    </row>
    <row r="1334" spans="1:4" x14ac:dyDescent="0.25">
      <c r="A1334" t="s">
        <v>3992</v>
      </c>
      <c r="B1334" t="s">
        <v>3993</v>
      </c>
      <c r="C1334" t="s">
        <v>3994</v>
      </c>
      <c r="D1334" t="s">
        <v>3993</v>
      </c>
    </row>
    <row r="1335" spans="1:4" x14ac:dyDescent="0.25">
      <c r="A1335" t="s">
        <v>3995</v>
      </c>
      <c r="B1335" t="s">
        <v>3996</v>
      </c>
      <c r="C1335" t="s">
        <v>3997</v>
      </c>
      <c r="D1335" t="s">
        <v>3996</v>
      </c>
    </row>
    <row r="1336" spans="1:4" x14ac:dyDescent="0.25">
      <c r="A1336" t="s">
        <v>3998</v>
      </c>
      <c r="B1336" t="s">
        <v>3999</v>
      </c>
      <c r="C1336" t="s">
        <v>4000</v>
      </c>
      <c r="D1336" t="s">
        <v>3999</v>
      </c>
    </row>
    <row r="1337" spans="1:4" x14ac:dyDescent="0.25">
      <c r="A1337" t="s">
        <v>4001</v>
      </c>
      <c r="B1337" t="s">
        <v>4002</v>
      </c>
      <c r="C1337" t="s">
        <v>4003</v>
      </c>
      <c r="D1337" t="s">
        <v>4002</v>
      </c>
    </row>
    <row r="1338" spans="1:4" x14ac:dyDescent="0.25">
      <c r="A1338" t="s">
        <v>4004</v>
      </c>
      <c r="B1338" t="s">
        <v>4005</v>
      </c>
      <c r="C1338" t="s">
        <v>4006</v>
      </c>
      <c r="D1338" t="s">
        <v>4005</v>
      </c>
    </row>
    <row r="1339" spans="1:4" x14ac:dyDescent="0.25">
      <c r="A1339" t="s">
        <v>4007</v>
      </c>
      <c r="B1339" t="s">
        <v>4008</v>
      </c>
      <c r="C1339" t="s">
        <v>4009</v>
      </c>
      <c r="D1339" t="s">
        <v>4008</v>
      </c>
    </row>
    <row r="1340" spans="1:4" x14ac:dyDescent="0.25">
      <c r="A1340" t="s">
        <v>4010</v>
      </c>
      <c r="B1340" t="s">
        <v>4011</v>
      </c>
      <c r="C1340" t="s">
        <v>4012</v>
      </c>
      <c r="D1340" t="s">
        <v>4011</v>
      </c>
    </row>
    <row r="1341" spans="1:4" x14ac:dyDescent="0.25">
      <c r="A1341" t="s">
        <v>4013</v>
      </c>
      <c r="B1341" t="s">
        <v>4014</v>
      </c>
      <c r="C1341" t="s">
        <v>4015</v>
      </c>
      <c r="D1341" t="s">
        <v>4014</v>
      </c>
    </row>
    <row r="1342" spans="1:4" x14ac:dyDescent="0.25">
      <c r="A1342" t="s">
        <v>4016</v>
      </c>
      <c r="B1342" t="s">
        <v>4017</v>
      </c>
      <c r="C1342" t="s">
        <v>4018</v>
      </c>
      <c r="D1342" t="s">
        <v>4017</v>
      </c>
    </row>
    <row r="1343" spans="1:4" x14ac:dyDescent="0.25">
      <c r="A1343" t="s">
        <v>4019</v>
      </c>
      <c r="B1343" t="s">
        <v>4020</v>
      </c>
      <c r="C1343" t="s">
        <v>4021</v>
      </c>
      <c r="D1343" t="s">
        <v>4020</v>
      </c>
    </row>
    <row r="1344" spans="1:4" x14ac:dyDescent="0.25">
      <c r="A1344" t="s">
        <v>4022</v>
      </c>
      <c r="B1344" t="s">
        <v>4023</v>
      </c>
      <c r="C1344" t="s">
        <v>4024</v>
      </c>
      <c r="D1344" t="s">
        <v>4023</v>
      </c>
    </row>
    <row r="1345" spans="1:4" x14ac:dyDescent="0.25">
      <c r="A1345" t="s">
        <v>4025</v>
      </c>
      <c r="B1345" t="s">
        <v>4026</v>
      </c>
      <c r="C1345" t="s">
        <v>4027</v>
      </c>
      <c r="D1345" t="s">
        <v>4026</v>
      </c>
    </row>
    <row r="1346" spans="1:4" x14ac:dyDescent="0.25">
      <c r="A1346" t="s">
        <v>4028</v>
      </c>
      <c r="B1346" t="s">
        <v>4029</v>
      </c>
      <c r="C1346" t="s">
        <v>4030</v>
      </c>
      <c r="D1346" t="s">
        <v>4029</v>
      </c>
    </row>
    <row r="1347" spans="1:4" x14ac:dyDescent="0.25">
      <c r="A1347" t="s">
        <v>4031</v>
      </c>
      <c r="B1347" t="s">
        <v>4032</v>
      </c>
      <c r="C1347" t="s">
        <v>4033</v>
      </c>
      <c r="D1347" t="s">
        <v>4032</v>
      </c>
    </row>
    <row r="1348" spans="1:4" x14ac:dyDescent="0.25">
      <c r="A1348" t="s">
        <v>4034</v>
      </c>
      <c r="B1348" t="s">
        <v>4035</v>
      </c>
      <c r="C1348" t="s">
        <v>4036</v>
      </c>
      <c r="D1348" t="s">
        <v>4035</v>
      </c>
    </row>
    <row r="1349" spans="1:4" x14ac:dyDescent="0.25">
      <c r="A1349" t="s">
        <v>4037</v>
      </c>
      <c r="B1349" t="s">
        <v>4038</v>
      </c>
      <c r="C1349" t="s">
        <v>4039</v>
      </c>
      <c r="D1349" t="s">
        <v>4038</v>
      </c>
    </row>
    <row r="1350" spans="1:4" x14ac:dyDescent="0.25">
      <c r="A1350" t="s">
        <v>4040</v>
      </c>
      <c r="B1350" t="s">
        <v>4041</v>
      </c>
      <c r="C1350" t="s">
        <v>4042</v>
      </c>
      <c r="D1350" t="s">
        <v>4041</v>
      </c>
    </row>
    <row r="1351" spans="1:4" x14ac:dyDescent="0.25">
      <c r="A1351" t="s">
        <v>4043</v>
      </c>
      <c r="B1351" t="s">
        <v>4044</v>
      </c>
      <c r="C1351" t="s">
        <v>4045</v>
      </c>
      <c r="D1351" t="s">
        <v>4044</v>
      </c>
    </row>
    <row r="1352" spans="1:4" x14ac:dyDescent="0.25">
      <c r="A1352" t="s">
        <v>4046</v>
      </c>
      <c r="B1352" t="s">
        <v>4047</v>
      </c>
      <c r="C1352" t="s">
        <v>4048</v>
      </c>
      <c r="D1352" t="s">
        <v>4047</v>
      </c>
    </row>
    <row r="1353" spans="1:4" x14ac:dyDescent="0.25">
      <c r="A1353" t="s">
        <v>4049</v>
      </c>
      <c r="B1353" t="s">
        <v>4050</v>
      </c>
      <c r="C1353" t="s">
        <v>4051</v>
      </c>
      <c r="D1353" t="s">
        <v>4050</v>
      </c>
    </row>
    <row r="1354" spans="1:4" x14ac:dyDescent="0.25">
      <c r="A1354" t="s">
        <v>4052</v>
      </c>
      <c r="B1354" t="s">
        <v>4053</v>
      </c>
      <c r="C1354" t="s">
        <v>4054</v>
      </c>
      <c r="D1354" t="s">
        <v>4053</v>
      </c>
    </row>
    <row r="1355" spans="1:4" x14ac:dyDescent="0.25">
      <c r="A1355" t="s">
        <v>4055</v>
      </c>
      <c r="B1355" t="s">
        <v>4056</v>
      </c>
      <c r="C1355" t="s">
        <v>4057</v>
      </c>
      <c r="D1355" t="s">
        <v>4056</v>
      </c>
    </row>
    <row r="1356" spans="1:4" x14ac:dyDescent="0.25">
      <c r="A1356" t="s">
        <v>4058</v>
      </c>
      <c r="B1356" t="s">
        <v>4059</v>
      </c>
      <c r="C1356" t="s">
        <v>4060</v>
      </c>
      <c r="D1356" t="s">
        <v>4059</v>
      </c>
    </row>
    <row r="1357" spans="1:4" x14ac:dyDescent="0.25">
      <c r="A1357" t="s">
        <v>4061</v>
      </c>
      <c r="B1357" t="s">
        <v>4062</v>
      </c>
      <c r="C1357" t="s">
        <v>4063</v>
      </c>
      <c r="D1357" t="s">
        <v>4062</v>
      </c>
    </row>
    <row r="1358" spans="1:4" x14ac:dyDescent="0.25">
      <c r="A1358" t="s">
        <v>4064</v>
      </c>
      <c r="B1358" t="s">
        <v>4065</v>
      </c>
      <c r="C1358" t="s">
        <v>4066</v>
      </c>
      <c r="D1358" t="s">
        <v>4065</v>
      </c>
    </row>
    <row r="1359" spans="1:4" x14ac:dyDescent="0.25">
      <c r="A1359" t="s">
        <v>4067</v>
      </c>
      <c r="B1359" t="s">
        <v>4068</v>
      </c>
      <c r="C1359" t="s">
        <v>4069</v>
      </c>
      <c r="D1359" t="s">
        <v>4068</v>
      </c>
    </row>
    <row r="1360" spans="1:4" x14ac:dyDescent="0.25">
      <c r="A1360" t="s">
        <v>4070</v>
      </c>
      <c r="B1360" t="s">
        <v>4071</v>
      </c>
      <c r="C1360" t="s">
        <v>4072</v>
      </c>
      <c r="D1360" t="s">
        <v>4071</v>
      </c>
    </row>
    <row r="1361" spans="1:4" x14ac:dyDescent="0.25">
      <c r="A1361" t="s">
        <v>4073</v>
      </c>
      <c r="B1361" t="s">
        <v>4074</v>
      </c>
      <c r="C1361" t="s">
        <v>4075</v>
      </c>
      <c r="D1361" t="s">
        <v>4074</v>
      </c>
    </row>
    <row r="1362" spans="1:4" x14ac:dyDescent="0.25">
      <c r="A1362" t="s">
        <v>4076</v>
      </c>
      <c r="B1362" t="s">
        <v>4077</v>
      </c>
      <c r="C1362" t="s">
        <v>4078</v>
      </c>
      <c r="D1362" t="s">
        <v>4077</v>
      </c>
    </row>
    <row r="1363" spans="1:4" x14ac:dyDescent="0.25">
      <c r="A1363" t="s">
        <v>4079</v>
      </c>
      <c r="B1363" t="s">
        <v>4080</v>
      </c>
      <c r="C1363" t="s">
        <v>4081</v>
      </c>
      <c r="D1363" t="s">
        <v>4080</v>
      </c>
    </row>
    <row r="1364" spans="1:4" x14ac:dyDescent="0.25">
      <c r="A1364" t="s">
        <v>4082</v>
      </c>
      <c r="B1364" t="s">
        <v>4083</v>
      </c>
      <c r="C1364" t="s">
        <v>4084</v>
      </c>
      <c r="D1364" t="s">
        <v>4083</v>
      </c>
    </row>
    <row r="1365" spans="1:4" x14ac:dyDescent="0.25">
      <c r="A1365" t="s">
        <v>4085</v>
      </c>
      <c r="B1365" t="s">
        <v>4086</v>
      </c>
      <c r="C1365" t="s">
        <v>4087</v>
      </c>
      <c r="D1365" t="s">
        <v>4086</v>
      </c>
    </row>
    <row r="1366" spans="1:4" x14ac:dyDescent="0.25">
      <c r="A1366" t="s">
        <v>4088</v>
      </c>
      <c r="B1366" t="s">
        <v>4089</v>
      </c>
      <c r="C1366" t="s">
        <v>4090</v>
      </c>
      <c r="D1366" t="s">
        <v>4089</v>
      </c>
    </row>
    <row r="1367" spans="1:4" x14ac:dyDescent="0.25">
      <c r="A1367" t="s">
        <v>4091</v>
      </c>
      <c r="B1367" t="s">
        <v>4092</v>
      </c>
      <c r="C1367" t="s">
        <v>4093</v>
      </c>
      <c r="D1367" t="s">
        <v>4092</v>
      </c>
    </row>
    <row r="1368" spans="1:4" x14ac:dyDescent="0.25">
      <c r="A1368" t="s">
        <v>4094</v>
      </c>
      <c r="B1368" t="s">
        <v>4095</v>
      </c>
      <c r="C1368" t="s">
        <v>4096</v>
      </c>
      <c r="D1368" t="s">
        <v>4095</v>
      </c>
    </row>
    <row r="1369" spans="1:4" x14ac:dyDescent="0.25">
      <c r="A1369" t="s">
        <v>4097</v>
      </c>
      <c r="B1369" t="s">
        <v>4098</v>
      </c>
      <c r="C1369" t="s">
        <v>4099</v>
      </c>
      <c r="D1369" t="s">
        <v>4098</v>
      </c>
    </row>
    <row r="1370" spans="1:4" x14ac:dyDescent="0.25">
      <c r="A1370" t="s">
        <v>4100</v>
      </c>
      <c r="B1370" t="s">
        <v>4101</v>
      </c>
      <c r="C1370" t="s">
        <v>4102</v>
      </c>
      <c r="D1370" t="s">
        <v>4101</v>
      </c>
    </row>
    <row r="1371" spans="1:4" x14ac:dyDescent="0.25">
      <c r="A1371" t="s">
        <v>4103</v>
      </c>
      <c r="B1371" t="s">
        <v>4104</v>
      </c>
      <c r="C1371" t="s">
        <v>4105</v>
      </c>
      <c r="D1371" t="s">
        <v>4104</v>
      </c>
    </row>
    <row r="1372" spans="1:4" x14ac:dyDescent="0.25">
      <c r="A1372" t="s">
        <v>4106</v>
      </c>
      <c r="B1372" t="s">
        <v>4107</v>
      </c>
      <c r="C1372" t="s">
        <v>4108</v>
      </c>
      <c r="D1372" t="s">
        <v>4107</v>
      </c>
    </row>
    <row r="1373" spans="1:4" x14ac:dyDescent="0.25">
      <c r="A1373" t="s">
        <v>4109</v>
      </c>
      <c r="B1373" t="s">
        <v>4110</v>
      </c>
      <c r="C1373" t="s">
        <v>4111</v>
      </c>
      <c r="D1373" t="s">
        <v>4110</v>
      </c>
    </row>
    <row r="1374" spans="1:4" x14ac:dyDescent="0.25">
      <c r="A1374" t="s">
        <v>4112</v>
      </c>
      <c r="B1374" t="s">
        <v>4113</v>
      </c>
      <c r="C1374" t="s">
        <v>4114</v>
      </c>
      <c r="D1374" t="s">
        <v>4113</v>
      </c>
    </row>
    <row r="1375" spans="1:4" x14ac:dyDescent="0.25">
      <c r="A1375" t="s">
        <v>4115</v>
      </c>
      <c r="B1375" t="s">
        <v>4116</v>
      </c>
      <c r="C1375" t="s">
        <v>4117</v>
      </c>
      <c r="D1375" t="s">
        <v>4116</v>
      </c>
    </row>
    <row r="1376" spans="1:4" x14ac:dyDescent="0.25">
      <c r="A1376" t="s">
        <v>4118</v>
      </c>
      <c r="B1376" t="s">
        <v>4119</v>
      </c>
      <c r="C1376" t="s">
        <v>4120</v>
      </c>
      <c r="D1376" t="s">
        <v>4119</v>
      </c>
    </row>
    <row r="1377" spans="1:4" x14ac:dyDescent="0.25">
      <c r="A1377" t="s">
        <v>4121</v>
      </c>
      <c r="B1377" t="s">
        <v>4122</v>
      </c>
      <c r="C1377" t="s">
        <v>4123</v>
      </c>
      <c r="D1377" t="s">
        <v>4122</v>
      </c>
    </row>
    <row r="1378" spans="1:4" x14ac:dyDescent="0.25">
      <c r="A1378" t="s">
        <v>4124</v>
      </c>
      <c r="B1378" t="s">
        <v>4125</v>
      </c>
      <c r="C1378" t="s">
        <v>4126</v>
      </c>
      <c r="D1378" t="s">
        <v>4125</v>
      </c>
    </row>
    <row r="1379" spans="1:4" x14ac:dyDescent="0.25">
      <c r="A1379" t="s">
        <v>4127</v>
      </c>
      <c r="B1379" t="s">
        <v>4128</v>
      </c>
      <c r="C1379" t="s">
        <v>4129</v>
      </c>
      <c r="D1379" t="s">
        <v>4128</v>
      </c>
    </row>
    <row r="1380" spans="1:4" x14ac:dyDescent="0.25">
      <c r="A1380" t="s">
        <v>4130</v>
      </c>
      <c r="B1380" t="s">
        <v>4131</v>
      </c>
      <c r="C1380" t="s">
        <v>4132</v>
      </c>
      <c r="D1380" t="s">
        <v>4131</v>
      </c>
    </row>
    <row r="1381" spans="1:4" x14ac:dyDescent="0.25">
      <c r="A1381" t="s">
        <v>4133</v>
      </c>
      <c r="B1381" t="s">
        <v>4134</v>
      </c>
      <c r="C1381" t="s">
        <v>4135</v>
      </c>
      <c r="D1381" t="s">
        <v>4134</v>
      </c>
    </row>
    <row r="1382" spans="1:4" x14ac:dyDescent="0.25">
      <c r="A1382" t="s">
        <v>4136</v>
      </c>
      <c r="B1382" t="s">
        <v>4137</v>
      </c>
      <c r="C1382" t="s">
        <v>4138</v>
      </c>
      <c r="D1382" t="s">
        <v>4137</v>
      </c>
    </row>
    <row r="1383" spans="1:4" x14ac:dyDescent="0.25">
      <c r="A1383" t="s">
        <v>4139</v>
      </c>
      <c r="B1383" t="s">
        <v>4140</v>
      </c>
      <c r="C1383" t="s">
        <v>4141</v>
      </c>
      <c r="D1383" t="s">
        <v>4140</v>
      </c>
    </row>
    <row r="1384" spans="1:4" x14ac:dyDescent="0.25">
      <c r="A1384" t="s">
        <v>4142</v>
      </c>
      <c r="B1384" t="s">
        <v>4143</v>
      </c>
      <c r="C1384" t="s">
        <v>4144</v>
      </c>
      <c r="D1384" t="s">
        <v>4143</v>
      </c>
    </row>
    <row r="1385" spans="1:4" x14ac:dyDescent="0.25">
      <c r="A1385" t="s">
        <v>4145</v>
      </c>
      <c r="B1385" t="s">
        <v>4146</v>
      </c>
      <c r="C1385" t="s">
        <v>4147</v>
      </c>
      <c r="D1385" t="s">
        <v>4146</v>
      </c>
    </row>
    <row r="1386" spans="1:4" x14ac:dyDescent="0.25">
      <c r="A1386" t="s">
        <v>4148</v>
      </c>
      <c r="B1386" t="s">
        <v>4149</v>
      </c>
      <c r="C1386" t="s">
        <v>4150</v>
      </c>
      <c r="D1386" t="s">
        <v>4149</v>
      </c>
    </row>
    <row r="1387" spans="1:4" x14ac:dyDescent="0.25">
      <c r="A1387" t="s">
        <v>4151</v>
      </c>
      <c r="B1387" t="s">
        <v>4152</v>
      </c>
      <c r="C1387" t="s">
        <v>4153</v>
      </c>
      <c r="D1387" t="s">
        <v>4152</v>
      </c>
    </row>
    <row r="1388" spans="1:4" x14ac:dyDescent="0.25">
      <c r="A1388" t="s">
        <v>4154</v>
      </c>
      <c r="B1388" t="s">
        <v>4155</v>
      </c>
      <c r="C1388" t="s">
        <v>4156</v>
      </c>
      <c r="D1388" t="s">
        <v>4155</v>
      </c>
    </row>
    <row r="1389" spans="1:4" x14ac:dyDescent="0.25">
      <c r="A1389" t="s">
        <v>4157</v>
      </c>
      <c r="B1389" t="s">
        <v>4158</v>
      </c>
      <c r="C1389" t="s">
        <v>4159</v>
      </c>
      <c r="D1389" t="s">
        <v>4158</v>
      </c>
    </row>
    <row r="1390" spans="1:4" x14ac:dyDescent="0.25">
      <c r="A1390" t="s">
        <v>4160</v>
      </c>
      <c r="B1390" t="s">
        <v>4161</v>
      </c>
      <c r="C1390" t="s">
        <v>4162</v>
      </c>
      <c r="D1390" t="s">
        <v>4161</v>
      </c>
    </row>
    <row r="1391" spans="1:4" x14ac:dyDescent="0.25">
      <c r="A1391" t="s">
        <v>4163</v>
      </c>
      <c r="B1391" t="s">
        <v>4164</v>
      </c>
      <c r="C1391" t="s">
        <v>4165</v>
      </c>
      <c r="D1391" t="s">
        <v>4164</v>
      </c>
    </row>
    <row r="1392" spans="1:4" x14ac:dyDescent="0.25">
      <c r="A1392" t="s">
        <v>4166</v>
      </c>
      <c r="B1392" t="s">
        <v>4167</v>
      </c>
      <c r="C1392" t="s">
        <v>4168</v>
      </c>
      <c r="D1392" t="s">
        <v>4167</v>
      </c>
    </row>
    <row r="1393" spans="1:4" x14ac:dyDescent="0.25">
      <c r="A1393" t="s">
        <v>4169</v>
      </c>
      <c r="B1393" t="s">
        <v>4170</v>
      </c>
      <c r="C1393" t="s">
        <v>4171</v>
      </c>
      <c r="D1393" t="s">
        <v>4170</v>
      </c>
    </row>
    <row r="1394" spans="1:4" x14ac:dyDescent="0.25">
      <c r="A1394" t="s">
        <v>4172</v>
      </c>
      <c r="B1394" t="s">
        <v>4173</v>
      </c>
      <c r="C1394" t="s">
        <v>4174</v>
      </c>
      <c r="D1394" t="s">
        <v>4173</v>
      </c>
    </row>
    <row r="1395" spans="1:4" x14ac:dyDescent="0.25">
      <c r="A1395" t="s">
        <v>4175</v>
      </c>
      <c r="B1395" t="s">
        <v>4176</v>
      </c>
      <c r="C1395" t="s">
        <v>4177</v>
      </c>
      <c r="D1395" t="s">
        <v>4176</v>
      </c>
    </row>
    <row r="1396" spans="1:4" x14ac:dyDescent="0.25">
      <c r="A1396" t="s">
        <v>4178</v>
      </c>
      <c r="B1396" t="s">
        <v>4179</v>
      </c>
      <c r="C1396" t="s">
        <v>4180</v>
      </c>
      <c r="D1396" t="s">
        <v>4179</v>
      </c>
    </row>
    <row r="1397" spans="1:4" x14ac:dyDescent="0.25">
      <c r="A1397" t="s">
        <v>4181</v>
      </c>
      <c r="B1397" t="s">
        <v>4182</v>
      </c>
      <c r="C1397" t="s">
        <v>4183</v>
      </c>
      <c r="D1397" t="s">
        <v>4182</v>
      </c>
    </row>
    <row r="1398" spans="1:4" x14ac:dyDescent="0.25">
      <c r="A1398" t="s">
        <v>4184</v>
      </c>
      <c r="B1398" t="s">
        <v>4185</v>
      </c>
      <c r="C1398" t="s">
        <v>4186</v>
      </c>
      <c r="D1398" t="s">
        <v>4185</v>
      </c>
    </row>
    <row r="1399" spans="1:4" x14ac:dyDescent="0.25">
      <c r="A1399" t="s">
        <v>4187</v>
      </c>
      <c r="B1399" t="s">
        <v>4188</v>
      </c>
      <c r="C1399" t="s">
        <v>4189</v>
      </c>
      <c r="D1399" t="s">
        <v>4188</v>
      </c>
    </row>
    <row r="1400" spans="1:4" x14ac:dyDescent="0.25">
      <c r="A1400" t="s">
        <v>4190</v>
      </c>
      <c r="B1400" t="s">
        <v>4191</v>
      </c>
      <c r="C1400" t="s">
        <v>4192</v>
      </c>
      <c r="D1400" t="s">
        <v>4191</v>
      </c>
    </row>
    <row r="1401" spans="1:4" x14ac:dyDescent="0.25">
      <c r="A1401" t="s">
        <v>4193</v>
      </c>
      <c r="B1401" t="s">
        <v>4194</v>
      </c>
      <c r="C1401" t="s">
        <v>4195</v>
      </c>
      <c r="D1401" t="s">
        <v>4194</v>
      </c>
    </row>
    <row r="1402" spans="1:4" x14ac:dyDescent="0.25">
      <c r="A1402" t="s">
        <v>4196</v>
      </c>
      <c r="B1402" t="s">
        <v>4197</v>
      </c>
      <c r="C1402" t="s">
        <v>4198</v>
      </c>
      <c r="D1402" t="s">
        <v>4197</v>
      </c>
    </row>
    <row r="1403" spans="1:4" x14ac:dyDescent="0.25">
      <c r="A1403" t="s">
        <v>4199</v>
      </c>
      <c r="B1403" t="s">
        <v>4200</v>
      </c>
      <c r="C1403" t="s">
        <v>4201</v>
      </c>
      <c r="D1403" t="s">
        <v>4200</v>
      </c>
    </row>
    <row r="1404" spans="1:4" x14ac:dyDescent="0.25">
      <c r="A1404" t="s">
        <v>4202</v>
      </c>
      <c r="B1404" t="s">
        <v>4203</v>
      </c>
      <c r="C1404" t="s">
        <v>4204</v>
      </c>
      <c r="D1404" t="s">
        <v>4203</v>
      </c>
    </row>
    <row r="1405" spans="1:4" x14ac:dyDescent="0.25">
      <c r="A1405" t="s">
        <v>4205</v>
      </c>
      <c r="B1405" t="s">
        <v>4206</v>
      </c>
      <c r="C1405" t="s">
        <v>4207</v>
      </c>
      <c r="D1405" t="s">
        <v>4206</v>
      </c>
    </row>
    <row r="1406" spans="1:4" x14ac:dyDescent="0.25">
      <c r="A1406" t="s">
        <v>4208</v>
      </c>
      <c r="B1406" t="s">
        <v>4209</v>
      </c>
      <c r="C1406" t="s">
        <v>4210</v>
      </c>
      <c r="D1406" t="s">
        <v>4209</v>
      </c>
    </row>
    <row r="1407" spans="1:4" x14ac:dyDescent="0.25">
      <c r="A1407" t="s">
        <v>4211</v>
      </c>
      <c r="B1407" t="s">
        <v>4212</v>
      </c>
      <c r="C1407" t="s">
        <v>4213</v>
      </c>
      <c r="D1407" t="s">
        <v>4212</v>
      </c>
    </row>
    <row r="1408" spans="1:4" x14ac:dyDescent="0.25">
      <c r="A1408" t="s">
        <v>4214</v>
      </c>
      <c r="B1408" t="s">
        <v>4215</v>
      </c>
      <c r="C1408" t="s">
        <v>4216</v>
      </c>
      <c r="D1408" t="s">
        <v>4215</v>
      </c>
    </row>
    <row r="1409" spans="1:4" x14ac:dyDescent="0.25">
      <c r="A1409" t="s">
        <v>4217</v>
      </c>
      <c r="B1409" t="s">
        <v>4218</v>
      </c>
      <c r="C1409" t="s">
        <v>4219</v>
      </c>
      <c r="D1409" t="s">
        <v>4218</v>
      </c>
    </row>
    <row r="1410" spans="1:4" x14ac:dyDescent="0.25">
      <c r="A1410" t="s">
        <v>4220</v>
      </c>
      <c r="B1410" t="s">
        <v>4221</v>
      </c>
      <c r="C1410" t="s">
        <v>4222</v>
      </c>
      <c r="D1410" t="s">
        <v>4221</v>
      </c>
    </row>
    <row r="1411" spans="1:4" x14ac:dyDescent="0.25">
      <c r="A1411" t="s">
        <v>4223</v>
      </c>
      <c r="B1411" t="s">
        <v>4224</v>
      </c>
      <c r="C1411" t="s">
        <v>4225</v>
      </c>
      <c r="D1411" t="s">
        <v>4224</v>
      </c>
    </row>
    <row r="1412" spans="1:4" x14ac:dyDescent="0.25">
      <c r="A1412" t="s">
        <v>4226</v>
      </c>
      <c r="B1412" t="s">
        <v>4227</v>
      </c>
      <c r="C1412" t="s">
        <v>4228</v>
      </c>
      <c r="D1412" t="s">
        <v>4227</v>
      </c>
    </row>
    <row r="1413" spans="1:4" x14ac:dyDescent="0.25">
      <c r="A1413" t="s">
        <v>4229</v>
      </c>
      <c r="B1413" t="s">
        <v>4230</v>
      </c>
      <c r="C1413" t="s">
        <v>4231</v>
      </c>
      <c r="D1413" t="s">
        <v>4230</v>
      </c>
    </row>
    <row r="1414" spans="1:4" x14ac:dyDescent="0.25">
      <c r="A1414" t="s">
        <v>4232</v>
      </c>
      <c r="B1414" t="s">
        <v>4233</v>
      </c>
      <c r="C1414" t="s">
        <v>4234</v>
      </c>
      <c r="D1414" t="s">
        <v>4233</v>
      </c>
    </row>
    <row r="1415" spans="1:4" x14ac:dyDescent="0.25">
      <c r="A1415" t="s">
        <v>4235</v>
      </c>
      <c r="B1415" t="s">
        <v>4236</v>
      </c>
      <c r="C1415" t="s">
        <v>4237</v>
      </c>
      <c r="D1415" t="s">
        <v>4236</v>
      </c>
    </row>
    <row r="1416" spans="1:4" x14ac:dyDescent="0.25">
      <c r="A1416" t="s">
        <v>4238</v>
      </c>
      <c r="B1416" t="s">
        <v>4239</v>
      </c>
      <c r="C1416" t="s">
        <v>4240</v>
      </c>
      <c r="D1416" t="s">
        <v>4239</v>
      </c>
    </row>
    <row r="1417" spans="1:4" x14ac:dyDescent="0.25">
      <c r="A1417" t="s">
        <v>4241</v>
      </c>
      <c r="B1417" t="s">
        <v>4242</v>
      </c>
      <c r="C1417" t="s">
        <v>4243</v>
      </c>
      <c r="D1417" t="s">
        <v>4242</v>
      </c>
    </row>
    <row r="1418" spans="1:4" x14ac:dyDescent="0.25">
      <c r="A1418" t="s">
        <v>4244</v>
      </c>
      <c r="B1418" t="s">
        <v>4245</v>
      </c>
      <c r="C1418" t="s">
        <v>4246</v>
      </c>
      <c r="D1418" t="s">
        <v>4245</v>
      </c>
    </row>
    <row r="1419" spans="1:4" x14ac:dyDescent="0.25">
      <c r="A1419" t="s">
        <v>4247</v>
      </c>
      <c r="B1419" t="s">
        <v>4248</v>
      </c>
      <c r="C1419" t="s">
        <v>4249</v>
      </c>
      <c r="D1419" t="s">
        <v>4248</v>
      </c>
    </row>
    <row r="1420" spans="1:4" x14ac:dyDescent="0.25">
      <c r="A1420" t="s">
        <v>4250</v>
      </c>
      <c r="B1420" t="s">
        <v>4251</v>
      </c>
      <c r="C1420" t="s">
        <v>4252</v>
      </c>
      <c r="D1420" t="s">
        <v>4251</v>
      </c>
    </row>
    <row r="1421" spans="1:4" x14ac:dyDescent="0.25">
      <c r="A1421" t="s">
        <v>4253</v>
      </c>
      <c r="B1421" t="s">
        <v>4254</v>
      </c>
      <c r="C1421" t="s">
        <v>4255</v>
      </c>
      <c r="D1421" t="s">
        <v>4254</v>
      </c>
    </row>
    <row r="1422" spans="1:4" x14ac:dyDescent="0.25">
      <c r="A1422" t="s">
        <v>4256</v>
      </c>
      <c r="B1422" t="s">
        <v>4257</v>
      </c>
      <c r="C1422" t="s">
        <v>4258</v>
      </c>
      <c r="D1422" t="s">
        <v>4257</v>
      </c>
    </row>
    <row r="1423" spans="1:4" x14ac:dyDescent="0.25">
      <c r="A1423" t="s">
        <v>4259</v>
      </c>
      <c r="B1423" t="s">
        <v>4260</v>
      </c>
      <c r="C1423" t="s">
        <v>4261</v>
      </c>
      <c r="D1423" t="s">
        <v>4260</v>
      </c>
    </row>
    <row r="1424" spans="1:4" x14ac:dyDescent="0.25">
      <c r="A1424" t="s">
        <v>4262</v>
      </c>
      <c r="B1424" t="s">
        <v>4263</v>
      </c>
      <c r="C1424" t="s">
        <v>4264</v>
      </c>
      <c r="D1424" t="s">
        <v>4263</v>
      </c>
    </row>
    <row r="1425" spans="1:4" x14ac:dyDescent="0.25">
      <c r="A1425" t="s">
        <v>4265</v>
      </c>
      <c r="B1425" t="s">
        <v>4266</v>
      </c>
      <c r="C1425" t="s">
        <v>4267</v>
      </c>
      <c r="D1425" t="s">
        <v>4266</v>
      </c>
    </row>
    <row r="1426" spans="1:4" x14ac:dyDescent="0.25">
      <c r="A1426" t="s">
        <v>4268</v>
      </c>
      <c r="B1426" t="s">
        <v>4269</v>
      </c>
      <c r="C1426" t="s">
        <v>4270</v>
      </c>
      <c r="D1426" t="s">
        <v>4269</v>
      </c>
    </row>
    <row r="1427" spans="1:4" x14ac:dyDescent="0.25">
      <c r="A1427" t="s">
        <v>4271</v>
      </c>
      <c r="B1427" t="s">
        <v>4272</v>
      </c>
      <c r="C1427" t="s">
        <v>4273</v>
      </c>
      <c r="D1427" t="s">
        <v>4272</v>
      </c>
    </row>
    <row r="1428" spans="1:4" x14ac:dyDescent="0.25">
      <c r="A1428" t="s">
        <v>4274</v>
      </c>
      <c r="B1428" t="s">
        <v>4275</v>
      </c>
      <c r="C1428" t="s">
        <v>4276</v>
      </c>
      <c r="D1428" t="s">
        <v>4275</v>
      </c>
    </row>
    <row r="1429" spans="1:4" x14ac:dyDescent="0.25">
      <c r="A1429" t="s">
        <v>4277</v>
      </c>
      <c r="B1429" t="s">
        <v>4278</v>
      </c>
      <c r="C1429" t="s">
        <v>4279</v>
      </c>
      <c r="D1429" t="s">
        <v>4278</v>
      </c>
    </row>
    <row r="1430" spans="1:4" x14ac:dyDescent="0.25">
      <c r="A1430" t="s">
        <v>4280</v>
      </c>
      <c r="B1430" t="s">
        <v>4281</v>
      </c>
      <c r="C1430" t="s">
        <v>4282</v>
      </c>
      <c r="D1430" t="s">
        <v>4281</v>
      </c>
    </row>
    <row r="1431" spans="1:4" x14ac:dyDescent="0.25">
      <c r="A1431" t="s">
        <v>4283</v>
      </c>
      <c r="B1431" t="s">
        <v>4284</v>
      </c>
      <c r="C1431" t="s">
        <v>4285</v>
      </c>
      <c r="D1431" t="s">
        <v>4284</v>
      </c>
    </row>
    <row r="1432" spans="1:4" x14ac:dyDescent="0.25">
      <c r="A1432" t="s">
        <v>4286</v>
      </c>
      <c r="B1432" t="s">
        <v>4287</v>
      </c>
      <c r="C1432" t="s">
        <v>4288</v>
      </c>
      <c r="D1432" t="s">
        <v>4287</v>
      </c>
    </row>
    <row r="1433" spans="1:4" x14ac:dyDescent="0.25">
      <c r="A1433" t="s">
        <v>4289</v>
      </c>
      <c r="B1433" t="s">
        <v>4290</v>
      </c>
      <c r="C1433" t="s">
        <v>4291</v>
      </c>
      <c r="D1433" t="s">
        <v>4290</v>
      </c>
    </row>
    <row r="1434" spans="1:4" x14ac:dyDescent="0.25">
      <c r="A1434" t="s">
        <v>4292</v>
      </c>
      <c r="B1434" t="s">
        <v>4293</v>
      </c>
      <c r="C1434" t="s">
        <v>4294</v>
      </c>
      <c r="D1434" t="s">
        <v>4293</v>
      </c>
    </row>
    <row r="1435" spans="1:4" x14ac:dyDescent="0.25">
      <c r="A1435" t="s">
        <v>4295</v>
      </c>
      <c r="B1435" t="s">
        <v>4296</v>
      </c>
      <c r="C1435" t="s">
        <v>4297</v>
      </c>
      <c r="D1435" t="s">
        <v>4296</v>
      </c>
    </row>
    <row r="1436" spans="1:4" x14ac:dyDescent="0.25">
      <c r="A1436" t="s">
        <v>4298</v>
      </c>
      <c r="B1436" t="s">
        <v>4299</v>
      </c>
      <c r="C1436" t="s">
        <v>4300</v>
      </c>
      <c r="D1436" t="s">
        <v>4299</v>
      </c>
    </row>
    <row r="1437" spans="1:4" x14ac:dyDescent="0.25">
      <c r="A1437" t="s">
        <v>4301</v>
      </c>
      <c r="B1437" t="s">
        <v>4302</v>
      </c>
      <c r="C1437" t="s">
        <v>4303</v>
      </c>
      <c r="D1437" t="s">
        <v>4302</v>
      </c>
    </row>
    <row r="1438" spans="1:4" x14ac:dyDescent="0.25">
      <c r="A1438" t="s">
        <v>4304</v>
      </c>
      <c r="B1438" t="s">
        <v>4305</v>
      </c>
      <c r="C1438" t="s">
        <v>4306</v>
      </c>
      <c r="D1438" t="s">
        <v>4305</v>
      </c>
    </row>
    <row r="1439" spans="1:4" x14ac:dyDescent="0.25">
      <c r="A1439" t="s">
        <v>4307</v>
      </c>
      <c r="B1439" t="s">
        <v>4308</v>
      </c>
      <c r="C1439" t="s">
        <v>4309</v>
      </c>
      <c r="D1439" t="s">
        <v>4308</v>
      </c>
    </row>
    <row r="1440" spans="1:4" x14ac:dyDescent="0.25">
      <c r="A1440" t="s">
        <v>4310</v>
      </c>
      <c r="B1440" t="s">
        <v>4311</v>
      </c>
      <c r="C1440" t="s">
        <v>4312</v>
      </c>
      <c r="D1440" t="s">
        <v>4311</v>
      </c>
    </row>
    <row r="1441" spans="1:4" x14ac:dyDescent="0.25">
      <c r="A1441" t="s">
        <v>4313</v>
      </c>
      <c r="B1441" t="s">
        <v>4314</v>
      </c>
      <c r="C1441" t="s">
        <v>4315</v>
      </c>
      <c r="D1441" t="s">
        <v>4314</v>
      </c>
    </row>
    <row r="1442" spans="1:4" x14ac:dyDescent="0.25">
      <c r="A1442" t="s">
        <v>4316</v>
      </c>
      <c r="B1442" t="s">
        <v>4317</v>
      </c>
      <c r="C1442" t="s">
        <v>4318</v>
      </c>
      <c r="D1442" t="s">
        <v>4317</v>
      </c>
    </row>
    <row r="1443" spans="1:4" x14ac:dyDescent="0.25">
      <c r="A1443" t="s">
        <v>4319</v>
      </c>
      <c r="B1443" t="s">
        <v>4320</v>
      </c>
      <c r="C1443" t="s">
        <v>4321</v>
      </c>
      <c r="D1443" t="s">
        <v>4320</v>
      </c>
    </row>
    <row r="1444" spans="1:4" x14ac:dyDescent="0.25">
      <c r="A1444" t="s">
        <v>4322</v>
      </c>
      <c r="B1444" t="s">
        <v>4323</v>
      </c>
      <c r="C1444" t="s">
        <v>4324</v>
      </c>
      <c r="D1444" t="s">
        <v>4323</v>
      </c>
    </row>
    <row r="1445" spans="1:4" x14ac:dyDescent="0.25">
      <c r="A1445" t="s">
        <v>4325</v>
      </c>
      <c r="B1445" t="s">
        <v>4326</v>
      </c>
      <c r="C1445" t="s">
        <v>4327</v>
      </c>
      <c r="D1445" t="s">
        <v>4326</v>
      </c>
    </row>
    <row r="1446" spans="1:4" x14ac:dyDescent="0.25">
      <c r="A1446" t="s">
        <v>4328</v>
      </c>
      <c r="B1446" t="s">
        <v>4329</v>
      </c>
      <c r="C1446" t="s">
        <v>4330</v>
      </c>
      <c r="D1446" t="s">
        <v>4329</v>
      </c>
    </row>
    <row r="1447" spans="1:4" x14ac:dyDescent="0.25">
      <c r="A1447" t="s">
        <v>4331</v>
      </c>
      <c r="B1447" t="s">
        <v>4332</v>
      </c>
      <c r="C1447" t="s">
        <v>4333</v>
      </c>
      <c r="D1447" t="s">
        <v>4332</v>
      </c>
    </row>
    <row r="1448" spans="1:4" x14ac:dyDescent="0.25">
      <c r="A1448" t="s">
        <v>4334</v>
      </c>
      <c r="B1448" t="s">
        <v>4335</v>
      </c>
      <c r="C1448" t="s">
        <v>4336</v>
      </c>
      <c r="D1448" t="s">
        <v>4335</v>
      </c>
    </row>
    <row r="1449" spans="1:4" x14ac:dyDescent="0.25">
      <c r="A1449" t="s">
        <v>4337</v>
      </c>
      <c r="B1449" t="s">
        <v>4338</v>
      </c>
      <c r="C1449" t="s">
        <v>4339</v>
      </c>
      <c r="D1449" t="s">
        <v>4338</v>
      </c>
    </row>
    <row r="1450" spans="1:4" x14ac:dyDescent="0.25">
      <c r="A1450" t="s">
        <v>4340</v>
      </c>
      <c r="B1450" t="s">
        <v>4341</v>
      </c>
      <c r="C1450" t="s">
        <v>4342</v>
      </c>
      <c r="D1450" t="s">
        <v>4341</v>
      </c>
    </row>
    <row r="1451" spans="1:4" x14ac:dyDescent="0.25">
      <c r="A1451" t="s">
        <v>4343</v>
      </c>
      <c r="B1451" t="s">
        <v>4344</v>
      </c>
      <c r="C1451" t="s">
        <v>4345</v>
      </c>
      <c r="D1451" t="s">
        <v>4344</v>
      </c>
    </row>
    <row r="1452" spans="1:4" x14ac:dyDescent="0.25">
      <c r="A1452" t="s">
        <v>4346</v>
      </c>
      <c r="B1452" t="s">
        <v>4347</v>
      </c>
      <c r="C1452" t="s">
        <v>4348</v>
      </c>
      <c r="D1452" t="s">
        <v>4347</v>
      </c>
    </row>
    <row r="1453" spans="1:4" x14ac:dyDescent="0.25">
      <c r="A1453" t="s">
        <v>4349</v>
      </c>
      <c r="B1453" t="s">
        <v>4350</v>
      </c>
      <c r="C1453" t="s">
        <v>4351</v>
      </c>
      <c r="D1453" t="s">
        <v>4350</v>
      </c>
    </row>
    <row r="1454" spans="1:4" x14ac:dyDescent="0.25">
      <c r="A1454" t="s">
        <v>4352</v>
      </c>
      <c r="B1454" t="s">
        <v>4353</v>
      </c>
      <c r="C1454" t="s">
        <v>4354</v>
      </c>
      <c r="D1454" t="s">
        <v>4353</v>
      </c>
    </row>
    <row r="1455" spans="1:4" x14ac:dyDescent="0.25">
      <c r="A1455" t="s">
        <v>4355</v>
      </c>
      <c r="B1455" t="s">
        <v>4356</v>
      </c>
      <c r="C1455" t="s">
        <v>4357</v>
      </c>
      <c r="D1455" t="s">
        <v>4356</v>
      </c>
    </row>
    <row r="1456" spans="1:4" x14ac:dyDescent="0.25">
      <c r="A1456" t="s">
        <v>4358</v>
      </c>
      <c r="B1456" t="s">
        <v>4359</v>
      </c>
      <c r="C1456" t="s">
        <v>4360</v>
      </c>
      <c r="D1456" t="s">
        <v>4359</v>
      </c>
    </row>
    <row r="1457" spans="1:4" x14ac:dyDescent="0.25">
      <c r="A1457" t="s">
        <v>4361</v>
      </c>
      <c r="B1457" t="s">
        <v>4362</v>
      </c>
      <c r="C1457" t="s">
        <v>4363</v>
      </c>
      <c r="D1457" t="s">
        <v>4362</v>
      </c>
    </row>
    <row r="1458" spans="1:4" x14ac:dyDescent="0.25">
      <c r="A1458" t="s">
        <v>4364</v>
      </c>
      <c r="B1458" t="s">
        <v>4365</v>
      </c>
      <c r="C1458" t="s">
        <v>4366</v>
      </c>
      <c r="D1458" t="s">
        <v>4365</v>
      </c>
    </row>
    <row r="1459" spans="1:4" x14ac:dyDescent="0.25">
      <c r="A1459" t="s">
        <v>4367</v>
      </c>
      <c r="B1459" t="s">
        <v>4368</v>
      </c>
      <c r="C1459" t="s">
        <v>4369</v>
      </c>
      <c r="D1459" t="s">
        <v>4368</v>
      </c>
    </row>
    <row r="1460" spans="1:4" x14ac:dyDescent="0.25">
      <c r="A1460" t="s">
        <v>4370</v>
      </c>
      <c r="B1460" t="s">
        <v>4371</v>
      </c>
      <c r="C1460" t="s">
        <v>4372</v>
      </c>
      <c r="D1460" t="s">
        <v>4371</v>
      </c>
    </row>
    <row r="1461" spans="1:4" x14ac:dyDescent="0.25">
      <c r="A1461" t="s">
        <v>4373</v>
      </c>
      <c r="B1461" t="s">
        <v>4374</v>
      </c>
      <c r="C1461" t="s">
        <v>4375</v>
      </c>
      <c r="D1461" t="s">
        <v>4374</v>
      </c>
    </row>
    <row r="1462" spans="1:4" x14ac:dyDescent="0.25">
      <c r="A1462" t="s">
        <v>4376</v>
      </c>
      <c r="B1462" t="s">
        <v>4377</v>
      </c>
      <c r="C1462" t="s">
        <v>4378</v>
      </c>
      <c r="D1462" t="s">
        <v>4377</v>
      </c>
    </row>
    <row r="1463" spans="1:4" x14ac:dyDescent="0.25">
      <c r="A1463" t="s">
        <v>4379</v>
      </c>
      <c r="B1463" t="s">
        <v>4380</v>
      </c>
      <c r="C1463" t="s">
        <v>4381</v>
      </c>
      <c r="D1463" t="s">
        <v>4380</v>
      </c>
    </row>
    <row r="1464" spans="1:4" x14ac:dyDescent="0.25">
      <c r="A1464" t="s">
        <v>4382</v>
      </c>
      <c r="B1464" t="s">
        <v>4383</v>
      </c>
      <c r="C1464" t="s">
        <v>4384</v>
      </c>
      <c r="D1464" t="s">
        <v>4383</v>
      </c>
    </row>
    <row r="1465" spans="1:4" x14ac:dyDescent="0.25">
      <c r="A1465" t="s">
        <v>4385</v>
      </c>
      <c r="B1465" t="s">
        <v>4386</v>
      </c>
      <c r="C1465" t="s">
        <v>4387</v>
      </c>
      <c r="D1465" t="s">
        <v>4386</v>
      </c>
    </row>
    <row r="1466" spans="1:4" x14ac:dyDescent="0.25">
      <c r="A1466" t="s">
        <v>4388</v>
      </c>
      <c r="B1466" t="s">
        <v>4389</v>
      </c>
      <c r="C1466" t="s">
        <v>4390</v>
      </c>
      <c r="D1466" t="s">
        <v>4389</v>
      </c>
    </row>
    <row r="1467" spans="1:4" x14ac:dyDescent="0.25">
      <c r="A1467" t="s">
        <v>4391</v>
      </c>
      <c r="B1467" t="s">
        <v>4392</v>
      </c>
      <c r="C1467" t="s">
        <v>4393</v>
      </c>
      <c r="D1467" t="s">
        <v>4392</v>
      </c>
    </row>
    <row r="1468" spans="1:4" x14ac:dyDescent="0.25">
      <c r="A1468" t="s">
        <v>4394</v>
      </c>
      <c r="B1468" t="s">
        <v>4395</v>
      </c>
      <c r="C1468" t="s">
        <v>4396</v>
      </c>
      <c r="D1468" t="s">
        <v>4395</v>
      </c>
    </row>
    <row r="1469" spans="1:4" x14ac:dyDescent="0.25">
      <c r="A1469" t="s">
        <v>4397</v>
      </c>
      <c r="B1469" t="s">
        <v>4398</v>
      </c>
      <c r="C1469" t="s">
        <v>4399</v>
      </c>
      <c r="D1469" t="s">
        <v>4398</v>
      </c>
    </row>
    <row r="1470" spans="1:4" x14ac:dyDescent="0.25">
      <c r="A1470" t="s">
        <v>4400</v>
      </c>
      <c r="B1470" t="s">
        <v>4401</v>
      </c>
      <c r="C1470" t="s">
        <v>4402</v>
      </c>
      <c r="D1470" t="s">
        <v>4401</v>
      </c>
    </row>
    <row r="1471" spans="1:4" x14ac:dyDescent="0.25">
      <c r="A1471" t="s">
        <v>4403</v>
      </c>
      <c r="B1471" t="s">
        <v>4404</v>
      </c>
      <c r="C1471" t="s">
        <v>4405</v>
      </c>
      <c r="D1471" t="s">
        <v>4404</v>
      </c>
    </row>
    <row r="1472" spans="1:4" x14ac:dyDescent="0.25">
      <c r="A1472" t="s">
        <v>4406</v>
      </c>
      <c r="B1472" t="s">
        <v>4407</v>
      </c>
      <c r="C1472" t="s">
        <v>4408</v>
      </c>
      <c r="D1472" t="s">
        <v>4407</v>
      </c>
    </row>
    <row r="1473" spans="1:4" x14ac:dyDescent="0.25">
      <c r="A1473" t="s">
        <v>4409</v>
      </c>
      <c r="B1473" t="s">
        <v>4410</v>
      </c>
      <c r="C1473" t="s">
        <v>4411</v>
      </c>
      <c r="D1473" t="s">
        <v>4410</v>
      </c>
    </row>
    <row r="1474" spans="1:4" x14ac:dyDescent="0.25">
      <c r="A1474" t="s">
        <v>4412</v>
      </c>
      <c r="B1474" t="s">
        <v>4413</v>
      </c>
      <c r="C1474" t="s">
        <v>4414</v>
      </c>
      <c r="D1474" t="s">
        <v>4413</v>
      </c>
    </row>
    <row r="1475" spans="1:4" x14ac:dyDescent="0.25">
      <c r="A1475" t="s">
        <v>4415</v>
      </c>
      <c r="B1475" t="s">
        <v>4416</v>
      </c>
      <c r="C1475" t="s">
        <v>4417</v>
      </c>
      <c r="D1475" t="s">
        <v>4416</v>
      </c>
    </row>
    <row r="1476" spans="1:4" x14ac:dyDescent="0.25">
      <c r="A1476" t="s">
        <v>4418</v>
      </c>
      <c r="B1476" t="s">
        <v>4419</v>
      </c>
      <c r="C1476" t="s">
        <v>4420</v>
      </c>
      <c r="D1476" t="s">
        <v>4419</v>
      </c>
    </row>
    <row r="1477" spans="1:4" x14ac:dyDescent="0.25">
      <c r="A1477" t="s">
        <v>4421</v>
      </c>
      <c r="B1477" t="s">
        <v>4422</v>
      </c>
      <c r="C1477" t="s">
        <v>4423</v>
      </c>
      <c r="D1477" t="s">
        <v>4422</v>
      </c>
    </row>
    <row r="1478" spans="1:4" x14ac:dyDescent="0.25">
      <c r="A1478" t="s">
        <v>4424</v>
      </c>
      <c r="B1478" t="s">
        <v>4425</v>
      </c>
      <c r="C1478" t="s">
        <v>4426</v>
      </c>
      <c r="D1478" t="s">
        <v>4425</v>
      </c>
    </row>
    <row r="1479" spans="1:4" x14ac:dyDescent="0.25">
      <c r="A1479" t="s">
        <v>4427</v>
      </c>
      <c r="B1479" t="s">
        <v>4428</v>
      </c>
      <c r="C1479" t="s">
        <v>4429</v>
      </c>
      <c r="D1479" t="s">
        <v>4428</v>
      </c>
    </row>
    <row r="1480" spans="1:4" x14ac:dyDescent="0.25">
      <c r="A1480" t="s">
        <v>4430</v>
      </c>
      <c r="B1480" t="s">
        <v>4431</v>
      </c>
      <c r="C1480" t="s">
        <v>4432</v>
      </c>
      <c r="D1480" t="s">
        <v>4431</v>
      </c>
    </row>
    <row r="1481" spans="1:4" x14ac:dyDescent="0.25">
      <c r="A1481" t="s">
        <v>4433</v>
      </c>
      <c r="B1481" t="s">
        <v>4434</v>
      </c>
      <c r="C1481" t="s">
        <v>4435</v>
      </c>
      <c r="D1481" t="s">
        <v>4434</v>
      </c>
    </row>
    <row r="1482" spans="1:4" x14ac:dyDescent="0.25">
      <c r="A1482" t="s">
        <v>4436</v>
      </c>
      <c r="B1482" t="s">
        <v>4437</v>
      </c>
      <c r="C1482" t="s">
        <v>4438</v>
      </c>
      <c r="D1482" t="s">
        <v>4437</v>
      </c>
    </row>
    <row r="1483" spans="1:4" x14ac:dyDescent="0.25">
      <c r="A1483" t="s">
        <v>4439</v>
      </c>
      <c r="B1483" t="s">
        <v>4440</v>
      </c>
      <c r="C1483" t="s">
        <v>4441</v>
      </c>
      <c r="D1483" t="s">
        <v>4440</v>
      </c>
    </row>
    <row r="1484" spans="1:4" x14ac:dyDescent="0.25">
      <c r="A1484" t="s">
        <v>4442</v>
      </c>
      <c r="B1484" t="s">
        <v>4443</v>
      </c>
      <c r="C1484" t="s">
        <v>4444</v>
      </c>
      <c r="D1484" t="s">
        <v>4443</v>
      </c>
    </row>
    <row r="1485" spans="1:4" x14ac:dyDescent="0.25">
      <c r="A1485" t="s">
        <v>4445</v>
      </c>
      <c r="B1485" t="s">
        <v>4446</v>
      </c>
      <c r="C1485" t="s">
        <v>4447</v>
      </c>
      <c r="D1485" t="s">
        <v>4446</v>
      </c>
    </row>
    <row r="1486" spans="1:4" x14ac:dyDescent="0.25">
      <c r="A1486" t="s">
        <v>4448</v>
      </c>
      <c r="B1486" t="s">
        <v>4449</v>
      </c>
      <c r="C1486" t="s">
        <v>4450</v>
      </c>
      <c r="D1486" t="s">
        <v>4449</v>
      </c>
    </row>
    <row r="1487" spans="1:4" x14ac:dyDescent="0.25">
      <c r="A1487" t="s">
        <v>4451</v>
      </c>
      <c r="B1487" t="s">
        <v>4452</v>
      </c>
      <c r="C1487" t="s">
        <v>4453</v>
      </c>
      <c r="D1487" t="s">
        <v>4452</v>
      </c>
    </row>
    <row r="1488" spans="1:4" x14ac:dyDescent="0.25">
      <c r="A1488" t="s">
        <v>4454</v>
      </c>
      <c r="B1488" t="s">
        <v>4455</v>
      </c>
      <c r="C1488" t="s">
        <v>4456</v>
      </c>
      <c r="D1488" t="s">
        <v>4455</v>
      </c>
    </row>
    <row r="1489" spans="1:4" x14ac:dyDescent="0.25">
      <c r="A1489" t="s">
        <v>4457</v>
      </c>
      <c r="B1489" t="s">
        <v>4458</v>
      </c>
      <c r="C1489" t="s">
        <v>4459</v>
      </c>
      <c r="D1489" t="s">
        <v>4458</v>
      </c>
    </row>
    <row r="1490" spans="1:4" x14ac:dyDescent="0.25">
      <c r="A1490" t="s">
        <v>4460</v>
      </c>
      <c r="B1490" t="s">
        <v>4461</v>
      </c>
      <c r="C1490" t="s">
        <v>4462</v>
      </c>
      <c r="D1490" t="s">
        <v>4461</v>
      </c>
    </row>
    <row r="1491" spans="1:4" x14ac:dyDescent="0.25">
      <c r="A1491" t="s">
        <v>4463</v>
      </c>
      <c r="B1491" t="s">
        <v>4464</v>
      </c>
      <c r="C1491" t="s">
        <v>4465</v>
      </c>
      <c r="D1491" t="s">
        <v>4464</v>
      </c>
    </row>
    <row r="1492" spans="1:4" x14ac:dyDescent="0.25">
      <c r="A1492" t="s">
        <v>4466</v>
      </c>
      <c r="B1492" t="s">
        <v>4467</v>
      </c>
      <c r="C1492" t="s">
        <v>4468</v>
      </c>
      <c r="D1492" t="s">
        <v>4467</v>
      </c>
    </row>
    <row r="1493" spans="1:4" x14ac:dyDescent="0.25">
      <c r="A1493" t="s">
        <v>4469</v>
      </c>
      <c r="B1493" t="s">
        <v>4470</v>
      </c>
      <c r="C1493" t="s">
        <v>4471</v>
      </c>
      <c r="D1493" t="s">
        <v>4470</v>
      </c>
    </row>
    <row r="1494" spans="1:4" x14ac:dyDescent="0.25">
      <c r="A1494" t="s">
        <v>4472</v>
      </c>
      <c r="B1494" t="s">
        <v>4473</v>
      </c>
      <c r="C1494" t="s">
        <v>4474</v>
      </c>
      <c r="D1494" t="s">
        <v>4473</v>
      </c>
    </row>
    <row r="1495" spans="1:4" x14ac:dyDescent="0.25">
      <c r="A1495" t="s">
        <v>4475</v>
      </c>
      <c r="B1495" t="s">
        <v>4476</v>
      </c>
      <c r="C1495" t="s">
        <v>4477</v>
      </c>
      <c r="D1495" t="s">
        <v>4476</v>
      </c>
    </row>
    <row r="1496" spans="1:4" x14ac:dyDescent="0.25">
      <c r="A1496" t="s">
        <v>4478</v>
      </c>
      <c r="B1496" t="s">
        <v>4479</v>
      </c>
      <c r="C1496" t="s">
        <v>4480</v>
      </c>
      <c r="D1496" t="s">
        <v>4479</v>
      </c>
    </row>
    <row r="1497" spans="1:4" x14ac:dyDescent="0.25">
      <c r="A1497" t="s">
        <v>4481</v>
      </c>
      <c r="B1497" t="s">
        <v>4482</v>
      </c>
      <c r="C1497" t="s">
        <v>4483</v>
      </c>
      <c r="D1497" t="s">
        <v>4482</v>
      </c>
    </row>
    <row r="1498" spans="1:4" x14ac:dyDescent="0.25">
      <c r="A1498" t="s">
        <v>4484</v>
      </c>
      <c r="B1498" t="s">
        <v>4485</v>
      </c>
      <c r="C1498" t="s">
        <v>4486</v>
      </c>
      <c r="D1498" t="s">
        <v>4485</v>
      </c>
    </row>
    <row r="1499" spans="1:4" x14ac:dyDescent="0.25">
      <c r="A1499" t="s">
        <v>4487</v>
      </c>
      <c r="B1499" t="s">
        <v>4488</v>
      </c>
      <c r="C1499" t="s">
        <v>4489</v>
      </c>
      <c r="D1499" t="s">
        <v>4488</v>
      </c>
    </row>
    <row r="1500" spans="1:4" x14ac:dyDescent="0.25">
      <c r="A1500" t="s">
        <v>4490</v>
      </c>
      <c r="B1500" t="s">
        <v>4491</v>
      </c>
      <c r="C1500" t="s">
        <v>4492</v>
      </c>
      <c r="D1500" t="s">
        <v>4491</v>
      </c>
    </row>
    <row r="1501" spans="1:4" x14ac:dyDescent="0.25">
      <c r="A1501" t="s">
        <v>4493</v>
      </c>
      <c r="B1501" t="s">
        <v>4494</v>
      </c>
      <c r="C1501" t="s">
        <v>4495</v>
      </c>
      <c r="D1501" t="s">
        <v>4494</v>
      </c>
    </row>
    <row r="1502" spans="1:4" x14ac:dyDescent="0.25">
      <c r="A1502" t="s">
        <v>4496</v>
      </c>
      <c r="B1502" t="s">
        <v>4497</v>
      </c>
      <c r="C1502" t="s">
        <v>4498</v>
      </c>
      <c r="D1502" t="s">
        <v>4497</v>
      </c>
    </row>
    <row r="1503" spans="1:4" x14ac:dyDescent="0.25">
      <c r="A1503" t="s">
        <v>4499</v>
      </c>
      <c r="B1503" t="s">
        <v>4500</v>
      </c>
      <c r="C1503" t="s">
        <v>4501</v>
      </c>
      <c r="D1503" t="s">
        <v>4500</v>
      </c>
    </row>
    <row r="1504" spans="1:4" x14ac:dyDescent="0.25">
      <c r="A1504" t="s">
        <v>4502</v>
      </c>
      <c r="B1504" t="s">
        <v>4503</v>
      </c>
      <c r="C1504" t="s">
        <v>4504</v>
      </c>
      <c r="D1504" t="s">
        <v>4503</v>
      </c>
    </row>
    <row r="1505" spans="1:4" x14ac:dyDescent="0.25">
      <c r="A1505" t="s">
        <v>4505</v>
      </c>
      <c r="B1505" t="s">
        <v>4506</v>
      </c>
      <c r="C1505" t="s">
        <v>4507</v>
      </c>
      <c r="D1505" t="s">
        <v>4506</v>
      </c>
    </row>
    <row r="1506" spans="1:4" x14ac:dyDescent="0.25">
      <c r="A1506" t="s">
        <v>4508</v>
      </c>
      <c r="B1506" t="s">
        <v>4509</v>
      </c>
      <c r="C1506" t="s">
        <v>4510</v>
      </c>
      <c r="D1506" t="s">
        <v>4509</v>
      </c>
    </row>
    <row r="1507" spans="1:4" x14ac:dyDescent="0.25">
      <c r="A1507" t="s">
        <v>4511</v>
      </c>
      <c r="B1507" t="s">
        <v>4512</v>
      </c>
      <c r="C1507" t="s">
        <v>4513</v>
      </c>
      <c r="D1507" t="s">
        <v>4512</v>
      </c>
    </row>
    <row r="1508" spans="1:4" x14ac:dyDescent="0.25">
      <c r="A1508" t="s">
        <v>4514</v>
      </c>
      <c r="B1508" t="s">
        <v>4515</v>
      </c>
      <c r="C1508" t="s">
        <v>4516</v>
      </c>
      <c r="D1508" t="s">
        <v>4515</v>
      </c>
    </row>
    <row r="1509" spans="1:4" x14ac:dyDescent="0.25">
      <c r="A1509" t="s">
        <v>4517</v>
      </c>
      <c r="B1509" t="s">
        <v>4518</v>
      </c>
      <c r="C1509" t="s">
        <v>4519</v>
      </c>
      <c r="D1509" t="s">
        <v>4518</v>
      </c>
    </row>
    <row r="1510" spans="1:4" x14ac:dyDescent="0.25">
      <c r="A1510" t="s">
        <v>4520</v>
      </c>
      <c r="B1510" t="s">
        <v>4521</v>
      </c>
      <c r="C1510" t="s">
        <v>4522</v>
      </c>
      <c r="D1510" t="s">
        <v>4521</v>
      </c>
    </row>
    <row r="1511" spans="1:4" x14ac:dyDescent="0.25">
      <c r="A1511" t="s">
        <v>4523</v>
      </c>
      <c r="B1511" t="s">
        <v>4524</v>
      </c>
      <c r="C1511" t="s">
        <v>4525</v>
      </c>
      <c r="D1511" t="s">
        <v>4524</v>
      </c>
    </row>
    <row r="1512" spans="1:4" x14ac:dyDescent="0.25">
      <c r="A1512" t="s">
        <v>4526</v>
      </c>
      <c r="B1512" t="s">
        <v>4527</v>
      </c>
      <c r="C1512" t="s">
        <v>4528</v>
      </c>
      <c r="D1512" t="s">
        <v>4527</v>
      </c>
    </row>
    <row r="1513" spans="1:4" x14ac:dyDescent="0.25">
      <c r="A1513" t="s">
        <v>4529</v>
      </c>
      <c r="B1513" t="s">
        <v>4530</v>
      </c>
      <c r="C1513" t="s">
        <v>4531</v>
      </c>
      <c r="D1513" t="s">
        <v>4530</v>
      </c>
    </row>
    <row r="1514" spans="1:4" x14ac:dyDescent="0.25">
      <c r="A1514" t="s">
        <v>4532</v>
      </c>
      <c r="B1514" t="s">
        <v>4533</v>
      </c>
      <c r="C1514" t="s">
        <v>4534</v>
      </c>
      <c r="D1514" t="s">
        <v>4533</v>
      </c>
    </row>
    <row r="1515" spans="1:4" x14ac:dyDescent="0.25">
      <c r="A1515" t="s">
        <v>4535</v>
      </c>
      <c r="B1515" t="s">
        <v>4536</v>
      </c>
      <c r="C1515" t="s">
        <v>4537</v>
      </c>
      <c r="D1515" t="s">
        <v>4536</v>
      </c>
    </row>
    <row r="1516" spans="1:4" x14ac:dyDescent="0.25">
      <c r="A1516" t="s">
        <v>4538</v>
      </c>
      <c r="B1516" t="s">
        <v>4539</v>
      </c>
      <c r="C1516" t="s">
        <v>4540</v>
      </c>
      <c r="D1516" t="s">
        <v>4539</v>
      </c>
    </row>
    <row r="1517" spans="1:4" x14ac:dyDescent="0.25">
      <c r="A1517" t="s">
        <v>4541</v>
      </c>
      <c r="B1517" t="s">
        <v>4542</v>
      </c>
      <c r="C1517" t="s">
        <v>4543</v>
      </c>
      <c r="D1517" t="s">
        <v>4542</v>
      </c>
    </row>
    <row r="1518" spans="1:4" x14ac:dyDescent="0.25">
      <c r="A1518" t="s">
        <v>4544</v>
      </c>
      <c r="B1518" t="s">
        <v>4545</v>
      </c>
      <c r="C1518" t="s">
        <v>4546</v>
      </c>
      <c r="D1518" t="s">
        <v>4545</v>
      </c>
    </row>
    <row r="1519" spans="1:4" x14ac:dyDescent="0.25">
      <c r="A1519" t="s">
        <v>4547</v>
      </c>
      <c r="B1519" t="s">
        <v>4548</v>
      </c>
      <c r="C1519" t="s">
        <v>4549</v>
      </c>
      <c r="D1519" t="s">
        <v>4548</v>
      </c>
    </row>
    <row r="1520" spans="1:4" x14ac:dyDescent="0.25">
      <c r="A1520" t="s">
        <v>4550</v>
      </c>
      <c r="B1520" t="s">
        <v>4551</v>
      </c>
      <c r="C1520" t="s">
        <v>4552</v>
      </c>
      <c r="D1520" t="s">
        <v>4551</v>
      </c>
    </row>
    <row r="1521" spans="1:4" x14ac:dyDescent="0.25">
      <c r="A1521" t="s">
        <v>4553</v>
      </c>
      <c r="B1521" t="s">
        <v>4554</v>
      </c>
      <c r="C1521" t="s">
        <v>4555</v>
      </c>
      <c r="D1521" t="s">
        <v>4554</v>
      </c>
    </row>
    <row r="1522" spans="1:4" x14ac:dyDescent="0.25">
      <c r="A1522" t="s">
        <v>4556</v>
      </c>
      <c r="B1522" t="s">
        <v>4557</v>
      </c>
      <c r="C1522" t="s">
        <v>4558</v>
      </c>
      <c r="D1522" t="s">
        <v>4557</v>
      </c>
    </row>
    <row r="1523" spans="1:4" x14ac:dyDescent="0.25">
      <c r="A1523" t="s">
        <v>4559</v>
      </c>
      <c r="B1523" t="s">
        <v>4560</v>
      </c>
      <c r="C1523" t="s">
        <v>4561</v>
      </c>
      <c r="D1523" t="s">
        <v>4560</v>
      </c>
    </row>
    <row r="1524" spans="1:4" x14ac:dyDescent="0.25">
      <c r="A1524" t="s">
        <v>4562</v>
      </c>
      <c r="B1524" t="s">
        <v>4563</v>
      </c>
      <c r="C1524" t="s">
        <v>4564</v>
      </c>
      <c r="D1524" t="s">
        <v>4563</v>
      </c>
    </row>
    <row r="1525" spans="1:4" x14ac:dyDescent="0.25">
      <c r="A1525" t="s">
        <v>4565</v>
      </c>
      <c r="B1525" t="s">
        <v>4566</v>
      </c>
      <c r="C1525" t="s">
        <v>4567</v>
      </c>
      <c r="D1525" t="s">
        <v>4566</v>
      </c>
    </row>
    <row r="1526" spans="1:4" x14ac:dyDescent="0.25">
      <c r="A1526" t="s">
        <v>4568</v>
      </c>
      <c r="B1526" t="s">
        <v>4569</v>
      </c>
      <c r="C1526" t="s">
        <v>4570</v>
      </c>
      <c r="D1526" t="s">
        <v>4569</v>
      </c>
    </row>
    <row r="1527" spans="1:4" x14ac:dyDescent="0.25">
      <c r="A1527" t="s">
        <v>4571</v>
      </c>
      <c r="B1527" t="s">
        <v>4572</v>
      </c>
      <c r="C1527" t="s">
        <v>4573</v>
      </c>
      <c r="D1527" t="s">
        <v>4572</v>
      </c>
    </row>
    <row r="1528" spans="1:4" x14ac:dyDescent="0.25">
      <c r="A1528" t="s">
        <v>4574</v>
      </c>
      <c r="B1528" t="s">
        <v>4575</v>
      </c>
      <c r="C1528" t="s">
        <v>4576</v>
      </c>
      <c r="D1528" t="s">
        <v>4575</v>
      </c>
    </row>
    <row r="1529" spans="1:4" x14ac:dyDescent="0.25">
      <c r="A1529" t="s">
        <v>4577</v>
      </c>
      <c r="B1529" t="s">
        <v>4578</v>
      </c>
      <c r="C1529" t="s">
        <v>4579</v>
      </c>
      <c r="D1529" t="s">
        <v>4578</v>
      </c>
    </row>
    <row r="1530" spans="1:4" x14ac:dyDescent="0.25">
      <c r="A1530" t="s">
        <v>4580</v>
      </c>
      <c r="B1530" t="s">
        <v>4581</v>
      </c>
      <c r="C1530" t="s">
        <v>4582</v>
      </c>
      <c r="D1530" t="s">
        <v>4581</v>
      </c>
    </row>
    <row r="1531" spans="1:4" x14ac:dyDescent="0.25">
      <c r="A1531" t="s">
        <v>4583</v>
      </c>
      <c r="B1531" t="s">
        <v>4584</v>
      </c>
      <c r="C1531" t="s">
        <v>4585</v>
      </c>
      <c r="D1531" t="s">
        <v>4584</v>
      </c>
    </row>
    <row r="1532" spans="1:4" x14ac:dyDescent="0.25">
      <c r="A1532" t="s">
        <v>4586</v>
      </c>
      <c r="B1532" t="s">
        <v>4587</v>
      </c>
      <c r="C1532" t="s">
        <v>4588</v>
      </c>
      <c r="D1532" t="s">
        <v>4587</v>
      </c>
    </row>
    <row r="1533" spans="1:4" x14ac:dyDescent="0.25">
      <c r="A1533" t="s">
        <v>4589</v>
      </c>
      <c r="B1533" t="s">
        <v>4590</v>
      </c>
      <c r="C1533" t="s">
        <v>4591</v>
      </c>
      <c r="D1533" t="s">
        <v>4590</v>
      </c>
    </row>
    <row r="1534" spans="1:4" x14ac:dyDescent="0.25">
      <c r="A1534" t="s">
        <v>4592</v>
      </c>
      <c r="B1534" t="s">
        <v>4593</v>
      </c>
      <c r="C1534" t="s">
        <v>4594</v>
      </c>
      <c r="D1534" t="s">
        <v>4593</v>
      </c>
    </row>
    <row r="1535" spans="1:4" x14ac:dyDescent="0.25">
      <c r="A1535" t="s">
        <v>4595</v>
      </c>
      <c r="B1535" t="s">
        <v>4596</v>
      </c>
      <c r="C1535" t="s">
        <v>4597</v>
      </c>
      <c r="D1535" t="s">
        <v>4596</v>
      </c>
    </row>
    <row r="1536" spans="1:4" x14ac:dyDescent="0.25">
      <c r="A1536" t="s">
        <v>4598</v>
      </c>
      <c r="B1536" t="s">
        <v>4599</v>
      </c>
      <c r="C1536" t="s">
        <v>4600</v>
      </c>
      <c r="D1536" t="s">
        <v>4599</v>
      </c>
    </row>
    <row r="1537" spans="1:4" x14ac:dyDescent="0.25">
      <c r="A1537" t="s">
        <v>4601</v>
      </c>
      <c r="B1537" t="s">
        <v>4602</v>
      </c>
      <c r="C1537" t="s">
        <v>4603</v>
      </c>
      <c r="D1537" t="s">
        <v>4602</v>
      </c>
    </row>
    <row r="1538" spans="1:4" x14ac:dyDescent="0.25">
      <c r="A1538" t="s">
        <v>4604</v>
      </c>
      <c r="B1538" t="s">
        <v>4605</v>
      </c>
      <c r="C1538" t="s">
        <v>4606</v>
      </c>
      <c r="D1538" t="s">
        <v>4605</v>
      </c>
    </row>
    <row r="1539" spans="1:4" x14ac:dyDescent="0.25">
      <c r="A1539" t="s">
        <v>4607</v>
      </c>
      <c r="B1539" t="s">
        <v>4608</v>
      </c>
      <c r="C1539" t="s">
        <v>4609</v>
      </c>
      <c r="D1539" t="s">
        <v>4608</v>
      </c>
    </row>
    <row r="1540" spans="1:4" x14ac:dyDescent="0.25">
      <c r="A1540" t="s">
        <v>4610</v>
      </c>
      <c r="B1540" t="s">
        <v>4611</v>
      </c>
      <c r="C1540" t="s">
        <v>4612</v>
      </c>
      <c r="D1540" t="s">
        <v>4611</v>
      </c>
    </row>
    <row r="1541" spans="1:4" x14ac:dyDescent="0.25">
      <c r="A1541" t="s">
        <v>4613</v>
      </c>
      <c r="B1541" t="s">
        <v>4614</v>
      </c>
      <c r="C1541" t="s">
        <v>4615</v>
      </c>
      <c r="D1541" t="s">
        <v>4614</v>
      </c>
    </row>
    <row r="1542" spans="1:4" x14ac:dyDescent="0.25">
      <c r="A1542" t="s">
        <v>4616</v>
      </c>
      <c r="B1542" t="s">
        <v>4617</v>
      </c>
      <c r="C1542" t="s">
        <v>4618</v>
      </c>
      <c r="D1542" t="s">
        <v>4617</v>
      </c>
    </row>
    <row r="1543" spans="1:4" x14ac:dyDescent="0.25">
      <c r="A1543" t="s">
        <v>4619</v>
      </c>
      <c r="B1543" t="s">
        <v>4620</v>
      </c>
      <c r="C1543" t="s">
        <v>4621</v>
      </c>
      <c r="D1543" t="s">
        <v>4620</v>
      </c>
    </row>
    <row r="1544" spans="1:4" x14ac:dyDescent="0.25">
      <c r="A1544" t="s">
        <v>4622</v>
      </c>
      <c r="B1544" t="s">
        <v>4623</v>
      </c>
      <c r="C1544" t="s">
        <v>4624</v>
      </c>
      <c r="D1544" t="s">
        <v>4623</v>
      </c>
    </row>
    <row r="1545" spans="1:4" x14ac:dyDescent="0.25">
      <c r="A1545" t="s">
        <v>4625</v>
      </c>
      <c r="B1545" t="s">
        <v>4626</v>
      </c>
      <c r="C1545" t="s">
        <v>4627</v>
      </c>
      <c r="D1545" t="s">
        <v>4626</v>
      </c>
    </row>
    <row r="1546" spans="1:4" x14ac:dyDescent="0.25">
      <c r="A1546" t="s">
        <v>4628</v>
      </c>
      <c r="B1546" t="s">
        <v>4629</v>
      </c>
      <c r="C1546" t="s">
        <v>4630</v>
      </c>
      <c r="D1546" t="s">
        <v>4629</v>
      </c>
    </row>
    <row r="1547" spans="1:4" x14ac:dyDescent="0.25">
      <c r="A1547" t="s">
        <v>4631</v>
      </c>
      <c r="B1547" t="s">
        <v>4632</v>
      </c>
      <c r="C1547" t="s">
        <v>4633</v>
      </c>
      <c r="D1547" t="s">
        <v>4632</v>
      </c>
    </row>
    <row r="1548" spans="1:4" x14ac:dyDescent="0.25">
      <c r="A1548" t="s">
        <v>4634</v>
      </c>
      <c r="B1548" t="s">
        <v>4635</v>
      </c>
      <c r="C1548" t="s">
        <v>4636</v>
      </c>
      <c r="D1548" t="s">
        <v>4635</v>
      </c>
    </row>
    <row r="1549" spans="1:4" x14ac:dyDescent="0.25">
      <c r="A1549" t="s">
        <v>4637</v>
      </c>
      <c r="B1549" t="s">
        <v>4638</v>
      </c>
      <c r="C1549" t="s">
        <v>4639</v>
      </c>
      <c r="D1549" t="s">
        <v>4638</v>
      </c>
    </row>
    <row r="1550" spans="1:4" x14ac:dyDescent="0.25">
      <c r="A1550" t="s">
        <v>4640</v>
      </c>
      <c r="B1550" t="s">
        <v>4641</v>
      </c>
      <c r="C1550" t="s">
        <v>4642</v>
      </c>
      <c r="D1550" t="s">
        <v>4641</v>
      </c>
    </row>
    <row r="1551" spans="1:4" x14ac:dyDescent="0.25">
      <c r="A1551" t="s">
        <v>4643</v>
      </c>
      <c r="B1551" t="s">
        <v>4644</v>
      </c>
      <c r="C1551" t="s">
        <v>4645</v>
      </c>
      <c r="D1551" t="s">
        <v>4644</v>
      </c>
    </row>
    <row r="1552" spans="1:4" x14ac:dyDescent="0.25">
      <c r="A1552" t="s">
        <v>4646</v>
      </c>
      <c r="B1552" t="s">
        <v>4647</v>
      </c>
      <c r="C1552" t="s">
        <v>4648</v>
      </c>
      <c r="D1552" t="s">
        <v>4647</v>
      </c>
    </row>
    <row r="1553" spans="1:4" x14ac:dyDescent="0.25">
      <c r="A1553" t="s">
        <v>4649</v>
      </c>
      <c r="B1553" t="s">
        <v>4650</v>
      </c>
      <c r="C1553" t="s">
        <v>4651</v>
      </c>
      <c r="D1553" t="s">
        <v>4650</v>
      </c>
    </row>
    <row r="1554" spans="1:4" x14ac:dyDescent="0.25">
      <c r="A1554" t="s">
        <v>4652</v>
      </c>
      <c r="B1554" t="s">
        <v>4653</v>
      </c>
      <c r="C1554" t="s">
        <v>4654</v>
      </c>
      <c r="D1554" t="s">
        <v>4653</v>
      </c>
    </row>
    <row r="1555" spans="1:4" x14ac:dyDescent="0.25">
      <c r="A1555" t="s">
        <v>4659</v>
      </c>
      <c r="B1555" t="s">
        <v>4661</v>
      </c>
      <c r="C1555" t="s">
        <v>4661</v>
      </c>
      <c r="D1555" t="s">
        <v>4661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5"/>
  <sheetViews>
    <sheetView topLeftCell="A426" workbookViewId="0">
      <selection activeCell="B458" sqref="B458"/>
    </sheetView>
  </sheetViews>
  <sheetFormatPr defaultRowHeight="15" x14ac:dyDescent="0.25"/>
  <cols>
    <col min="1" max="1" width="25.28515625" customWidth="1"/>
    <col min="2" max="2" width="25.140625" customWidth="1"/>
    <col min="3" max="3" width="33.140625" bestFit="1" customWidth="1"/>
  </cols>
  <sheetData>
    <row r="1" spans="1:3" x14ac:dyDescent="0.25">
      <c r="A1" t="s">
        <v>4814</v>
      </c>
      <c r="B1" t="s">
        <v>4696</v>
      </c>
      <c r="C1" t="s">
        <v>4815</v>
      </c>
    </row>
    <row r="2" spans="1:3" x14ac:dyDescent="0.25">
      <c r="A2" t="s">
        <v>4816</v>
      </c>
      <c r="B2" t="s">
        <v>4697</v>
      </c>
      <c r="C2" t="s">
        <v>4817</v>
      </c>
    </row>
    <row r="3" spans="1:3" x14ac:dyDescent="0.25">
      <c r="A3" t="s">
        <v>4818</v>
      </c>
      <c r="B3" t="s">
        <v>4698</v>
      </c>
      <c r="C3" t="s">
        <v>4819</v>
      </c>
    </row>
    <row r="4" spans="1:3" x14ac:dyDescent="0.25">
      <c r="A4" t="s">
        <v>153</v>
      </c>
      <c r="B4" t="s">
        <v>4699</v>
      </c>
      <c r="C4" t="s">
        <v>4820</v>
      </c>
    </row>
    <row r="5" spans="1:3" x14ac:dyDescent="0.25">
      <c r="A5" t="s">
        <v>4821</v>
      </c>
      <c r="B5" t="s">
        <v>4700</v>
      </c>
      <c r="C5" t="s">
        <v>4822</v>
      </c>
    </row>
    <row r="6" spans="1:3" x14ac:dyDescent="0.25">
      <c r="A6" t="s">
        <v>1068</v>
      </c>
      <c r="B6" t="s">
        <v>4701</v>
      </c>
      <c r="C6" t="s">
        <v>4823</v>
      </c>
    </row>
    <row r="7" spans="1:3" x14ac:dyDescent="0.25">
      <c r="A7" t="s">
        <v>51</v>
      </c>
      <c r="B7" t="s">
        <v>4662</v>
      </c>
      <c r="C7" t="s">
        <v>4824</v>
      </c>
    </row>
    <row r="8" spans="1:3" x14ac:dyDescent="0.25">
      <c r="A8" t="s">
        <v>4825</v>
      </c>
      <c r="B8" t="s">
        <v>4702</v>
      </c>
      <c r="C8" t="s">
        <v>4826</v>
      </c>
    </row>
    <row r="9" spans="1:3" x14ac:dyDescent="0.25">
      <c r="A9" t="s">
        <v>4827</v>
      </c>
      <c r="B9" t="s">
        <v>4703</v>
      </c>
      <c r="C9" t="s">
        <v>4828</v>
      </c>
    </row>
    <row r="10" spans="1:3" x14ac:dyDescent="0.25">
      <c r="A10" t="s">
        <v>634</v>
      </c>
      <c r="B10" t="s">
        <v>4704</v>
      </c>
      <c r="C10" t="s">
        <v>4829</v>
      </c>
    </row>
    <row r="11" spans="1:3" x14ac:dyDescent="0.25">
      <c r="A11" t="s">
        <v>456</v>
      </c>
      <c r="B11" t="s">
        <v>4705</v>
      </c>
      <c r="C11" t="s">
        <v>4830</v>
      </c>
    </row>
    <row r="12" spans="1:3" x14ac:dyDescent="0.25">
      <c r="A12" t="s">
        <v>4665</v>
      </c>
      <c r="B12" t="s">
        <v>4664</v>
      </c>
      <c r="C12" t="s">
        <v>4831</v>
      </c>
    </row>
    <row r="13" spans="1:3" x14ac:dyDescent="0.25">
      <c r="A13" t="s">
        <v>150</v>
      </c>
      <c r="B13" t="s">
        <v>5354</v>
      </c>
      <c r="C13" t="s">
        <v>4820</v>
      </c>
    </row>
    <row r="14" spans="1:3" x14ac:dyDescent="0.25">
      <c r="A14" t="s">
        <v>4832</v>
      </c>
      <c r="B14" t="s">
        <v>4706</v>
      </c>
      <c r="C14" t="s">
        <v>4833</v>
      </c>
    </row>
    <row r="15" spans="1:3" x14ac:dyDescent="0.25">
      <c r="A15" t="s">
        <v>4834</v>
      </c>
      <c r="B15" t="s">
        <v>4707</v>
      </c>
      <c r="C15" t="s">
        <v>4835</v>
      </c>
    </row>
    <row r="16" spans="1:3" x14ac:dyDescent="0.25">
      <c r="A16" t="s">
        <v>4667</v>
      </c>
      <c r="B16" t="s">
        <v>4666</v>
      </c>
      <c r="C16" t="s">
        <v>4836</v>
      </c>
    </row>
    <row r="17" spans="1:3" x14ac:dyDescent="0.25">
      <c r="A17" t="s">
        <v>4837</v>
      </c>
      <c r="B17" t="s">
        <v>4708</v>
      </c>
      <c r="C17" t="s">
        <v>4838</v>
      </c>
    </row>
    <row r="18" spans="1:3" x14ac:dyDescent="0.25">
      <c r="A18" t="s">
        <v>36</v>
      </c>
      <c r="B18" t="s">
        <v>4709</v>
      </c>
      <c r="C18" t="s">
        <v>4838</v>
      </c>
    </row>
    <row r="19" spans="1:3" x14ac:dyDescent="0.25">
      <c r="A19" t="s">
        <v>4839</v>
      </c>
      <c r="B19" t="s">
        <v>4710</v>
      </c>
      <c r="C19" t="s">
        <v>4840</v>
      </c>
    </row>
    <row r="20" spans="1:3" x14ac:dyDescent="0.25">
      <c r="A20" t="s">
        <v>60</v>
      </c>
      <c r="B20" t="s">
        <v>4711</v>
      </c>
      <c r="C20" t="s">
        <v>4841</v>
      </c>
    </row>
    <row r="21" spans="1:3" x14ac:dyDescent="0.25">
      <c r="A21" t="s">
        <v>57</v>
      </c>
      <c r="B21" t="s">
        <v>4663</v>
      </c>
      <c r="C21" t="s">
        <v>4842</v>
      </c>
    </row>
    <row r="22" spans="1:3" x14ac:dyDescent="0.25">
      <c r="A22" t="s">
        <v>4843</v>
      </c>
      <c r="B22" t="s">
        <v>4712</v>
      </c>
      <c r="C22" t="s">
        <v>4844</v>
      </c>
    </row>
    <row r="23" spans="1:3" x14ac:dyDescent="0.25">
      <c r="A23" t="s">
        <v>4845</v>
      </c>
      <c r="B23" t="s">
        <v>4713</v>
      </c>
      <c r="C23" t="s">
        <v>4846</v>
      </c>
    </row>
    <row r="24" spans="1:3" x14ac:dyDescent="0.25">
      <c r="A24" t="s">
        <v>4847</v>
      </c>
      <c r="B24" t="s">
        <v>4714</v>
      </c>
      <c r="C24" t="s">
        <v>4848</v>
      </c>
    </row>
    <row r="25" spans="1:3" x14ac:dyDescent="0.25">
      <c r="A25" t="s">
        <v>4849</v>
      </c>
      <c r="B25" t="s">
        <v>4715</v>
      </c>
      <c r="C25" t="s">
        <v>4850</v>
      </c>
    </row>
    <row r="26" spans="1:3" x14ac:dyDescent="0.25">
      <c r="A26" t="s">
        <v>4851</v>
      </c>
      <c r="B26" t="s">
        <v>4716</v>
      </c>
      <c r="C26" t="s">
        <v>4852</v>
      </c>
    </row>
    <row r="27" spans="1:3" x14ac:dyDescent="0.25">
      <c r="A27" t="s">
        <v>38</v>
      </c>
      <c r="B27" t="s">
        <v>5355</v>
      </c>
      <c r="C27" t="s">
        <v>4853</v>
      </c>
    </row>
    <row r="28" spans="1:3" x14ac:dyDescent="0.25">
      <c r="A28" t="s">
        <v>108</v>
      </c>
      <c r="B28" t="s">
        <v>4717</v>
      </c>
      <c r="C28" t="s">
        <v>4854</v>
      </c>
    </row>
    <row r="29" spans="1:3" x14ac:dyDescent="0.25">
      <c r="A29" t="s">
        <v>628</v>
      </c>
      <c r="B29" t="s">
        <v>5356</v>
      </c>
      <c r="C29" t="s">
        <v>4855</v>
      </c>
    </row>
    <row r="30" spans="1:3" x14ac:dyDescent="0.25">
      <c r="A30" t="s">
        <v>4856</v>
      </c>
      <c r="B30" t="s">
        <v>4718</v>
      </c>
      <c r="C30" t="s">
        <v>4857</v>
      </c>
    </row>
    <row r="31" spans="1:3" x14ac:dyDescent="0.25">
      <c r="A31" t="s">
        <v>37</v>
      </c>
      <c r="B31" t="s">
        <v>4719</v>
      </c>
      <c r="C31" t="s">
        <v>4840</v>
      </c>
    </row>
    <row r="32" spans="1:3" x14ac:dyDescent="0.25">
      <c r="A32" t="s">
        <v>4669</v>
      </c>
      <c r="B32" t="s">
        <v>4668</v>
      </c>
      <c r="C32" t="s">
        <v>4858</v>
      </c>
    </row>
    <row r="33" spans="1:3" x14ac:dyDescent="0.25">
      <c r="A33" t="s">
        <v>4859</v>
      </c>
      <c r="B33" t="s">
        <v>4720</v>
      </c>
      <c r="C33" t="s">
        <v>5072</v>
      </c>
    </row>
    <row r="34" spans="1:3" x14ac:dyDescent="0.25">
      <c r="A34" t="s">
        <v>4860</v>
      </c>
      <c r="B34" t="s">
        <v>4721</v>
      </c>
      <c r="C34" t="s">
        <v>4861</v>
      </c>
    </row>
    <row r="35" spans="1:3" x14ac:dyDescent="0.25">
      <c r="A35" t="s">
        <v>295</v>
      </c>
      <c r="B35" t="s">
        <v>4722</v>
      </c>
      <c r="C35" t="s">
        <v>4862</v>
      </c>
    </row>
    <row r="36" spans="1:3" x14ac:dyDescent="0.25">
      <c r="A36" t="s">
        <v>378</v>
      </c>
      <c r="B36" t="s">
        <v>4723</v>
      </c>
      <c r="C36" t="s">
        <v>4863</v>
      </c>
    </row>
    <row r="37" spans="1:3" x14ac:dyDescent="0.25">
      <c r="A37" t="s">
        <v>447</v>
      </c>
      <c r="B37" t="s">
        <v>4724</v>
      </c>
      <c r="C37" t="s">
        <v>4864</v>
      </c>
    </row>
    <row r="38" spans="1:3" x14ac:dyDescent="0.25">
      <c r="A38" t="s">
        <v>399</v>
      </c>
      <c r="B38" t="s">
        <v>4725</v>
      </c>
      <c r="C38" t="s">
        <v>4865</v>
      </c>
    </row>
    <row r="39" spans="1:3" x14ac:dyDescent="0.25">
      <c r="A39" t="s">
        <v>35</v>
      </c>
      <c r="B39" t="s">
        <v>4726</v>
      </c>
      <c r="C39" t="s">
        <v>4866</v>
      </c>
    </row>
    <row r="40" spans="1:3" x14ac:dyDescent="0.25">
      <c r="A40" t="s">
        <v>235</v>
      </c>
      <c r="B40" t="s">
        <v>4727</v>
      </c>
      <c r="C40" t="s">
        <v>4835</v>
      </c>
    </row>
    <row r="41" spans="1:3" x14ac:dyDescent="0.25">
      <c r="A41" t="s">
        <v>751</v>
      </c>
      <c r="B41" t="s">
        <v>4728</v>
      </c>
      <c r="C41" t="s">
        <v>4867</v>
      </c>
    </row>
    <row r="42" spans="1:3" x14ac:dyDescent="0.25">
      <c r="A42" t="s">
        <v>895</v>
      </c>
      <c r="B42" t="s">
        <v>4729</v>
      </c>
      <c r="C42" t="s">
        <v>4868</v>
      </c>
    </row>
    <row r="43" spans="1:3" x14ac:dyDescent="0.25">
      <c r="A43" t="s">
        <v>5357</v>
      </c>
      <c r="B43" t="s">
        <v>5358</v>
      </c>
      <c r="C43" t="s">
        <v>5073</v>
      </c>
    </row>
    <row r="44" spans="1:3" x14ac:dyDescent="0.25">
      <c r="A44" t="s">
        <v>138</v>
      </c>
      <c r="B44" t="s">
        <v>4730</v>
      </c>
      <c r="C44" t="s">
        <v>4869</v>
      </c>
    </row>
    <row r="45" spans="1:3" x14ac:dyDescent="0.25">
      <c r="A45" t="s">
        <v>244</v>
      </c>
      <c r="B45" t="s">
        <v>4731</v>
      </c>
      <c r="C45" t="s">
        <v>4870</v>
      </c>
    </row>
    <row r="46" spans="1:3" x14ac:dyDescent="0.25">
      <c r="A46" t="s">
        <v>4871</v>
      </c>
      <c r="B46" t="s">
        <v>4732</v>
      </c>
      <c r="C46" t="s">
        <v>4872</v>
      </c>
    </row>
    <row r="47" spans="1:3" x14ac:dyDescent="0.25">
      <c r="A47" t="s">
        <v>229</v>
      </c>
      <c r="B47" t="s">
        <v>4733</v>
      </c>
      <c r="C47" t="s">
        <v>4873</v>
      </c>
    </row>
    <row r="48" spans="1:3" x14ac:dyDescent="0.25">
      <c r="A48" t="s">
        <v>375</v>
      </c>
      <c r="B48" t="s">
        <v>4734</v>
      </c>
      <c r="C48" t="s">
        <v>4874</v>
      </c>
    </row>
    <row r="49" spans="1:3" x14ac:dyDescent="0.25">
      <c r="A49" t="s">
        <v>4875</v>
      </c>
      <c r="B49" t="s">
        <v>4735</v>
      </c>
      <c r="C49" t="s">
        <v>4876</v>
      </c>
    </row>
    <row r="50" spans="1:3" x14ac:dyDescent="0.25">
      <c r="A50" t="s">
        <v>4877</v>
      </c>
      <c r="B50" t="s">
        <v>4736</v>
      </c>
      <c r="C50" t="s">
        <v>5074</v>
      </c>
    </row>
    <row r="51" spans="1:3" x14ac:dyDescent="0.25">
      <c r="A51" t="s">
        <v>438</v>
      </c>
      <c r="B51" t="s">
        <v>5359</v>
      </c>
      <c r="C51" t="s">
        <v>4878</v>
      </c>
    </row>
    <row r="52" spans="1:3" x14ac:dyDescent="0.25">
      <c r="A52" t="s">
        <v>500</v>
      </c>
      <c r="B52" t="s">
        <v>5360</v>
      </c>
      <c r="C52" t="s">
        <v>4879</v>
      </c>
    </row>
    <row r="53" spans="1:3" x14ac:dyDescent="0.25">
      <c r="A53" t="s">
        <v>503</v>
      </c>
      <c r="B53" t="s">
        <v>5361</v>
      </c>
      <c r="C53" t="s">
        <v>4879</v>
      </c>
    </row>
    <row r="54" spans="1:3" x14ac:dyDescent="0.25">
      <c r="A54" t="s">
        <v>4880</v>
      </c>
      <c r="B54" t="s">
        <v>4737</v>
      </c>
      <c r="C54" t="s">
        <v>4881</v>
      </c>
    </row>
    <row r="55" spans="1:3" x14ac:dyDescent="0.25">
      <c r="A55" t="s">
        <v>4882</v>
      </c>
      <c r="B55" t="s">
        <v>4738</v>
      </c>
      <c r="C55" t="s">
        <v>4883</v>
      </c>
    </row>
    <row r="56" spans="1:3" x14ac:dyDescent="0.25">
      <c r="A56" t="s">
        <v>4884</v>
      </c>
      <c r="B56" t="s">
        <v>4739</v>
      </c>
      <c r="C56" t="s">
        <v>4885</v>
      </c>
    </row>
    <row r="57" spans="1:3" x14ac:dyDescent="0.25">
      <c r="A57" t="s">
        <v>562</v>
      </c>
      <c r="B57" t="s">
        <v>4740</v>
      </c>
      <c r="C57" t="s">
        <v>4886</v>
      </c>
    </row>
    <row r="58" spans="1:3" x14ac:dyDescent="0.25">
      <c r="A58" t="s">
        <v>658</v>
      </c>
      <c r="B58" t="s">
        <v>4741</v>
      </c>
      <c r="C58" t="s">
        <v>4887</v>
      </c>
    </row>
    <row r="59" spans="1:3" x14ac:dyDescent="0.25">
      <c r="A59" t="s">
        <v>730</v>
      </c>
      <c r="B59" t="s">
        <v>4742</v>
      </c>
      <c r="C59" t="s">
        <v>4888</v>
      </c>
    </row>
    <row r="60" spans="1:3" x14ac:dyDescent="0.25">
      <c r="A60" t="s">
        <v>826</v>
      </c>
      <c r="B60" t="s">
        <v>4743</v>
      </c>
      <c r="C60" t="s">
        <v>4889</v>
      </c>
    </row>
    <row r="61" spans="1:3" x14ac:dyDescent="0.25">
      <c r="A61" t="s">
        <v>4890</v>
      </c>
      <c r="B61" t="s">
        <v>5362</v>
      </c>
      <c r="C61" t="s">
        <v>4891</v>
      </c>
    </row>
    <row r="62" spans="1:3" x14ac:dyDescent="0.25">
      <c r="A62" t="s">
        <v>2060</v>
      </c>
      <c r="B62" t="s">
        <v>5363</v>
      </c>
      <c r="C62" t="s">
        <v>4892</v>
      </c>
    </row>
    <row r="63" spans="1:3" x14ac:dyDescent="0.25">
      <c r="A63" t="s">
        <v>2063</v>
      </c>
      <c r="B63" t="s">
        <v>5364</v>
      </c>
      <c r="C63" t="s">
        <v>4893</v>
      </c>
    </row>
    <row r="64" spans="1:3" x14ac:dyDescent="0.25">
      <c r="A64" t="s">
        <v>1844</v>
      </c>
      <c r="B64" t="s">
        <v>5365</v>
      </c>
      <c r="C64" t="s">
        <v>4670</v>
      </c>
    </row>
    <row r="65" spans="1:3" x14ac:dyDescent="0.25">
      <c r="A65" t="s">
        <v>4894</v>
      </c>
      <c r="B65" t="s">
        <v>5366</v>
      </c>
      <c r="C65" t="s">
        <v>4895</v>
      </c>
    </row>
    <row r="66" spans="1:3" x14ac:dyDescent="0.25">
      <c r="A66" t="s">
        <v>2582</v>
      </c>
      <c r="B66" t="s">
        <v>5367</v>
      </c>
      <c r="C66" t="s">
        <v>4896</v>
      </c>
    </row>
    <row r="67" spans="1:3" x14ac:dyDescent="0.25">
      <c r="A67" t="s">
        <v>2654</v>
      </c>
      <c r="B67" t="s">
        <v>5368</v>
      </c>
      <c r="C67" t="s">
        <v>4897</v>
      </c>
    </row>
    <row r="68" spans="1:3" x14ac:dyDescent="0.25">
      <c r="A68" t="s">
        <v>4898</v>
      </c>
      <c r="B68" t="s">
        <v>5369</v>
      </c>
      <c r="C68" t="s">
        <v>4899</v>
      </c>
    </row>
    <row r="69" spans="1:3" x14ac:dyDescent="0.25">
      <c r="A69" t="s">
        <v>3179</v>
      </c>
      <c r="B69" t="s">
        <v>5370</v>
      </c>
      <c r="C69" t="s">
        <v>4900</v>
      </c>
    </row>
    <row r="70" spans="1:3" x14ac:dyDescent="0.25">
      <c r="A70" t="s">
        <v>32</v>
      </c>
      <c r="B70" t="s">
        <v>5048</v>
      </c>
      <c r="C70" t="s">
        <v>4656</v>
      </c>
    </row>
    <row r="71" spans="1:3" x14ac:dyDescent="0.25">
      <c r="A71" t="s">
        <v>1373</v>
      </c>
      <c r="B71" t="s">
        <v>4744</v>
      </c>
      <c r="C71" t="s">
        <v>4901</v>
      </c>
    </row>
    <row r="72" spans="1:3" x14ac:dyDescent="0.25">
      <c r="A72" t="s">
        <v>4902</v>
      </c>
      <c r="B72" t="s">
        <v>5371</v>
      </c>
      <c r="C72" t="s">
        <v>4903</v>
      </c>
    </row>
    <row r="73" spans="1:3" x14ac:dyDescent="0.25">
      <c r="A73" t="s">
        <v>3611</v>
      </c>
      <c r="B73" t="s">
        <v>5372</v>
      </c>
      <c r="C73" t="s">
        <v>4904</v>
      </c>
    </row>
    <row r="74" spans="1:3" x14ac:dyDescent="0.25">
      <c r="A74" t="s">
        <v>3380</v>
      </c>
      <c r="B74" t="s">
        <v>5373</v>
      </c>
      <c r="C74" t="s">
        <v>4905</v>
      </c>
    </row>
    <row r="75" spans="1:3" x14ac:dyDescent="0.25">
      <c r="A75" t="s">
        <v>1889</v>
      </c>
      <c r="B75" t="s">
        <v>5374</v>
      </c>
      <c r="C75" t="s">
        <v>4906</v>
      </c>
    </row>
    <row r="76" spans="1:3" x14ac:dyDescent="0.25">
      <c r="A76" t="s">
        <v>1880</v>
      </c>
      <c r="B76" t="s">
        <v>5375</v>
      </c>
      <c r="C76" t="s">
        <v>4906</v>
      </c>
    </row>
    <row r="77" spans="1:3" x14ac:dyDescent="0.25">
      <c r="A77" t="s">
        <v>4907</v>
      </c>
      <c r="B77" t="s">
        <v>5376</v>
      </c>
      <c r="C77" t="s">
        <v>4908</v>
      </c>
    </row>
    <row r="78" spans="1:3" x14ac:dyDescent="0.25">
      <c r="A78" t="s">
        <v>4909</v>
      </c>
      <c r="B78" t="s">
        <v>4745</v>
      </c>
      <c r="C78" t="s">
        <v>4910</v>
      </c>
    </row>
    <row r="79" spans="1:3" x14ac:dyDescent="0.25">
      <c r="A79" t="s">
        <v>3998</v>
      </c>
      <c r="B79" t="s">
        <v>5377</v>
      </c>
      <c r="C79" t="s">
        <v>4911</v>
      </c>
    </row>
    <row r="80" spans="1:3" x14ac:dyDescent="0.25">
      <c r="A80" t="s">
        <v>1637</v>
      </c>
      <c r="B80" t="s">
        <v>5378</v>
      </c>
      <c r="C80" t="s">
        <v>4912</v>
      </c>
    </row>
    <row r="81" spans="1:3" x14ac:dyDescent="0.25">
      <c r="A81" t="s">
        <v>1769</v>
      </c>
      <c r="B81" t="s">
        <v>5379</v>
      </c>
      <c r="C81" t="s">
        <v>4913</v>
      </c>
    </row>
    <row r="82" spans="1:3" x14ac:dyDescent="0.25">
      <c r="A82" t="s">
        <v>4914</v>
      </c>
      <c r="B82" t="s">
        <v>5380</v>
      </c>
      <c r="C82" t="s">
        <v>4915</v>
      </c>
    </row>
    <row r="83" spans="1:3" x14ac:dyDescent="0.25">
      <c r="A83" t="s">
        <v>4916</v>
      </c>
      <c r="B83" t="s">
        <v>5381</v>
      </c>
      <c r="C83" t="s">
        <v>4917</v>
      </c>
    </row>
    <row r="84" spans="1:3" x14ac:dyDescent="0.25">
      <c r="A84" t="s">
        <v>4918</v>
      </c>
      <c r="B84" t="s">
        <v>5382</v>
      </c>
      <c r="C84" t="s">
        <v>4919</v>
      </c>
    </row>
    <row r="85" spans="1:3" x14ac:dyDescent="0.25">
      <c r="A85" t="s">
        <v>2366</v>
      </c>
      <c r="B85" t="s">
        <v>5383</v>
      </c>
      <c r="C85" t="s">
        <v>4920</v>
      </c>
    </row>
    <row r="86" spans="1:3" x14ac:dyDescent="0.25">
      <c r="A86" t="s">
        <v>703</v>
      </c>
      <c r="B86" t="s">
        <v>4746</v>
      </c>
      <c r="C86" t="s">
        <v>4921</v>
      </c>
    </row>
    <row r="87" spans="1:3" x14ac:dyDescent="0.25">
      <c r="A87" t="s">
        <v>48</v>
      </c>
      <c r="B87" t="s">
        <v>4747</v>
      </c>
      <c r="C87" t="s">
        <v>4922</v>
      </c>
    </row>
    <row r="88" spans="1:3" x14ac:dyDescent="0.25">
      <c r="A88" t="s">
        <v>4923</v>
      </c>
      <c r="B88" t="s">
        <v>4748</v>
      </c>
      <c r="C88" t="s">
        <v>4924</v>
      </c>
    </row>
    <row r="89" spans="1:3" x14ac:dyDescent="0.25">
      <c r="A89" t="s">
        <v>4925</v>
      </c>
      <c r="B89" t="s">
        <v>4749</v>
      </c>
      <c r="C89" t="s">
        <v>4926</v>
      </c>
    </row>
    <row r="90" spans="1:3" x14ac:dyDescent="0.25">
      <c r="A90" t="s">
        <v>4927</v>
      </c>
      <c r="B90" t="s">
        <v>4750</v>
      </c>
      <c r="C90" t="s">
        <v>4928</v>
      </c>
    </row>
    <row r="91" spans="1:3" x14ac:dyDescent="0.25">
      <c r="A91" t="s">
        <v>54</v>
      </c>
      <c r="B91" t="s">
        <v>4751</v>
      </c>
      <c r="C91" t="s">
        <v>4829</v>
      </c>
    </row>
    <row r="92" spans="1:3" x14ac:dyDescent="0.25">
      <c r="A92" t="s">
        <v>721</v>
      </c>
      <c r="B92" t="s">
        <v>5384</v>
      </c>
      <c r="C92" t="s">
        <v>4929</v>
      </c>
    </row>
    <row r="93" spans="1:3" x14ac:dyDescent="0.25">
      <c r="A93" t="s">
        <v>4930</v>
      </c>
      <c r="B93" t="s">
        <v>5385</v>
      </c>
      <c r="C93" t="s">
        <v>4931</v>
      </c>
    </row>
    <row r="94" spans="1:3" x14ac:dyDescent="0.25">
      <c r="A94" t="s">
        <v>1865</v>
      </c>
      <c r="B94" t="s">
        <v>4752</v>
      </c>
      <c r="C94" t="s">
        <v>4932</v>
      </c>
    </row>
    <row r="95" spans="1:3" x14ac:dyDescent="0.25">
      <c r="A95" t="s">
        <v>957</v>
      </c>
      <c r="B95" t="s">
        <v>4753</v>
      </c>
      <c r="C95" t="s">
        <v>4933</v>
      </c>
    </row>
    <row r="96" spans="1:3" x14ac:dyDescent="0.25">
      <c r="A96" t="s">
        <v>969</v>
      </c>
      <c r="B96" t="s">
        <v>4754</v>
      </c>
      <c r="C96" t="s">
        <v>4934</v>
      </c>
    </row>
    <row r="97" spans="1:3" x14ac:dyDescent="0.25">
      <c r="A97" t="s">
        <v>1011</v>
      </c>
      <c r="B97" t="s">
        <v>4755</v>
      </c>
      <c r="C97" t="s">
        <v>4935</v>
      </c>
    </row>
    <row r="98" spans="1:3" x14ac:dyDescent="0.25">
      <c r="A98" t="s">
        <v>1015</v>
      </c>
      <c r="B98" t="s">
        <v>4756</v>
      </c>
      <c r="C98" t="s">
        <v>4936</v>
      </c>
    </row>
    <row r="99" spans="1:3" x14ac:dyDescent="0.25">
      <c r="A99" t="s">
        <v>1772</v>
      </c>
      <c r="B99" t="s">
        <v>5386</v>
      </c>
      <c r="C99" t="s">
        <v>4937</v>
      </c>
    </row>
    <row r="100" spans="1:3" x14ac:dyDescent="0.25">
      <c r="A100" t="s">
        <v>4938</v>
      </c>
      <c r="B100" t="s">
        <v>4757</v>
      </c>
      <c r="C100" t="s">
        <v>4939</v>
      </c>
    </row>
    <row r="101" spans="1:3" x14ac:dyDescent="0.25">
      <c r="A101" t="s">
        <v>4659</v>
      </c>
      <c r="B101" t="s">
        <v>4758</v>
      </c>
      <c r="C101" t="s">
        <v>4940</v>
      </c>
    </row>
    <row r="102" spans="1:3" x14ac:dyDescent="0.25">
      <c r="A102" t="s">
        <v>482</v>
      </c>
      <c r="B102" t="s">
        <v>5387</v>
      </c>
      <c r="C102" t="s">
        <v>4941</v>
      </c>
    </row>
    <row r="103" spans="1:3" x14ac:dyDescent="0.25">
      <c r="A103" t="s">
        <v>4942</v>
      </c>
      <c r="B103" t="s">
        <v>4759</v>
      </c>
      <c r="C103" t="s">
        <v>4943</v>
      </c>
    </row>
    <row r="104" spans="1:3" x14ac:dyDescent="0.25">
      <c r="A104" t="s">
        <v>4944</v>
      </c>
      <c r="B104" t="s">
        <v>4760</v>
      </c>
      <c r="C104" t="s">
        <v>4945</v>
      </c>
    </row>
    <row r="105" spans="1:3" x14ac:dyDescent="0.25">
      <c r="A105" t="s">
        <v>4946</v>
      </c>
      <c r="B105" t="s">
        <v>4761</v>
      </c>
      <c r="C105" t="s">
        <v>4947</v>
      </c>
    </row>
    <row r="106" spans="1:3" x14ac:dyDescent="0.25">
      <c r="A106" t="s">
        <v>4948</v>
      </c>
      <c r="B106" t="s">
        <v>4762</v>
      </c>
      <c r="C106" t="s">
        <v>4949</v>
      </c>
    </row>
    <row r="107" spans="1:3" x14ac:dyDescent="0.25">
      <c r="A107" t="s">
        <v>4950</v>
      </c>
      <c r="B107" t="s">
        <v>4763</v>
      </c>
      <c r="C107" t="s">
        <v>4951</v>
      </c>
    </row>
    <row r="108" spans="1:3" x14ac:dyDescent="0.25">
      <c r="A108" t="s">
        <v>4952</v>
      </c>
      <c r="B108" t="s">
        <v>4764</v>
      </c>
      <c r="C108" t="s">
        <v>4953</v>
      </c>
    </row>
    <row r="109" spans="1:3" x14ac:dyDescent="0.25">
      <c r="A109" t="s">
        <v>4954</v>
      </c>
      <c r="B109" t="s">
        <v>4765</v>
      </c>
      <c r="C109" t="s">
        <v>4955</v>
      </c>
    </row>
    <row r="110" spans="1:3" x14ac:dyDescent="0.25">
      <c r="A110" t="s">
        <v>4956</v>
      </c>
      <c r="B110" t="s">
        <v>4766</v>
      </c>
      <c r="C110" t="s">
        <v>4957</v>
      </c>
    </row>
    <row r="111" spans="1:3" x14ac:dyDescent="0.25">
      <c r="A111" t="s">
        <v>4958</v>
      </c>
      <c r="B111" t="s">
        <v>4767</v>
      </c>
      <c r="C111" t="s">
        <v>4959</v>
      </c>
    </row>
    <row r="112" spans="1:3" x14ac:dyDescent="0.25">
      <c r="A112" t="s">
        <v>4960</v>
      </c>
      <c r="B112" t="s">
        <v>4768</v>
      </c>
      <c r="C112" t="s">
        <v>4961</v>
      </c>
    </row>
    <row r="113" spans="1:3" x14ac:dyDescent="0.25">
      <c r="A113" t="s">
        <v>1013</v>
      </c>
      <c r="B113" t="s">
        <v>4769</v>
      </c>
      <c r="C113" t="s">
        <v>4658</v>
      </c>
    </row>
    <row r="114" spans="1:3" x14ac:dyDescent="0.25">
      <c r="A114" t="s">
        <v>4962</v>
      </c>
      <c r="B114" t="s">
        <v>4770</v>
      </c>
      <c r="C114" t="s">
        <v>4963</v>
      </c>
    </row>
    <row r="115" spans="1:3" x14ac:dyDescent="0.25">
      <c r="A115" t="s">
        <v>948</v>
      </c>
      <c r="B115" t="s">
        <v>4771</v>
      </c>
      <c r="C115" t="s">
        <v>4964</v>
      </c>
    </row>
    <row r="116" spans="1:3" x14ac:dyDescent="0.25">
      <c r="A116" t="s">
        <v>30</v>
      </c>
      <c r="B116" t="s">
        <v>4772</v>
      </c>
      <c r="C116" t="s">
        <v>4965</v>
      </c>
    </row>
    <row r="117" spans="1:3" x14ac:dyDescent="0.25">
      <c r="A117" t="s">
        <v>34</v>
      </c>
      <c r="B117" t="s">
        <v>4773</v>
      </c>
      <c r="C117" t="s">
        <v>4655</v>
      </c>
    </row>
    <row r="118" spans="1:3" x14ac:dyDescent="0.25">
      <c r="A118" t="s">
        <v>996</v>
      </c>
      <c r="B118" t="s">
        <v>4774</v>
      </c>
      <c r="C118" t="s">
        <v>4966</v>
      </c>
    </row>
    <row r="119" spans="1:3" x14ac:dyDescent="0.25">
      <c r="A119" t="s">
        <v>31</v>
      </c>
      <c r="B119" t="s">
        <v>4775</v>
      </c>
      <c r="C119" t="s">
        <v>4967</v>
      </c>
    </row>
    <row r="120" spans="1:3" x14ac:dyDescent="0.25">
      <c r="A120" t="s">
        <v>973</v>
      </c>
      <c r="B120" t="s">
        <v>4776</v>
      </c>
      <c r="C120" t="s">
        <v>4657</v>
      </c>
    </row>
    <row r="121" spans="1:3" x14ac:dyDescent="0.25">
      <c r="A121" t="s">
        <v>33</v>
      </c>
      <c r="B121" t="s">
        <v>4777</v>
      </c>
      <c r="C121" t="s">
        <v>4968</v>
      </c>
    </row>
    <row r="122" spans="1:3" x14ac:dyDescent="0.25">
      <c r="A122" t="s">
        <v>613</v>
      </c>
      <c r="B122" t="s">
        <v>5388</v>
      </c>
      <c r="C122" t="s">
        <v>4969</v>
      </c>
    </row>
    <row r="123" spans="1:3" x14ac:dyDescent="0.25">
      <c r="A123" t="s">
        <v>4970</v>
      </c>
      <c r="B123" t="s">
        <v>4778</v>
      </c>
      <c r="C123" t="s">
        <v>4971</v>
      </c>
    </row>
    <row r="124" spans="1:3" x14ac:dyDescent="0.25">
      <c r="A124" t="s">
        <v>4972</v>
      </c>
      <c r="B124" t="s">
        <v>4779</v>
      </c>
      <c r="C124" t="s">
        <v>4973</v>
      </c>
    </row>
    <row r="125" spans="1:3" x14ac:dyDescent="0.25">
      <c r="A125" t="s">
        <v>4974</v>
      </c>
      <c r="B125" t="s">
        <v>4780</v>
      </c>
      <c r="C125" t="s">
        <v>4975</v>
      </c>
    </row>
    <row r="126" spans="1:3" x14ac:dyDescent="0.25">
      <c r="A126" t="s">
        <v>4976</v>
      </c>
      <c r="B126" t="s">
        <v>4781</v>
      </c>
      <c r="C126" t="s">
        <v>4977</v>
      </c>
    </row>
    <row r="127" spans="1:3" x14ac:dyDescent="0.25">
      <c r="A127" t="s">
        <v>4978</v>
      </c>
      <c r="B127" t="s">
        <v>4782</v>
      </c>
      <c r="C127" t="s">
        <v>4979</v>
      </c>
    </row>
    <row r="128" spans="1:3" x14ac:dyDescent="0.25">
      <c r="A128" t="s">
        <v>4980</v>
      </c>
      <c r="B128" t="s">
        <v>4783</v>
      </c>
      <c r="C128" t="s">
        <v>4981</v>
      </c>
    </row>
    <row r="129" spans="1:3" x14ac:dyDescent="0.25">
      <c r="A129" t="s">
        <v>4982</v>
      </c>
      <c r="B129" t="s">
        <v>4784</v>
      </c>
      <c r="C129" t="s">
        <v>4983</v>
      </c>
    </row>
    <row r="130" spans="1:3" x14ac:dyDescent="0.25">
      <c r="A130" t="s">
        <v>168</v>
      </c>
      <c r="B130" t="s">
        <v>4785</v>
      </c>
      <c r="C130" t="s">
        <v>4984</v>
      </c>
    </row>
    <row r="131" spans="1:3" x14ac:dyDescent="0.25">
      <c r="A131" t="s">
        <v>4985</v>
      </c>
      <c r="B131" t="s">
        <v>4786</v>
      </c>
      <c r="C131" t="s">
        <v>4986</v>
      </c>
    </row>
    <row r="132" spans="1:3" x14ac:dyDescent="0.25">
      <c r="A132" t="s">
        <v>4987</v>
      </c>
      <c r="B132" t="s">
        <v>4787</v>
      </c>
      <c r="C132" t="s">
        <v>4988</v>
      </c>
    </row>
    <row r="133" spans="1:3" x14ac:dyDescent="0.25">
      <c r="A133" t="s">
        <v>4989</v>
      </c>
      <c r="B133" t="s">
        <v>4788</v>
      </c>
      <c r="C133" t="s">
        <v>4990</v>
      </c>
    </row>
    <row r="134" spans="1:3" x14ac:dyDescent="0.25">
      <c r="A134" t="s">
        <v>4991</v>
      </c>
      <c r="B134" t="s">
        <v>4789</v>
      </c>
      <c r="C134" t="s">
        <v>4992</v>
      </c>
    </row>
    <row r="135" spans="1:3" x14ac:dyDescent="0.25">
      <c r="A135" t="s">
        <v>4993</v>
      </c>
      <c r="B135" t="s">
        <v>4790</v>
      </c>
      <c r="C135" t="s">
        <v>4994</v>
      </c>
    </row>
    <row r="136" spans="1:3" x14ac:dyDescent="0.25">
      <c r="A136" t="s">
        <v>4995</v>
      </c>
      <c r="B136" t="s">
        <v>4791</v>
      </c>
      <c r="C136" t="s">
        <v>4996</v>
      </c>
    </row>
    <row r="137" spans="1:3" x14ac:dyDescent="0.25">
      <c r="A137" t="s">
        <v>4997</v>
      </c>
      <c r="B137" t="s">
        <v>4792</v>
      </c>
      <c r="C137" t="s">
        <v>4998</v>
      </c>
    </row>
    <row r="138" spans="1:3" x14ac:dyDescent="0.25">
      <c r="A138" t="s">
        <v>4999</v>
      </c>
      <c r="B138" t="s">
        <v>4793</v>
      </c>
      <c r="C138" t="s">
        <v>5000</v>
      </c>
    </row>
    <row r="139" spans="1:3" x14ac:dyDescent="0.25">
      <c r="A139" t="s">
        <v>5001</v>
      </c>
      <c r="B139" t="s">
        <v>4794</v>
      </c>
      <c r="C139" t="s">
        <v>5002</v>
      </c>
    </row>
    <row r="140" spans="1:3" x14ac:dyDescent="0.25">
      <c r="A140" t="s">
        <v>5003</v>
      </c>
      <c r="B140" t="s">
        <v>4795</v>
      </c>
      <c r="C140" t="s">
        <v>5004</v>
      </c>
    </row>
    <row r="141" spans="1:3" x14ac:dyDescent="0.25">
      <c r="A141" t="s">
        <v>5005</v>
      </c>
      <c r="B141" t="s">
        <v>4796</v>
      </c>
      <c r="C141" t="s">
        <v>5006</v>
      </c>
    </row>
    <row r="142" spans="1:3" x14ac:dyDescent="0.25">
      <c r="A142" t="s">
        <v>5007</v>
      </c>
      <c r="B142" t="s">
        <v>4797</v>
      </c>
      <c r="C142" t="s">
        <v>5008</v>
      </c>
    </row>
    <row r="143" spans="1:3" x14ac:dyDescent="0.25">
      <c r="A143" t="s">
        <v>5009</v>
      </c>
      <c r="B143" t="s">
        <v>4798</v>
      </c>
      <c r="C143" t="s">
        <v>5010</v>
      </c>
    </row>
    <row r="144" spans="1:3" x14ac:dyDescent="0.25">
      <c r="A144" t="s">
        <v>5011</v>
      </c>
      <c r="B144" t="s">
        <v>4799</v>
      </c>
      <c r="C144" t="s">
        <v>5012</v>
      </c>
    </row>
    <row r="145" spans="1:3" x14ac:dyDescent="0.25">
      <c r="A145" t="s">
        <v>5013</v>
      </c>
      <c r="B145" t="s">
        <v>4800</v>
      </c>
      <c r="C145" t="s">
        <v>5014</v>
      </c>
    </row>
    <row r="146" spans="1:3" x14ac:dyDescent="0.25">
      <c r="A146" t="s">
        <v>5015</v>
      </c>
      <c r="B146" t="s">
        <v>4801</v>
      </c>
      <c r="C146" t="s">
        <v>5016</v>
      </c>
    </row>
    <row r="147" spans="1:3" x14ac:dyDescent="0.25">
      <c r="A147" t="s">
        <v>5017</v>
      </c>
      <c r="B147" t="s">
        <v>4802</v>
      </c>
      <c r="C147" t="s">
        <v>5018</v>
      </c>
    </row>
    <row r="148" spans="1:3" x14ac:dyDescent="0.25">
      <c r="A148" t="s">
        <v>5019</v>
      </c>
      <c r="B148" t="s">
        <v>4803</v>
      </c>
      <c r="C148" t="s">
        <v>5020</v>
      </c>
    </row>
    <row r="149" spans="1:3" x14ac:dyDescent="0.25">
      <c r="A149" t="s">
        <v>5021</v>
      </c>
      <c r="B149" t="s">
        <v>4804</v>
      </c>
      <c r="C149" t="s">
        <v>5022</v>
      </c>
    </row>
    <row r="150" spans="1:3" x14ac:dyDescent="0.25">
      <c r="A150" t="s">
        <v>5023</v>
      </c>
      <c r="B150" t="s">
        <v>4805</v>
      </c>
      <c r="C150" t="s">
        <v>5024</v>
      </c>
    </row>
    <row r="151" spans="1:3" x14ac:dyDescent="0.25">
      <c r="A151" t="s">
        <v>5025</v>
      </c>
      <c r="B151" t="s">
        <v>4806</v>
      </c>
      <c r="C151" t="s">
        <v>5026</v>
      </c>
    </row>
    <row r="152" spans="1:3" x14ac:dyDescent="0.25">
      <c r="A152" t="s">
        <v>5027</v>
      </c>
      <c r="B152" t="s">
        <v>4807</v>
      </c>
      <c r="C152" t="s">
        <v>5028</v>
      </c>
    </row>
    <row r="153" spans="1:3" x14ac:dyDescent="0.25">
      <c r="A153" t="s">
        <v>5029</v>
      </c>
      <c r="B153" t="s">
        <v>4808</v>
      </c>
      <c r="C153" t="s">
        <v>5030</v>
      </c>
    </row>
    <row r="154" spans="1:3" x14ac:dyDescent="0.25">
      <c r="A154" t="s">
        <v>5031</v>
      </c>
      <c r="B154" t="s">
        <v>4809</v>
      </c>
      <c r="C154" t="s">
        <v>5032</v>
      </c>
    </row>
    <row r="155" spans="1:3" x14ac:dyDescent="0.25">
      <c r="A155" t="s">
        <v>5033</v>
      </c>
      <c r="B155" t="s">
        <v>4810</v>
      </c>
      <c r="C155" t="s">
        <v>5034</v>
      </c>
    </row>
    <row r="156" spans="1:3" x14ac:dyDescent="0.25">
      <c r="A156" t="s">
        <v>5035</v>
      </c>
      <c r="B156" t="s">
        <v>4811</v>
      </c>
      <c r="C156" t="s">
        <v>5036</v>
      </c>
    </row>
    <row r="157" spans="1:3" x14ac:dyDescent="0.25">
      <c r="A157" t="s">
        <v>5037</v>
      </c>
      <c r="B157" t="s">
        <v>4812</v>
      </c>
      <c r="C157" t="s">
        <v>5038</v>
      </c>
    </row>
    <row r="158" spans="1:3" x14ac:dyDescent="0.25">
      <c r="A158" t="s">
        <v>5039</v>
      </c>
      <c r="B158" t="s">
        <v>4813</v>
      </c>
      <c r="C158" t="s">
        <v>5040</v>
      </c>
    </row>
    <row r="159" spans="1:3" x14ac:dyDescent="0.25">
      <c r="A159" t="s">
        <v>688</v>
      </c>
      <c r="B159" t="s">
        <v>5389</v>
      </c>
      <c r="C159" t="s">
        <v>5075</v>
      </c>
    </row>
    <row r="160" spans="1:3" x14ac:dyDescent="0.25">
      <c r="A160" t="s">
        <v>963</v>
      </c>
      <c r="B160" t="s">
        <v>5390</v>
      </c>
      <c r="C160" t="s">
        <v>5076</v>
      </c>
    </row>
    <row r="161" spans="1:3" x14ac:dyDescent="0.25">
      <c r="A161" t="s">
        <v>3500</v>
      </c>
      <c r="B161" t="s">
        <v>5391</v>
      </c>
      <c r="C161" t="s">
        <v>5077</v>
      </c>
    </row>
    <row r="162" spans="1:3" x14ac:dyDescent="0.25">
      <c r="A162" t="s">
        <v>977</v>
      </c>
      <c r="B162" t="s">
        <v>5392</v>
      </c>
      <c r="C162" t="s">
        <v>5078</v>
      </c>
    </row>
    <row r="163" spans="1:3" x14ac:dyDescent="0.25">
      <c r="A163" t="s">
        <v>5393</v>
      </c>
      <c r="B163" t="s">
        <v>5394</v>
      </c>
      <c r="C163" t="s">
        <v>4873</v>
      </c>
    </row>
    <row r="164" spans="1:3" x14ac:dyDescent="0.25">
      <c r="A164" t="s">
        <v>5395</v>
      </c>
      <c r="B164" t="s">
        <v>5396</v>
      </c>
      <c r="C164" t="s">
        <v>5079</v>
      </c>
    </row>
    <row r="165" spans="1:3" x14ac:dyDescent="0.25">
      <c r="A165" t="s">
        <v>5397</v>
      </c>
      <c r="B165" t="s">
        <v>5398</v>
      </c>
      <c r="C165" t="s">
        <v>5080</v>
      </c>
    </row>
    <row r="166" spans="1:3" x14ac:dyDescent="0.25">
      <c r="A166" t="s">
        <v>5399</v>
      </c>
      <c r="B166" t="s">
        <v>5400</v>
      </c>
      <c r="C166" t="s">
        <v>5081</v>
      </c>
    </row>
    <row r="167" spans="1:3" x14ac:dyDescent="0.25">
      <c r="A167" t="s">
        <v>5401</v>
      </c>
      <c r="B167" t="s">
        <v>5402</v>
      </c>
      <c r="C167" t="s">
        <v>5082</v>
      </c>
    </row>
    <row r="168" spans="1:3" x14ac:dyDescent="0.25">
      <c r="A168" t="s">
        <v>5403</v>
      </c>
      <c r="B168" t="s">
        <v>5404</v>
      </c>
      <c r="C168" t="s">
        <v>5083</v>
      </c>
    </row>
    <row r="169" spans="1:3" x14ac:dyDescent="0.25">
      <c r="A169" t="s">
        <v>5405</v>
      </c>
      <c r="B169" t="s">
        <v>5406</v>
      </c>
      <c r="C169" t="s">
        <v>5084</v>
      </c>
    </row>
    <row r="170" spans="1:3" x14ac:dyDescent="0.25">
      <c r="A170" t="s">
        <v>5407</v>
      </c>
      <c r="B170" t="s">
        <v>5408</v>
      </c>
      <c r="C170" t="s">
        <v>5085</v>
      </c>
    </row>
    <row r="171" spans="1:3" x14ac:dyDescent="0.25">
      <c r="A171" t="s">
        <v>5409</v>
      </c>
      <c r="B171" t="s">
        <v>5410</v>
      </c>
      <c r="C171" t="s">
        <v>5086</v>
      </c>
    </row>
    <row r="172" spans="1:3" x14ac:dyDescent="0.25">
      <c r="A172" t="s">
        <v>5411</v>
      </c>
      <c r="B172" t="s">
        <v>5412</v>
      </c>
      <c r="C172" t="s">
        <v>5087</v>
      </c>
    </row>
    <row r="173" spans="1:3" x14ac:dyDescent="0.25">
      <c r="A173" t="s">
        <v>5413</v>
      </c>
      <c r="B173" t="s">
        <v>5414</v>
      </c>
      <c r="C173" t="s">
        <v>5088</v>
      </c>
    </row>
    <row r="174" spans="1:3" x14ac:dyDescent="0.25">
      <c r="A174" t="s">
        <v>5046</v>
      </c>
      <c r="B174" t="s">
        <v>5045</v>
      </c>
      <c r="C174" t="s">
        <v>5089</v>
      </c>
    </row>
    <row r="175" spans="1:3" x14ac:dyDescent="0.25">
      <c r="A175" t="s">
        <v>5415</v>
      </c>
      <c r="B175" t="s">
        <v>5416</v>
      </c>
      <c r="C175" t="s">
        <v>5090</v>
      </c>
    </row>
    <row r="176" spans="1:3" x14ac:dyDescent="0.25">
      <c r="A176" t="s">
        <v>5417</v>
      </c>
      <c r="B176" t="s">
        <v>5418</v>
      </c>
      <c r="C176" t="s">
        <v>5091</v>
      </c>
    </row>
    <row r="177" spans="1:3" x14ac:dyDescent="0.25">
      <c r="A177" t="s">
        <v>4376</v>
      </c>
      <c r="B177" t="s">
        <v>5419</v>
      </c>
      <c r="C177" t="s">
        <v>5092</v>
      </c>
    </row>
    <row r="178" spans="1:3" x14ac:dyDescent="0.25">
      <c r="A178" t="s">
        <v>2762</v>
      </c>
      <c r="B178" t="s">
        <v>5420</v>
      </c>
      <c r="C178" t="s">
        <v>5093</v>
      </c>
    </row>
    <row r="179" spans="1:3" x14ac:dyDescent="0.25">
      <c r="A179" t="s">
        <v>1904</v>
      </c>
      <c r="B179" t="s">
        <v>5421</v>
      </c>
      <c r="C179" t="s">
        <v>5094</v>
      </c>
    </row>
    <row r="180" spans="1:3" x14ac:dyDescent="0.25">
      <c r="A180" t="s">
        <v>5422</v>
      </c>
      <c r="B180" t="s">
        <v>5423</v>
      </c>
      <c r="C180" t="s">
        <v>5095</v>
      </c>
    </row>
    <row r="181" spans="1:3" x14ac:dyDescent="0.25">
      <c r="A181" t="s">
        <v>5424</v>
      </c>
      <c r="B181" t="s">
        <v>5425</v>
      </c>
      <c r="C181" t="s">
        <v>5096</v>
      </c>
    </row>
    <row r="182" spans="1:3" x14ac:dyDescent="0.25">
      <c r="A182" t="s">
        <v>5426</v>
      </c>
      <c r="B182" t="s">
        <v>5427</v>
      </c>
      <c r="C182" t="s">
        <v>5097</v>
      </c>
    </row>
    <row r="183" spans="1:3" x14ac:dyDescent="0.25">
      <c r="A183" t="s">
        <v>5428</v>
      </c>
      <c r="B183" t="s">
        <v>5429</v>
      </c>
      <c r="C183" t="s">
        <v>5098</v>
      </c>
    </row>
    <row r="184" spans="1:3" x14ac:dyDescent="0.25">
      <c r="A184" t="s">
        <v>5060</v>
      </c>
      <c r="B184" t="s">
        <v>5061</v>
      </c>
      <c r="C184" t="s">
        <v>5099</v>
      </c>
    </row>
    <row r="185" spans="1:3" x14ac:dyDescent="0.25">
      <c r="A185" t="s">
        <v>5430</v>
      </c>
      <c r="B185" t="s">
        <v>5431</v>
      </c>
      <c r="C185" t="s">
        <v>5100</v>
      </c>
    </row>
    <row r="186" spans="1:3" x14ac:dyDescent="0.25">
      <c r="A186" t="s">
        <v>5432</v>
      </c>
      <c r="B186" t="s">
        <v>5433</v>
      </c>
      <c r="C186" t="s">
        <v>5101</v>
      </c>
    </row>
    <row r="187" spans="1:3" x14ac:dyDescent="0.25">
      <c r="A187" t="s">
        <v>1628</v>
      </c>
      <c r="B187" t="s">
        <v>5434</v>
      </c>
      <c r="C187" t="s">
        <v>5102</v>
      </c>
    </row>
    <row r="188" spans="1:3" x14ac:dyDescent="0.25">
      <c r="A188" t="s">
        <v>3974</v>
      </c>
      <c r="B188" t="s">
        <v>5435</v>
      </c>
      <c r="C188" t="s">
        <v>5103</v>
      </c>
    </row>
    <row r="189" spans="1:3" x14ac:dyDescent="0.25">
      <c r="A189" t="s">
        <v>4070</v>
      </c>
      <c r="B189" t="s">
        <v>5436</v>
      </c>
      <c r="C189" t="s">
        <v>5104</v>
      </c>
    </row>
    <row r="190" spans="1:3" x14ac:dyDescent="0.25">
      <c r="A190" t="s">
        <v>3143</v>
      </c>
      <c r="B190" t="s">
        <v>5437</v>
      </c>
      <c r="C190" t="s">
        <v>5105</v>
      </c>
    </row>
    <row r="191" spans="1:3" x14ac:dyDescent="0.25">
      <c r="A191" t="s">
        <v>2612</v>
      </c>
      <c r="B191" t="s">
        <v>5438</v>
      </c>
      <c r="C191" t="s">
        <v>5106</v>
      </c>
    </row>
    <row r="192" spans="1:3" x14ac:dyDescent="0.25">
      <c r="A192" t="s">
        <v>2603</v>
      </c>
      <c r="B192" t="s">
        <v>5439</v>
      </c>
      <c r="C192" t="s">
        <v>5107</v>
      </c>
    </row>
    <row r="193" spans="1:3" x14ac:dyDescent="0.25">
      <c r="A193" t="s">
        <v>1847</v>
      </c>
      <c r="B193" t="s">
        <v>5440</v>
      </c>
      <c r="C193" t="s">
        <v>5108</v>
      </c>
    </row>
    <row r="194" spans="1:3" x14ac:dyDescent="0.25">
      <c r="A194" t="s">
        <v>5441</v>
      </c>
      <c r="B194" t="s">
        <v>5442</v>
      </c>
      <c r="C194" t="s">
        <v>5109</v>
      </c>
    </row>
    <row r="195" spans="1:3" x14ac:dyDescent="0.25">
      <c r="A195" t="s">
        <v>1619</v>
      </c>
      <c r="B195" t="s">
        <v>5443</v>
      </c>
      <c r="C195" t="s">
        <v>5110</v>
      </c>
    </row>
    <row r="196" spans="1:3" x14ac:dyDescent="0.25">
      <c r="A196" t="s">
        <v>1850</v>
      </c>
      <c r="B196" t="s">
        <v>5444</v>
      </c>
      <c r="C196" t="s">
        <v>5111</v>
      </c>
    </row>
    <row r="197" spans="1:3" x14ac:dyDescent="0.25">
      <c r="A197" t="s">
        <v>2066</v>
      </c>
      <c r="B197" t="s">
        <v>5445</v>
      </c>
      <c r="C197" t="s">
        <v>5112</v>
      </c>
    </row>
    <row r="198" spans="1:3" x14ac:dyDescent="0.25">
      <c r="A198" t="s">
        <v>5446</v>
      </c>
      <c r="B198" t="s">
        <v>5447</v>
      </c>
      <c r="C198" t="s">
        <v>4863</v>
      </c>
    </row>
    <row r="199" spans="1:3" x14ac:dyDescent="0.25">
      <c r="A199" t="s">
        <v>5448</v>
      </c>
      <c r="B199" t="s">
        <v>5449</v>
      </c>
      <c r="C199" t="s">
        <v>5113</v>
      </c>
    </row>
    <row r="200" spans="1:3" x14ac:dyDescent="0.25">
      <c r="A200" t="s">
        <v>5450</v>
      </c>
      <c r="B200" t="s">
        <v>5451</v>
      </c>
      <c r="C200" t="s">
        <v>5114</v>
      </c>
    </row>
    <row r="201" spans="1:3" x14ac:dyDescent="0.25">
      <c r="A201" t="s">
        <v>5452</v>
      </c>
      <c r="B201" t="s">
        <v>5453</v>
      </c>
      <c r="C201" t="s">
        <v>5115</v>
      </c>
    </row>
    <row r="202" spans="1:3" x14ac:dyDescent="0.25">
      <c r="A202" t="s">
        <v>5454</v>
      </c>
      <c r="B202" t="s">
        <v>5455</v>
      </c>
      <c r="C202" t="s">
        <v>5116</v>
      </c>
    </row>
    <row r="203" spans="1:3" x14ac:dyDescent="0.25">
      <c r="A203" t="s">
        <v>5052</v>
      </c>
      <c r="B203" t="s">
        <v>5053</v>
      </c>
      <c r="C203" t="s">
        <v>5054</v>
      </c>
    </row>
    <row r="204" spans="1:3" x14ac:dyDescent="0.25">
      <c r="A204" t="s">
        <v>1631</v>
      </c>
      <c r="B204" t="s">
        <v>5456</v>
      </c>
      <c r="C204" t="s">
        <v>5102</v>
      </c>
    </row>
    <row r="205" spans="1:3" x14ac:dyDescent="0.25">
      <c r="A205" t="s">
        <v>5064</v>
      </c>
      <c r="B205" t="s">
        <v>5065</v>
      </c>
      <c r="C205" t="s">
        <v>5117</v>
      </c>
    </row>
    <row r="206" spans="1:3" x14ac:dyDescent="0.25">
      <c r="A206" t="s">
        <v>1835</v>
      </c>
      <c r="B206" t="s">
        <v>5457</v>
      </c>
      <c r="C206" t="s">
        <v>5118</v>
      </c>
    </row>
    <row r="207" spans="1:3" x14ac:dyDescent="0.25">
      <c r="A207" t="s">
        <v>3965</v>
      </c>
      <c r="B207" t="s">
        <v>5458</v>
      </c>
      <c r="C207" t="s">
        <v>5119</v>
      </c>
    </row>
    <row r="208" spans="1:3" x14ac:dyDescent="0.25">
      <c r="A208" t="s">
        <v>1901</v>
      </c>
      <c r="B208" t="s">
        <v>5459</v>
      </c>
      <c r="C208" t="s">
        <v>5120</v>
      </c>
    </row>
    <row r="209" spans="1:3" x14ac:dyDescent="0.25">
      <c r="A209" t="s">
        <v>979</v>
      </c>
      <c r="B209" t="s">
        <v>5460</v>
      </c>
      <c r="C209" t="s">
        <v>5121</v>
      </c>
    </row>
    <row r="210" spans="1:3" x14ac:dyDescent="0.25">
      <c r="A210" t="s">
        <v>3521</v>
      </c>
      <c r="B210" t="s">
        <v>5461</v>
      </c>
      <c r="C210" t="s">
        <v>5122</v>
      </c>
    </row>
    <row r="211" spans="1:3" x14ac:dyDescent="0.25">
      <c r="A211" t="s">
        <v>2783</v>
      </c>
      <c r="B211" t="s">
        <v>5462</v>
      </c>
      <c r="C211" t="s">
        <v>5123</v>
      </c>
    </row>
    <row r="212" spans="1:3" x14ac:dyDescent="0.25">
      <c r="A212" t="s">
        <v>3968</v>
      </c>
      <c r="B212" t="s">
        <v>5463</v>
      </c>
      <c r="C212" t="s">
        <v>5124</v>
      </c>
    </row>
    <row r="213" spans="1:3" x14ac:dyDescent="0.25">
      <c r="A213" t="s">
        <v>5464</v>
      </c>
      <c r="B213" t="s">
        <v>5465</v>
      </c>
      <c r="C213" t="s">
        <v>5125</v>
      </c>
    </row>
    <row r="214" spans="1:3" x14ac:dyDescent="0.25">
      <c r="A214" t="s">
        <v>5466</v>
      </c>
      <c r="B214" t="s">
        <v>5467</v>
      </c>
      <c r="C214" t="s">
        <v>5126</v>
      </c>
    </row>
    <row r="215" spans="1:3" x14ac:dyDescent="0.25">
      <c r="A215" t="s">
        <v>5468</v>
      </c>
      <c r="B215" t="s">
        <v>5469</v>
      </c>
      <c r="C215" t="s">
        <v>5127</v>
      </c>
    </row>
    <row r="216" spans="1:3" x14ac:dyDescent="0.25">
      <c r="A216" t="s">
        <v>5470</v>
      </c>
      <c r="B216" t="s">
        <v>5471</v>
      </c>
      <c r="C216" t="s">
        <v>5128</v>
      </c>
    </row>
    <row r="217" spans="1:3" x14ac:dyDescent="0.25">
      <c r="A217" t="s">
        <v>5472</v>
      </c>
      <c r="B217" t="s">
        <v>5473</v>
      </c>
      <c r="C217" t="s">
        <v>5129</v>
      </c>
    </row>
    <row r="218" spans="1:3" x14ac:dyDescent="0.25">
      <c r="A218" t="s">
        <v>5474</v>
      </c>
      <c r="B218" t="s">
        <v>5475</v>
      </c>
      <c r="C218" t="s">
        <v>5130</v>
      </c>
    </row>
    <row r="219" spans="1:3" x14ac:dyDescent="0.25">
      <c r="A219" t="s">
        <v>5476</v>
      </c>
      <c r="B219" t="s">
        <v>5477</v>
      </c>
      <c r="C219" t="s">
        <v>5131</v>
      </c>
    </row>
    <row r="220" spans="1:3" x14ac:dyDescent="0.25">
      <c r="A220" t="s">
        <v>5478</v>
      </c>
      <c r="B220" t="s">
        <v>5479</v>
      </c>
      <c r="C220" t="s">
        <v>5132</v>
      </c>
    </row>
    <row r="221" spans="1:3" x14ac:dyDescent="0.25">
      <c r="A221" t="s">
        <v>5480</v>
      </c>
      <c r="B221" t="s">
        <v>5481</v>
      </c>
      <c r="C221" t="s">
        <v>5133</v>
      </c>
    </row>
    <row r="222" spans="1:3" x14ac:dyDescent="0.25">
      <c r="A222" t="s">
        <v>5482</v>
      </c>
      <c r="B222" t="s">
        <v>5483</v>
      </c>
      <c r="C222" t="s">
        <v>5134</v>
      </c>
    </row>
    <row r="223" spans="1:3" x14ac:dyDescent="0.25">
      <c r="A223" t="s">
        <v>5484</v>
      </c>
      <c r="B223" t="s">
        <v>5485</v>
      </c>
      <c r="C223" t="s">
        <v>5135</v>
      </c>
    </row>
    <row r="224" spans="1:3" x14ac:dyDescent="0.25">
      <c r="A224" t="s">
        <v>5486</v>
      </c>
      <c r="B224" t="s">
        <v>5487</v>
      </c>
      <c r="C224" t="s">
        <v>5136</v>
      </c>
    </row>
    <row r="225" spans="1:3" x14ac:dyDescent="0.25">
      <c r="A225" t="s">
        <v>5488</v>
      </c>
      <c r="B225" t="s">
        <v>5489</v>
      </c>
      <c r="C225" t="s">
        <v>5137</v>
      </c>
    </row>
    <row r="226" spans="1:3" x14ac:dyDescent="0.25">
      <c r="A226" t="s">
        <v>5490</v>
      </c>
      <c r="B226" t="s">
        <v>5491</v>
      </c>
      <c r="C226" t="s">
        <v>5138</v>
      </c>
    </row>
    <row r="227" spans="1:3" x14ac:dyDescent="0.25">
      <c r="A227" t="s">
        <v>5492</v>
      </c>
      <c r="B227" t="s">
        <v>5493</v>
      </c>
      <c r="C227" t="s">
        <v>5139</v>
      </c>
    </row>
    <row r="228" spans="1:3" x14ac:dyDescent="0.25">
      <c r="A228" t="s">
        <v>5494</v>
      </c>
      <c r="B228" t="s">
        <v>5495</v>
      </c>
      <c r="C228" t="s">
        <v>5140</v>
      </c>
    </row>
    <row r="229" spans="1:3" x14ac:dyDescent="0.25">
      <c r="A229" t="s">
        <v>5496</v>
      </c>
      <c r="B229" t="s">
        <v>5497</v>
      </c>
      <c r="C229" t="s">
        <v>5141</v>
      </c>
    </row>
    <row r="230" spans="1:3" x14ac:dyDescent="0.25">
      <c r="A230" t="s">
        <v>5498</v>
      </c>
      <c r="B230" t="s">
        <v>5499</v>
      </c>
      <c r="C230" t="s">
        <v>5142</v>
      </c>
    </row>
    <row r="231" spans="1:3" x14ac:dyDescent="0.25">
      <c r="A231" t="s">
        <v>5500</v>
      </c>
      <c r="B231" t="s">
        <v>5501</v>
      </c>
      <c r="C231" t="s">
        <v>5143</v>
      </c>
    </row>
    <row r="232" spans="1:3" x14ac:dyDescent="0.25">
      <c r="A232" t="s">
        <v>682</v>
      </c>
      <c r="B232" t="s">
        <v>5502</v>
      </c>
      <c r="C232" t="s">
        <v>5144</v>
      </c>
    </row>
    <row r="233" spans="1:3" x14ac:dyDescent="0.25">
      <c r="A233" t="s">
        <v>5503</v>
      </c>
      <c r="B233" t="s">
        <v>5504</v>
      </c>
      <c r="C233" t="s">
        <v>5145</v>
      </c>
    </row>
    <row r="234" spans="1:3" x14ac:dyDescent="0.25">
      <c r="A234" t="s">
        <v>5505</v>
      </c>
      <c r="B234" t="s">
        <v>5506</v>
      </c>
      <c r="C234" t="s">
        <v>5146</v>
      </c>
    </row>
    <row r="235" spans="1:3" x14ac:dyDescent="0.25">
      <c r="A235" t="s">
        <v>5507</v>
      </c>
      <c r="B235" t="s">
        <v>5508</v>
      </c>
      <c r="C235" t="s">
        <v>5147</v>
      </c>
    </row>
    <row r="236" spans="1:3" x14ac:dyDescent="0.25">
      <c r="A236" t="s">
        <v>5509</v>
      </c>
      <c r="B236" t="s">
        <v>5510</v>
      </c>
      <c r="C236" t="s">
        <v>5148</v>
      </c>
    </row>
    <row r="237" spans="1:3" x14ac:dyDescent="0.25">
      <c r="A237" t="s">
        <v>5511</v>
      </c>
      <c r="B237" t="s">
        <v>5512</v>
      </c>
      <c r="C237" t="s">
        <v>5149</v>
      </c>
    </row>
    <row r="238" spans="1:3" x14ac:dyDescent="0.25">
      <c r="A238" t="s">
        <v>5513</v>
      </c>
      <c r="B238" t="s">
        <v>5514</v>
      </c>
      <c r="C238" t="s">
        <v>5150</v>
      </c>
    </row>
    <row r="239" spans="1:3" x14ac:dyDescent="0.25">
      <c r="A239" t="s">
        <v>5515</v>
      </c>
      <c r="B239" t="s">
        <v>5516</v>
      </c>
      <c r="C239" t="s">
        <v>5151</v>
      </c>
    </row>
    <row r="240" spans="1:3" x14ac:dyDescent="0.25">
      <c r="A240" t="s">
        <v>5517</v>
      </c>
      <c r="B240" t="s">
        <v>5518</v>
      </c>
      <c r="C240" t="s">
        <v>5152</v>
      </c>
    </row>
    <row r="241" spans="1:3" x14ac:dyDescent="0.25">
      <c r="A241" t="s">
        <v>5519</v>
      </c>
      <c r="B241" t="s">
        <v>5520</v>
      </c>
      <c r="C241" t="s">
        <v>5153</v>
      </c>
    </row>
    <row r="242" spans="1:3" x14ac:dyDescent="0.25">
      <c r="A242" t="s">
        <v>5521</v>
      </c>
      <c r="B242" t="s">
        <v>5522</v>
      </c>
      <c r="C242" t="s">
        <v>5154</v>
      </c>
    </row>
    <row r="243" spans="1:3" x14ac:dyDescent="0.25">
      <c r="A243" t="s">
        <v>5523</v>
      </c>
      <c r="B243" t="s">
        <v>5524</v>
      </c>
      <c r="C243" t="s">
        <v>5155</v>
      </c>
    </row>
    <row r="244" spans="1:3" x14ac:dyDescent="0.25">
      <c r="A244" t="s">
        <v>5525</v>
      </c>
      <c r="B244" t="s">
        <v>5526</v>
      </c>
      <c r="C244" t="s">
        <v>4924</v>
      </c>
    </row>
    <row r="245" spans="1:3" x14ac:dyDescent="0.25">
      <c r="A245" t="s">
        <v>5527</v>
      </c>
      <c r="B245" t="s">
        <v>5528</v>
      </c>
      <c r="C245" t="s">
        <v>5156</v>
      </c>
    </row>
    <row r="246" spans="1:3" x14ac:dyDescent="0.25">
      <c r="A246" t="s">
        <v>5529</v>
      </c>
      <c r="B246" t="s">
        <v>5530</v>
      </c>
      <c r="C246" t="s">
        <v>5157</v>
      </c>
    </row>
    <row r="247" spans="1:3" x14ac:dyDescent="0.25">
      <c r="A247" t="s">
        <v>5531</v>
      </c>
      <c r="B247" t="s">
        <v>5532</v>
      </c>
      <c r="C247" t="s">
        <v>5158</v>
      </c>
    </row>
    <row r="248" spans="1:3" x14ac:dyDescent="0.25">
      <c r="A248" t="s">
        <v>5068</v>
      </c>
      <c r="B248" t="s">
        <v>5069</v>
      </c>
      <c r="C248" t="s">
        <v>5159</v>
      </c>
    </row>
    <row r="249" spans="1:3" x14ac:dyDescent="0.25">
      <c r="A249" t="s">
        <v>5533</v>
      </c>
      <c r="B249" t="s">
        <v>5534</v>
      </c>
      <c r="C249" t="s">
        <v>5160</v>
      </c>
    </row>
    <row r="250" spans="1:3" x14ac:dyDescent="0.25">
      <c r="A250" t="s">
        <v>5535</v>
      </c>
      <c r="B250" t="s">
        <v>5536</v>
      </c>
      <c r="C250" t="s">
        <v>5161</v>
      </c>
    </row>
    <row r="251" spans="1:3" x14ac:dyDescent="0.25">
      <c r="A251" t="s">
        <v>5537</v>
      </c>
      <c r="B251" t="s">
        <v>5538</v>
      </c>
      <c r="C251" t="s">
        <v>5162</v>
      </c>
    </row>
    <row r="252" spans="1:3" x14ac:dyDescent="0.25">
      <c r="A252" t="s">
        <v>5539</v>
      </c>
      <c r="B252" t="s">
        <v>5540</v>
      </c>
      <c r="C252" t="s">
        <v>5163</v>
      </c>
    </row>
    <row r="253" spans="1:3" x14ac:dyDescent="0.25">
      <c r="A253" t="s">
        <v>5541</v>
      </c>
      <c r="B253" t="s">
        <v>5542</v>
      </c>
      <c r="C253" t="s">
        <v>5164</v>
      </c>
    </row>
    <row r="254" spans="1:3" x14ac:dyDescent="0.25">
      <c r="A254" t="s">
        <v>5543</v>
      </c>
      <c r="B254" t="s">
        <v>5544</v>
      </c>
      <c r="C254" t="s">
        <v>5165</v>
      </c>
    </row>
    <row r="255" spans="1:3" x14ac:dyDescent="0.25">
      <c r="A255" t="s">
        <v>5545</v>
      </c>
      <c r="B255" t="s">
        <v>5546</v>
      </c>
      <c r="C255" t="s">
        <v>5166</v>
      </c>
    </row>
    <row r="256" spans="1:3" x14ac:dyDescent="0.25">
      <c r="A256" t="s">
        <v>5547</v>
      </c>
      <c r="B256" t="s">
        <v>5548</v>
      </c>
      <c r="C256" t="s">
        <v>5167</v>
      </c>
    </row>
    <row r="257" spans="1:3" x14ac:dyDescent="0.25">
      <c r="A257" t="s">
        <v>5549</v>
      </c>
      <c r="B257" t="s">
        <v>5550</v>
      </c>
      <c r="C257" t="s">
        <v>5168</v>
      </c>
    </row>
    <row r="258" spans="1:3" x14ac:dyDescent="0.25">
      <c r="A258" t="s">
        <v>5551</v>
      </c>
      <c r="B258" t="s">
        <v>5552</v>
      </c>
      <c r="C258" t="s">
        <v>5091</v>
      </c>
    </row>
    <row r="259" spans="1:3" x14ac:dyDescent="0.25">
      <c r="A259" t="s">
        <v>5553</v>
      </c>
      <c r="B259" t="s">
        <v>5554</v>
      </c>
      <c r="C259" t="s">
        <v>5169</v>
      </c>
    </row>
    <row r="260" spans="1:3" x14ac:dyDescent="0.25">
      <c r="A260" t="s">
        <v>5555</v>
      </c>
      <c r="B260" t="s">
        <v>5556</v>
      </c>
      <c r="C260" t="s">
        <v>5170</v>
      </c>
    </row>
    <row r="261" spans="1:3" x14ac:dyDescent="0.25">
      <c r="A261" t="s">
        <v>5557</v>
      </c>
      <c r="B261" t="s">
        <v>5558</v>
      </c>
      <c r="C261" t="s">
        <v>5171</v>
      </c>
    </row>
    <row r="262" spans="1:3" x14ac:dyDescent="0.25">
      <c r="A262" t="s">
        <v>5559</v>
      </c>
      <c r="B262" t="s">
        <v>5560</v>
      </c>
      <c r="C262" t="s">
        <v>5172</v>
      </c>
    </row>
    <row r="263" spans="1:3" x14ac:dyDescent="0.25">
      <c r="A263" t="s">
        <v>5561</v>
      </c>
      <c r="B263" t="s">
        <v>5562</v>
      </c>
      <c r="C263" t="s">
        <v>5173</v>
      </c>
    </row>
    <row r="264" spans="1:3" x14ac:dyDescent="0.25">
      <c r="A264" t="s">
        <v>5563</v>
      </c>
      <c r="B264" t="s">
        <v>5564</v>
      </c>
      <c r="C264" t="s">
        <v>5174</v>
      </c>
    </row>
    <row r="265" spans="1:3" x14ac:dyDescent="0.25">
      <c r="A265" t="s">
        <v>5565</v>
      </c>
      <c r="B265" t="s">
        <v>5566</v>
      </c>
      <c r="C265" t="s">
        <v>5175</v>
      </c>
    </row>
    <row r="266" spans="1:3" x14ac:dyDescent="0.25">
      <c r="A266" t="s">
        <v>5567</v>
      </c>
      <c r="B266" t="s">
        <v>5568</v>
      </c>
      <c r="C266" t="s">
        <v>5176</v>
      </c>
    </row>
    <row r="267" spans="1:3" x14ac:dyDescent="0.25">
      <c r="A267" t="s">
        <v>5569</v>
      </c>
      <c r="B267" t="s">
        <v>5570</v>
      </c>
      <c r="C267" t="s">
        <v>5097</v>
      </c>
    </row>
    <row r="268" spans="1:3" x14ac:dyDescent="0.25">
      <c r="A268" t="s">
        <v>983</v>
      </c>
      <c r="B268" t="s">
        <v>5049</v>
      </c>
      <c r="C268" t="s">
        <v>5177</v>
      </c>
    </row>
    <row r="269" spans="1:3" x14ac:dyDescent="0.25">
      <c r="A269" t="s">
        <v>5571</v>
      </c>
      <c r="B269" t="s">
        <v>5572</v>
      </c>
      <c r="C269" t="s">
        <v>5178</v>
      </c>
    </row>
    <row r="270" spans="1:3" x14ac:dyDescent="0.25">
      <c r="A270" t="s">
        <v>5573</v>
      </c>
      <c r="B270" t="s">
        <v>5574</v>
      </c>
      <c r="C270" t="s">
        <v>5179</v>
      </c>
    </row>
    <row r="271" spans="1:3" x14ac:dyDescent="0.25">
      <c r="A271" t="s">
        <v>5575</v>
      </c>
      <c r="B271" t="s">
        <v>5576</v>
      </c>
      <c r="C271" t="s">
        <v>5180</v>
      </c>
    </row>
    <row r="272" spans="1:3" x14ac:dyDescent="0.25">
      <c r="A272" t="s">
        <v>5577</v>
      </c>
      <c r="B272" t="s">
        <v>5578</v>
      </c>
      <c r="C272" t="s">
        <v>5181</v>
      </c>
    </row>
    <row r="273" spans="1:3" x14ac:dyDescent="0.25">
      <c r="A273" t="s">
        <v>520</v>
      </c>
      <c r="B273" t="s">
        <v>5579</v>
      </c>
      <c r="C273" t="s">
        <v>5182</v>
      </c>
    </row>
    <row r="274" spans="1:3" x14ac:dyDescent="0.25">
      <c r="A274" t="s">
        <v>5580</v>
      </c>
      <c r="B274" t="s">
        <v>5581</v>
      </c>
      <c r="C274" t="s">
        <v>5183</v>
      </c>
    </row>
    <row r="275" spans="1:3" x14ac:dyDescent="0.25">
      <c r="A275" t="s">
        <v>135</v>
      </c>
      <c r="B275" t="s">
        <v>5582</v>
      </c>
      <c r="C275" t="s">
        <v>5184</v>
      </c>
    </row>
    <row r="276" spans="1:3" x14ac:dyDescent="0.25">
      <c r="A276" t="s">
        <v>5583</v>
      </c>
      <c r="B276" t="s">
        <v>5584</v>
      </c>
      <c r="C276" t="s">
        <v>5185</v>
      </c>
    </row>
    <row r="277" spans="1:3" x14ac:dyDescent="0.25">
      <c r="A277" t="s">
        <v>5051</v>
      </c>
      <c r="B277" t="s">
        <v>5050</v>
      </c>
      <c r="C277" t="s">
        <v>5186</v>
      </c>
    </row>
    <row r="278" spans="1:3" x14ac:dyDescent="0.25">
      <c r="A278" t="s">
        <v>1077</v>
      </c>
      <c r="B278" t="s">
        <v>5585</v>
      </c>
      <c r="C278" t="s">
        <v>5187</v>
      </c>
    </row>
    <row r="279" spans="1:3" x14ac:dyDescent="0.25">
      <c r="A279" t="s">
        <v>4358</v>
      </c>
      <c r="B279" t="s">
        <v>5586</v>
      </c>
      <c r="C279" t="s">
        <v>5188</v>
      </c>
    </row>
    <row r="280" spans="1:3" x14ac:dyDescent="0.25">
      <c r="A280" t="s">
        <v>4238</v>
      </c>
      <c r="B280" t="s">
        <v>5587</v>
      </c>
      <c r="C280" t="s">
        <v>5189</v>
      </c>
    </row>
    <row r="281" spans="1:3" x14ac:dyDescent="0.25">
      <c r="A281" t="s">
        <v>5588</v>
      </c>
      <c r="B281" t="s">
        <v>5589</v>
      </c>
      <c r="C281" t="s">
        <v>5190</v>
      </c>
    </row>
    <row r="282" spans="1:3" x14ac:dyDescent="0.25">
      <c r="A282" t="s">
        <v>4091</v>
      </c>
      <c r="B282" t="s">
        <v>5590</v>
      </c>
      <c r="C282" t="s">
        <v>5191</v>
      </c>
    </row>
    <row r="283" spans="1:3" x14ac:dyDescent="0.25">
      <c r="A283" t="s">
        <v>3671</v>
      </c>
      <c r="B283" t="s">
        <v>5591</v>
      </c>
      <c r="C283" t="s">
        <v>5192</v>
      </c>
    </row>
    <row r="284" spans="1:3" x14ac:dyDescent="0.25">
      <c r="A284" t="s">
        <v>3464</v>
      </c>
      <c r="B284" t="s">
        <v>5592</v>
      </c>
      <c r="C284" t="s">
        <v>5193</v>
      </c>
    </row>
    <row r="285" spans="1:3" x14ac:dyDescent="0.25">
      <c r="A285" t="s">
        <v>3350</v>
      </c>
      <c r="B285" t="s">
        <v>5593</v>
      </c>
      <c r="C285" t="s">
        <v>5194</v>
      </c>
    </row>
    <row r="286" spans="1:3" x14ac:dyDescent="0.25">
      <c r="A286" t="s">
        <v>3011</v>
      </c>
      <c r="B286" t="s">
        <v>5594</v>
      </c>
      <c r="C286" t="s">
        <v>5195</v>
      </c>
    </row>
    <row r="287" spans="1:3" x14ac:dyDescent="0.25">
      <c r="A287" t="s">
        <v>3017</v>
      </c>
      <c r="B287" t="s">
        <v>5595</v>
      </c>
      <c r="C287" t="s">
        <v>5196</v>
      </c>
    </row>
    <row r="288" spans="1:3" x14ac:dyDescent="0.25">
      <c r="A288" t="s">
        <v>5596</v>
      </c>
      <c r="B288" t="s">
        <v>5597</v>
      </c>
      <c r="C288" t="s">
        <v>5197</v>
      </c>
    </row>
    <row r="289" spans="1:3" x14ac:dyDescent="0.25">
      <c r="A289" t="s">
        <v>5598</v>
      </c>
      <c r="B289" t="s">
        <v>5599</v>
      </c>
      <c r="C289" t="s">
        <v>5198</v>
      </c>
    </row>
    <row r="290" spans="1:3" x14ac:dyDescent="0.25">
      <c r="A290" t="s">
        <v>3980</v>
      </c>
      <c r="B290" t="s">
        <v>5600</v>
      </c>
      <c r="C290" t="s">
        <v>5199</v>
      </c>
    </row>
    <row r="291" spans="1:3" x14ac:dyDescent="0.25">
      <c r="A291" t="s">
        <v>5601</v>
      </c>
      <c r="B291" t="s">
        <v>5602</v>
      </c>
      <c r="C291" t="s">
        <v>5200</v>
      </c>
    </row>
    <row r="292" spans="1:3" x14ac:dyDescent="0.25">
      <c r="A292" t="s">
        <v>5603</v>
      </c>
      <c r="B292" t="s">
        <v>5604</v>
      </c>
      <c r="C292" t="s">
        <v>5201</v>
      </c>
    </row>
    <row r="293" spans="1:3" x14ac:dyDescent="0.25">
      <c r="A293" t="s">
        <v>5605</v>
      </c>
      <c r="B293" t="s">
        <v>5606</v>
      </c>
      <c r="C293" t="s">
        <v>5202</v>
      </c>
    </row>
    <row r="294" spans="1:3" x14ac:dyDescent="0.25">
      <c r="A294" t="s">
        <v>4538</v>
      </c>
      <c r="B294" t="s">
        <v>5607</v>
      </c>
      <c r="C294" t="s">
        <v>5203</v>
      </c>
    </row>
    <row r="295" spans="1:3" x14ac:dyDescent="0.25">
      <c r="A295" t="s">
        <v>5608</v>
      </c>
      <c r="B295" t="s">
        <v>5609</v>
      </c>
      <c r="C295" t="s">
        <v>5204</v>
      </c>
    </row>
    <row r="296" spans="1:3" x14ac:dyDescent="0.25">
      <c r="A296" t="s">
        <v>5610</v>
      </c>
      <c r="B296" t="s">
        <v>5611</v>
      </c>
      <c r="C296" t="s">
        <v>4867</v>
      </c>
    </row>
    <row r="297" spans="1:3" x14ac:dyDescent="0.25">
      <c r="A297" t="s">
        <v>5612</v>
      </c>
      <c r="B297" t="s">
        <v>5613</v>
      </c>
      <c r="C297" t="s">
        <v>5205</v>
      </c>
    </row>
    <row r="298" spans="1:3" x14ac:dyDescent="0.25">
      <c r="A298" t="s">
        <v>838</v>
      </c>
      <c r="B298" t="s">
        <v>5614</v>
      </c>
      <c r="C298" t="s">
        <v>5206</v>
      </c>
    </row>
    <row r="299" spans="1:3" x14ac:dyDescent="0.25">
      <c r="A299" t="s">
        <v>5615</v>
      </c>
      <c r="B299" t="s">
        <v>5616</v>
      </c>
      <c r="C299" t="s">
        <v>5207</v>
      </c>
    </row>
    <row r="300" spans="1:3" x14ac:dyDescent="0.25">
      <c r="A300" t="s">
        <v>5617</v>
      </c>
      <c r="B300" t="s">
        <v>5618</v>
      </c>
      <c r="C300" t="s">
        <v>5208</v>
      </c>
    </row>
    <row r="301" spans="1:3" x14ac:dyDescent="0.25">
      <c r="A301" t="s">
        <v>5619</v>
      </c>
      <c r="B301" t="s">
        <v>5620</v>
      </c>
      <c r="C301" t="s">
        <v>5209</v>
      </c>
    </row>
    <row r="302" spans="1:3" x14ac:dyDescent="0.25">
      <c r="A302" t="s">
        <v>5621</v>
      </c>
      <c r="B302" t="s">
        <v>5622</v>
      </c>
      <c r="C302" t="s">
        <v>5210</v>
      </c>
    </row>
    <row r="303" spans="1:3" x14ac:dyDescent="0.25">
      <c r="A303" t="s">
        <v>5623</v>
      </c>
      <c r="B303" t="s">
        <v>5624</v>
      </c>
      <c r="C303" t="s">
        <v>5211</v>
      </c>
    </row>
    <row r="304" spans="1:3" x14ac:dyDescent="0.25">
      <c r="A304" t="s">
        <v>5625</v>
      </c>
      <c r="B304" t="s">
        <v>5626</v>
      </c>
      <c r="C304" t="s">
        <v>5212</v>
      </c>
    </row>
    <row r="305" spans="1:3" x14ac:dyDescent="0.25">
      <c r="A305" t="s">
        <v>5627</v>
      </c>
      <c r="B305" t="s">
        <v>5628</v>
      </c>
      <c r="C305" t="s">
        <v>5213</v>
      </c>
    </row>
    <row r="306" spans="1:3" x14ac:dyDescent="0.25">
      <c r="A306" t="s">
        <v>5629</v>
      </c>
      <c r="B306" t="s">
        <v>5630</v>
      </c>
      <c r="C306" t="s">
        <v>4874</v>
      </c>
    </row>
    <row r="307" spans="1:3" x14ac:dyDescent="0.25">
      <c r="A307" t="s">
        <v>5631</v>
      </c>
      <c r="B307" t="s">
        <v>5632</v>
      </c>
      <c r="C307" t="s">
        <v>5214</v>
      </c>
    </row>
    <row r="308" spans="1:3" x14ac:dyDescent="0.25">
      <c r="A308" t="s">
        <v>5633</v>
      </c>
      <c r="B308" t="s">
        <v>5634</v>
      </c>
      <c r="C308" t="s">
        <v>5215</v>
      </c>
    </row>
    <row r="309" spans="1:3" x14ac:dyDescent="0.25">
      <c r="A309" t="s">
        <v>5635</v>
      </c>
      <c r="B309" t="s">
        <v>5635</v>
      </c>
      <c r="C309" t="s">
        <v>5216</v>
      </c>
    </row>
    <row r="310" spans="1:3" x14ac:dyDescent="0.25">
      <c r="A310" t="s">
        <v>5636</v>
      </c>
      <c r="B310" t="s">
        <v>5637</v>
      </c>
      <c r="C310" t="s">
        <v>5217</v>
      </c>
    </row>
    <row r="311" spans="1:3" x14ac:dyDescent="0.25">
      <c r="A311" t="s">
        <v>5638</v>
      </c>
      <c r="B311" t="s">
        <v>5639</v>
      </c>
      <c r="C311" t="s">
        <v>5218</v>
      </c>
    </row>
    <row r="312" spans="1:3" x14ac:dyDescent="0.25">
      <c r="A312" t="s">
        <v>5640</v>
      </c>
      <c r="B312" t="s">
        <v>5641</v>
      </c>
      <c r="C312" t="s">
        <v>5219</v>
      </c>
    </row>
    <row r="313" spans="1:3" x14ac:dyDescent="0.25">
      <c r="A313" t="s">
        <v>1060</v>
      </c>
      <c r="B313" t="s">
        <v>5642</v>
      </c>
      <c r="C313" t="s">
        <v>5220</v>
      </c>
    </row>
    <row r="314" spans="1:3" x14ac:dyDescent="0.25">
      <c r="A314" t="s">
        <v>5643</v>
      </c>
      <c r="B314" t="s">
        <v>5644</v>
      </c>
      <c r="C314" t="s">
        <v>5182</v>
      </c>
    </row>
    <row r="315" spans="1:3" x14ac:dyDescent="0.25">
      <c r="A315" t="s">
        <v>5645</v>
      </c>
      <c r="B315" t="s">
        <v>5645</v>
      </c>
      <c r="C315" t="s">
        <v>5221</v>
      </c>
    </row>
    <row r="316" spans="1:3" x14ac:dyDescent="0.25">
      <c r="A316" t="s">
        <v>5646</v>
      </c>
      <c r="B316" t="s">
        <v>5646</v>
      </c>
      <c r="C316" t="s">
        <v>5222</v>
      </c>
    </row>
    <row r="317" spans="1:3" x14ac:dyDescent="0.25">
      <c r="A317" t="s">
        <v>5647</v>
      </c>
      <c r="B317" t="s">
        <v>5648</v>
      </c>
      <c r="C317" t="s">
        <v>5223</v>
      </c>
    </row>
    <row r="318" spans="1:3" x14ac:dyDescent="0.25">
      <c r="A318" t="s">
        <v>5649</v>
      </c>
      <c r="B318" t="s">
        <v>5650</v>
      </c>
      <c r="C318" t="s">
        <v>5224</v>
      </c>
    </row>
    <row r="319" spans="1:3" x14ac:dyDescent="0.25">
      <c r="A319" t="s">
        <v>5062</v>
      </c>
      <c r="B319" t="s">
        <v>5063</v>
      </c>
      <c r="C319" t="s">
        <v>5225</v>
      </c>
    </row>
    <row r="320" spans="1:3" x14ac:dyDescent="0.25">
      <c r="A320" t="s">
        <v>5651</v>
      </c>
      <c r="B320" t="s">
        <v>5652</v>
      </c>
      <c r="C320" t="s">
        <v>5226</v>
      </c>
    </row>
    <row r="321" spans="1:3" x14ac:dyDescent="0.25">
      <c r="A321" t="s">
        <v>5066</v>
      </c>
      <c r="B321" t="s">
        <v>5067</v>
      </c>
      <c r="C321" t="s">
        <v>5227</v>
      </c>
    </row>
    <row r="322" spans="1:3" x14ac:dyDescent="0.25">
      <c r="A322" t="s">
        <v>5055</v>
      </c>
      <c r="B322" t="s">
        <v>5056</v>
      </c>
      <c r="C322" t="s">
        <v>5228</v>
      </c>
    </row>
    <row r="323" spans="1:3" x14ac:dyDescent="0.25">
      <c r="A323" t="s">
        <v>5057</v>
      </c>
      <c r="B323" t="s">
        <v>5059</v>
      </c>
      <c r="C323" t="s">
        <v>5058</v>
      </c>
    </row>
    <row r="324" spans="1:3" x14ac:dyDescent="0.25">
      <c r="A324" t="s">
        <v>5653</v>
      </c>
      <c r="B324" t="s">
        <v>5654</v>
      </c>
      <c r="C324" t="s">
        <v>5229</v>
      </c>
    </row>
    <row r="325" spans="1:3" x14ac:dyDescent="0.25">
      <c r="A325" t="s">
        <v>5655</v>
      </c>
      <c r="B325" t="s">
        <v>5656</v>
      </c>
      <c r="C325" t="s">
        <v>5230</v>
      </c>
    </row>
    <row r="326" spans="1:3" x14ac:dyDescent="0.25">
      <c r="A326" t="s">
        <v>2138</v>
      </c>
      <c r="B326" t="s">
        <v>5657</v>
      </c>
      <c r="C326" t="s">
        <v>5231</v>
      </c>
    </row>
    <row r="327" spans="1:3" x14ac:dyDescent="0.25">
      <c r="A327" t="s">
        <v>3167</v>
      </c>
      <c r="B327" t="s">
        <v>5658</v>
      </c>
      <c r="C327" t="s">
        <v>5232</v>
      </c>
    </row>
    <row r="328" spans="1:3" x14ac:dyDescent="0.25">
      <c r="A328" t="s">
        <v>3164</v>
      </c>
      <c r="B328" t="s">
        <v>5659</v>
      </c>
      <c r="C328" t="s">
        <v>5233</v>
      </c>
    </row>
    <row r="329" spans="1:3" x14ac:dyDescent="0.25">
      <c r="A329" t="s">
        <v>3155</v>
      </c>
      <c r="B329" t="s">
        <v>5660</v>
      </c>
      <c r="C329" t="s">
        <v>5234</v>
      </c>
    </row>
    <row r="330" spans="1:3" x14ac:dyDescent="0.25">
      <c r="A330" t="s">
        <v>3098</v>
      </c>
      <c r="B330" t="s">
        <v>5661</v>
      </c>
      <c r="C330" t="s">
        <v>5235</v>
      </c>
    </row>
    <row r="331" spans="1:3" x14ac:dyDescent="0.25">
      <c r="A331" t="s">
        <v>2711</v>
      </c>
      <c r="B331" t="s">
        <v>5662</v>
      </c>
      <c r="C331" t="s">
        <v>5236</v>
      </c>
    </row>
    <row r="332" spans="1:3" x14ac:dyDescent="0.25">
      <c r="A332" t="s">
        <v>2687</v>
      </c>
      <c r="B332" t="s">
        <v>5663</v>
      </c>
      <c r="C332" t="s">
        <v>5237</v>
      </c>
    </row>
    <row r="333" spans="1:3" x14ac:dyDescent="0.25">
      <c r="A333" t="s">
        <v>2591</v>
      </c>
      <c r="B333" t="s">
        <v>5664</v>
      </c>
      <c r="C333" t="s">
        <v>5238</v>
      </c>
    </row>
    <row r="334" spans="1:3" x14ac:dyDescent="0.25">
      <c r="A334" t="s">
        <v>2483</v>
      </c>
      <c r="B334" t="s">
        <v>5665</v>
      </c>
      <c r="C334" t="s">
        <v>5239</v>
      </c>
    </row>
    <row r="335" spans="1:3" x14ac:dyDescent="0.25">
      <c r="A335" t="s">
        <v>1481</v>
      </c>
      <c r="B335" t="s">
        <v>5666</v>
      </c>
      <c r="C335" t="s">
        <v>5240</v>
      </c>
    </row>
    <row r="336" spans="1:3" x14ac:dyDescent="0.25">
      <c r="A336" t="s">
        <v>5667</v>
      </c>
      <c r="B336" t="s">
        <v>5668</v>
      </c>
      <c r="C336" t="s">
        <v>5241</v>
      </c>
    </row>
    <row r="337" spans="1:3" x14ac:dyDescent="0.25">
      <c r="A337" t="s">
        <v>4181</v>
      </c>
      <c r="B337" t="s">
        <v>5669</v>
      </c>
      <c r="C337" t="s">
        <v>5242</v>
      </c>
    </row>
    <row r="338" spans="1:3" x14ac:dyDescent="0.25">
      <c r="A338" t="s">
        <v>1442</v>
      </c>
      <c r="B338" t="s">
        <v>5670</v>
      </c>
      <c r="C338" t="s">
        <v>5243</v>
      </c>
    </row>
    <row r="339" spans="1:3" x14ac:dyDescent="0.25">
      <c r="A339" t="s">
        <v>4580</v>
      </c>
      <c r="B339" t="s">
        <v>5671</v>
      </c>
      <c r="C339" t="s">
        <v>5244</v>
      </c>
    </row>
    <row r="340" spans="1:3" x14ac:dyDescent="0.25">
      <c r="A340" t="s">
        <v>5672</v>
      </c>
      <c r="B340" t="s">
        <v>5673</v>
      </c>
      <c r="C340" t="s">
        <v>5245</v>
      </c>
    </row>
    <row r="341" spans="1:3" x14ac:dyDescent="0.25">
      <c r="A341" t="s">
        <v>5674</v>
      </c>
      <c r="B341" t="s">
        <v>5675</v>
      </c>
      <c r="C341" t="s">
        <v>4929</v>
      </c>
    </row>
    <row r="342" spans="1:3" x14ac:dyDescent="0.25">
      <c r="A342" t="s">
        <v>4103</v>
      </c>
      <c r="B342" t="s">
        <v>5676</v>
      </c>
      <c r="C342" t="s">
        <v>5246</v>
      </c>
    </row>
    <row r="343" spans="1:3" x14ac:dyDescent="0.25">
      <c r="A343" t="s">
        <v>5677</v>
      </c>
      <c r="B343" t="s">
        <v>5678</v>
      </c>
      <c r="C343" t="s">
        <v>5247</v>
      </c>
    </row>
    <row r="344" spans="1:3" x14ac:dyDescent="0.25">
      <c r="A344" t="s">
        <v>2714</v>
      </c>
      <c r="B344" t="s">
        <v>5679</v>
      </c>
      <c r="C344" t="s">
        <v>5248</v>
      </c>
    </row>
    <row r="345" spans="1:3" x14ac:dyDescent="0.25">
      <c r="A345" t="s">
        <v>4541</v>
      </c>
      <c r="B345" t="s">
        <v>5680</v>
      </c>
      <c r="C345" t="s">
        <v>5249</v>
      </c>
    </row>
    <row r="346" spans="1:3" x14ac:dyDescent="0.25">
      <c r="A346" t="s">
        <v>5681</v>
      </c>
      <c r="B346" t="s">
        <v>5682</v>
      </c>
      <c r="C346" t="s">
        <v>4921</v>
      </c>
    </row>
    <row r="347" spans="1:3" x14ac:dyDescent="0.25">
      <c r="A347" t="s">
        <v>5683</v>
      </c>
      <c r="B347" t="s">
        <v>5684</v>
      </c>
      <c r="C347" t="s">
        <v>5250</v>
      </c>
    </row>
    <row r="348" spans="1:3" x14ac:dyDescent="0.25">
      <c r="A348" t="s">
        <v>5685</v>
      </c>
      <c r="B348" t="s">
        <v>5686</v>
      </c>
      <c r="C348" t="s">
        <v>5251</v>
      </c>
    </row>
    <row r="349" spans="1:3" x14ac:dyDescent="0.25">
      <c r="A349" t="s">
        <v>5687</v>
      </c>
      <c r="B349" t="s">
        <v>5688</v>
      </c>
      <c r="C349" t="s">
        <v>5252</v>
      </c>
    </row>
    <row r="350" spans="1:3" x14ac:dyDescent="0.25">
      <c r="A350" t="s">
        <v>5689</v>
      </c>
      <c r="B350" t="s">
        <v>5689</v>
      </c>
      <c r="C350" t="s">
        <v>5253</v>
      </c>
    </row>
    <row r="351" spans="1:3" x14ac:dyDescent="0.25">
      <c r="A351" t="s">
        <v>5690</v>
      </c>
      <c r="B351" t="s">
        <v>5691</v>
      </c>
      <c r="C351" t="s">
        <v>5254</v>
      </c>
    </row>
    <row r="352" spans="1:3" x14ac:dyDescent="0.25">
      <c r="A352" t="s">
        <v>5692</v>
      </c>
      <c r="B352" t="s">
        <v>5693</v>
      </c>
      <c r="C352" t="s">
        <v>5255</v>
      </c>
    </row>
    <row r="353" spans="1:3" x14ac:dyDescent="0.25">
      <c r="A353" t="s">
        <v>5694</v>
      </c>
      <c r="B353" t="s">
        <v>5695</v>
      </c>
      <c r="C353" t="s">
        <v>5256</v>
      </c>
    </row>
    <row r="354" spans="1:3" x14ac:dyDescent="0.25">
      <c r="A354" t="s">
        <v>5696</v>
      </c>
      <c r="B354" t="s">
        <v>5697</v>
      </c>
      <c r="C354" t="s">
        <v>5257</v>
      </c>
    </row>
    <row r="355" spans="1:3" x14ac:dyDescent="0.25">
      <c r="A355" t="s">
        <v>5698</v>
      </c>
      <c r="B355" t="s">
        <v>5699</v>
      </c>
      <c r="C355" t="s">
        <v>5258</v>
      </c>
    </row>
    <row r="356" spans="1:3" x14ac:dyDescent="0.25">
      <c r="A356" t="s">
        <v>5700</v>
      </c>
      <c r="B356" t="s">
        <v>5701</v>
      </c>
      <c r="C356" t="s">
        <v>5259</v>
      </c>
    </row>
    <row r="357" spans="1:3" x14ac:dyDescent="0.25">
      <c r="A357" t="s">
        <v>5702</v>
      </c>
      <c r="B357" t="s">
        <v>5703</v>
      </c>
      <c r="C357" t="s">
        <v>5260</v>
      </c>
    </row>
    <row r="358" spans="1:3" x14ac:dyDescent="0.25">
      <c r="A358" t="s">
        <v>5704</v>
      </c>
      <c r="B358" t="s">
        <v>5705</v>
      </c>
      <c r="C358" t="s">
        <v>5261</v>
      </c>
    </row>
    <row r="359" spans="1:3" x14ac:dyDescent="0.25">
      <c r="A359" t="s">
        <v>577</v>
      </c>
      <c r="B359" t="s">
        <v>5706</v>
      </c>
      <c r="C359" t="s">
        <v>5262</v>
      </c>
    </row>
    <row r="360" spans="1:3" x14ac:dyDescent="0.25">
      <c r="A360" t="s">
        <v>5707</v>
      </c>
      <c r="B360" t="s">
        <v>5708</v>
      </c>
      <c r="C360" t="s">
        <v>5263</v>
      </c>
    </row>
    <row r="361" spans="1:3" x14ac:dyDescent="0.25">
      <c r="A361" t="s">
        <v>5709</v>
      </c>
      <c r="B361" t="s">
        <v>5710</v>
      </c>
      <c r="C361" t="s">
        <v>5264</v>
      </c>
    </row>
    <row r="362" spans="1:3" x14ac:dyDescent="0.25">
      <c r="A362" t="s">
        <v>5711</v>
      </c>
      <c r="B362" t="s">
        <v>5712</v>
      </c>
      <c r="C362" t="s">
        <v>5265</v>
      </c>
    </row>
    <row r="363" spans="1:3" x14ac:dyDescent="0.25">
      <c r="A363" t="s">
        <v>5713</v>
      </c>
      <c r="B363" t="s">
        <v>5714</v>
      </c>
      <c r="C363" t="s">
        <v>5266</v>
      </c>
    </row>
    <row r="364" spans="1:3" x14ac:dyDescent="0.25">
      <c r="A364" t="s">
        <v>5715</v>
      </c>
      <c r="B364" t="s">
        <v>5716</v>
      </c>
      <c r="C364" t="s">
        <v>5267</v>
      </c>
    </row>
    <row r="365" spans="1:3" x14ac:dyDescent="0.25">
      <c r="A365" t="s">
        <v>5717</v>
      </c>
      <c r="B365" t="s">
        <v>5718</v>
      </c>
      <c r="C365" t="s">
        <v>5268</v>
      </c>
    </row>
    <row r="366" spans="1:3" x14ac:dyDescent="0.25">
      <c r="A366" t="s">
        <v>5719</v>
      </c>
      <c r="B366" t="s">
        <v>5720</v>
      </c>
      <c r="C366" t="s">
        <v>5269</v>
      </c>
    </row>
    <row r="367" spans="1:3" x14ac:dyDescent="0.25">
      <c r="A367" t="s">
        <v>5721</v>
      </c>
      <c r="B367" t="s">
        <v>5722</v>
      </c>
      <c r="C367" t="s">
        <v>5270</v>
      </c>
    </row>
    <row r="368" spans="1:3" x14ac:dyDescent="0.25">
      <c r="A368" t="s">
        <v>5723</v>
      </c>
      <c r="B368" t="s">
        <v>5724</v>
      </c>
      <c r="C368" t="s">
        <v>5271</v>
      </c>
    </row>
    <row r="369" spans="1:3" x14ac:dyDescent="0.25">
      <c r="A369" t="s">
        <v>5725</v>
      </c>
      <c r="B369" t="s">
        <v>5726</v>
      </c>
      <c r="C369" t="s">
        <v>5272</v>
      </c>
    </row>
    <row r="370" spans="1:3" x14ac:dyDescent="0.25">
      <c r="A370" t="s">
        <v>5727</v>
      </c>
      <c r="B370" t="s">
        <v>5728</v>
      </c>
      <c r="C370" t="s">
        <v>5273</v>
      </c>
    </row>
    <row r="371" spans="1:3" x14ac:dyDescent="0.25">
      <c r="A371" t="s">
        <v>5729</v>
      </c>
      <c r="B371" t="s">
        <v>5730</v>
      </c>
      <c r="C371" t="s">
        <v>5274</v>
      </c>
    </row>
    <row r="372" spans="1:3" x14ac:dyDescent="0.25">
      <c r="A372" t="s">
        <v>5731</v>
      </c>
      <c r="B372" t="s">
        <v>5732</v>
      </c>
      <c r="C372" t="s">
        <v>5275</v>
      </c>
    </row>
    <row r="373" spans="1:3" x14ac:dyDescent="0.25">
      <c r="A373" t="s">
        <v>5733</v>
      </c>
      <c r="B373" t="s">
        <v>5734</v>
      </c>
      <c r="C373" t="s">
        <v>5276</v>
      </c>
    </row>
    <row r="374" spans="1:3" x14ac:dyDescent="0.25">
      <c r="A374" t="s">
        <v>5735</v>
      </c>
      <c r="B374" t="s">
        <v>5736</v>
      </c>
      <c r="C374" t="s">
        <v>5277</v>
      </c>
    </row>
    <row r="375" spans="1:3" x14ac:dyDescent="0.25">
      <c r="A375" t="s">
        <v>5737</v>
      </c>
      <c r="B375" t="s">
        <v>5738</v>
      </c>
      <c r="C375" t="s">
        <v>5278</v>
      </c>
    </row>
    <row r="376" spans="1:3" x14ac:dyDescent="0.25">
      <c r="A376" t="s">
        <v>5739</v>
      </c>
      <c r="B376" t="s">
        <v>5740</v>
      </c>
      <c r="C376" t="s">
        <v>5279</v>
      </c>
    </row>
    <row r="377" spans="1:3" x14ac:dyDescent="0.25">
      <c r="A377" t="s">
        <v>5741</v>
      </c>
      <c r="B377" t="s">
        <v>5742</v>
      </c>
      <c r="C377" t="s">
        <v>5280</v>
      </c>
    </row>
    <row r="378" spans="1:3" x14ac:dyDescent="0.25">
      <c r="A378" t="s">
        <v>5743</v>
      </c>
      <c r="B378" t="s">
        <v>5744</v>
      </c>
      <c r="C378" t="s">
        <v>5281</v>
      </c>
    </row>
    <row r="379" spans="1:3" x14ac:dyDescent="0.25">
      <c r="A379" t="s">
        <v>5745</v>
      </c>
      <c r="B379" t="s">
        <v>5746</v>
      </c>
      <c r="C379" t="s">
        <v>5282</v>
      </c>
    </row>
    <row r="380" spans="1:3" x14ac:dyDescent="0.25">
      <c r="A380" t="s">
        <v>5747</v>
      </c>
      <c r="B380" t="s">
        <v>5748</v>
      </c>
      <c r="C380" t="s">
        <v>5283</v>
      </c>
    </row>
    <row r="381" spans="1:3" x14ac:dyDescent="0.25">
      <c r="A381" t="s">
        <v>5749</v>
      </c>
      <c r="B381" t="s">
        <v>5750</v>
      </c>
      <c r="C381" t="s">
        <v>5284</v>
      </c>
    </row>
    <row r="382" spans="1:3" x14ac:dyDescent="0.25">
      <c r="A382" t="s">
        <v>3221</v>
      </c>
      <c r="B382" t="s">
        <v>5751</v>
      </c>
      <c r="C382" t="s">
        <v>5285</v>
      </c>
    </row>
    <row r="383" spans="1:3" x14ac:dyDescent="0.25">
      <c r="A383" t="s">
        <v>985</v>
      </c>
      <c r="B383" t="s">
        <v>5752</v>
      </c>
      <c r="C383" t="s">
        <v>5286</v>
      </c>
    </row>
    <row r="384" spans="1:3" x14ac:dyDescent="0.25">
      <c r="A384" t="s">
        <v>991</v>
      </c>
      <c r="B384" t="s">
        <v>5753</v>
      </c>
      <c r="C384" t="s">
        <v>5287</v>
      </c>
    </row>
    <row r="385" spans="1:3" x14ac:dyDescent="0.25">
      <c r="A385" t="s">
        <v>993</v>
      </c>
      <c r="B385" t="s">
        <v>5754</v>
      </c>
      <c r="C385" t="s">
        <v>5288</v>
      </c>
    </row>
    <row r="386" spans="1:3" x14ac:dyDescent="0.25">
      <c r="A386" t="s">
        <v>3200</v>
      </c>
      <c r="B386" t="s">
        <v>5755</v>
      </c>
      <c r="C386" t="s">
        <v>5289</v>
      </c>
    </row>
    <row r="387" spans="1:3" x14ac:dyDescent="0.25">
      <c r="A387" t="s">
        <v>5756</v>
      </c>
      <c r="B387" t="s">
        <v>5757</v>
      </c>
      <c r="C387" t="s">
        <v>5290</v>
      </c>
    </row>
    <row r="388" spans="1:3" x14ac:dyDescent="0.25">
      <c r="A388" t="s">
        <v>5758</v>
      </c>
      <c r="B388" t="s">
        <v>5759</v>
      </c>
      <c r="C388" t="s">
        <v>5291</v>
      </c>
    </row>
    <row r="389" spans="1:3" x14ac:dyDescent="0.25">
      <c r="A389" t="s">
        <v>5760</v>
      </c>
      <c r="B389" t="s">
        <v>5761</v>
      </c>
      <c r="C389" t="s">
        <v>5292</v>
      </c>
    </row>
    <row r="390" spans="1:3" x14ac:dyDescent="0.25">
      <c r="A390" t="s">
        <v>5762</v>
      </c>
      <c r="B390" t="s">
        <v>5763</v>
      </c>
      <c r="C390" t="s">
        <v>5293</v>
      </c>
    </row>
    <row r="391" spans="1:3" x14ac:dyDescent="0.25">
      <c r="A391" t="s">
        <v>2888</v>
      </c>
      <c r="B391" t="s">
        <v>5764</v>
      </c>
      <c r="C391" t="s">
        <v>5294</v>
      </c>
    </row>
    <row r="392" spans="1:3" x14ac:dyDescent="0.25">
      <c r="A392" t="s">
        <v>5765</v>
      </c>
      <c r="B392" t="s">
        <v>5766</v>
      </c>
      <c r="C392" t="s">
        <v>5295</v>
      </c>
    </row>
    <row r="393" spans="1:3" x14ac:dyDescent="0.25">
      <c r="A393" t="s">
        <v>5767</v>
      </c>
      <c r="B393" t="s">
        <v>5768</v>
      </c>
      <c r="C393" t="s">
        <v>5296</v>
      </c>
    </row>
    <row r="394" spans="1:3" x14ac:dyDescent="0.25">
      <c r="A394" t="s">
        <v>5769</v>
      </c>
      <c r="B394" t="s">
        <v>5770</v>
      </c>
      <c r="C394" t="s">
        <v>5297</v>
      </c>
    </row>
    <row r="395" spans="1:3" x14ac:dyDescent="0.25">
      <c r="A395" t="s">
        <v>5771</v>
      </c>
      <c r="B395" t="s">
        <v>5772</v>
      </c>
      <c r="C395" t="s">
        <v>5298</v>
      </c>
    </row>
    <row r="396" spans="1:3" x14ac:dyDescent="0.25">
      <c r="A396" t="s">
        <v>5773</v>
      </c>
      <c r="B396" t="s">
        <v>5774</v>
      </c>
      <c r="C396" t="s">
        <v>5299</v>
      </c>
    </row>
    <row r="397" spans="1:3" x14ac:dyDescent="0.25">
      <c r="A397" t="s">
        <v>5775</v>
      </c>
      <c r="B397" t="s">
        <v>5776</v>
      </c>
      <c r="C397" t="s">
        <v>5300</v>
      </c>
    </row>
    <row r="398" spans="1:3" x14ac:dyDescent="0.25">
      <c r="A398" t="s">
        <v>5777</v>
      </c>
      <c r="B398" t="s">
        <v>5778</v>
      </c>
      <c r="C398" t="s">
        <v>5301</v>
      </c>
    </row>
    <row r="399" spans="1:3" x14ac:dyDescent="0.25">
      <c r="A399" t="s">
        <v>5779</v>
      </c>
      <c r="B399" t="s">
        <v>5780</v>
      </c>
      <c r="C399" t="s">
        <v>5302</v>
      </c>
    </row>
    <row r="400" spans="1:3" x14ac:dyDescent="0.25">
      <c r="A400" t="s">
        <v>5781</v>
      </c>
      <c r="B400" t="s">
        <v>5782</v>
      </c>
      <c r="C400" t="s">
        <v>5303</v>
      </c>
    </row>
    <row r="401" spans="1:3" x14ac:dyDescent="0.25">
      <c r="A401" t="s">
        <v>5783</v>
      </c>
      <c r="B401" t="s">
        <v>5784</v>
      </c>
      <c r="C401" t="s">
        <v>5304</v>
      </c>
    </row>
    <row r="402" spans="1:3" x14ac:dyDescent="0.25">
      <c r="A402" t="s">
        <v>5785</v>
      </c>
      <c r="B402" t="s">
        <v>5786</v>
      </c>
      <c r="C402" t="s">
        <v>4924</v>
      </c>
    </row>
    <row r="403" spans="1:3" x14ac:dyDescent="0.25">
      <c r="A403" t="s">
        <v>5787</v>
      </c>
      <c r="B403" t="s">
        <v>5787</v>
      </c>
      <c r="C403" t="s">
        <v>5305</v>
      </c>
    </row>
    <row r="404" spans="1:3" x14ac:dyDescent="0.25">
      <c r="A404" t="s">
        <v>5788</v>
      </c>
      <c r="B404" t="s">
        <v>5789</v>
      </c>
      <c r="C404" t="s">
        <v>5306</v>
      </c>
    </row>
    <row r="405" spans="1:3" x14ac:dyDescent="0.25">
      <c r="A405" t="s">
        <v>5790</v>
      </c>
      <c r="B405" t="s">
        <v>5791</v>
      </c>
      <c r="C405" t="s">
        <v>5307</v>
      </c>
    </row>
    <row r="406" spans="1:3" x14ac:dyDescent="0.25">
      <c r="A406" t="s">
        <v>4340</v>
      </c>
      <c r="B406" t="s">
        <v>5792</v>
      </c>
      <c r="C406" t="s">
        <v>5308</v>
      </c>
    </row>
    <row r="407" spans="1:3" x14ac:dyDescent="0.25">
      <c r="A407" t="s">
        <v>4088</v>
      </c>
      <c r="B407" t="s">
        <v>5793</v>
      </c>
      <c r="C407" t="s">
        <v>5309</v>
      </c>
    </row>
    <row r="408" spans="1:3" x14ac:dyDescent="0.25">
      <c r="A408" t="s">
        <v>5794</v>
      </c>
      <c r="B408" t="s">
        <v>5795</v>
      </c>
      <c r="C408" t="s">
        <v>5310</v>
      </c>
    </row>
    <row r="409" spans="1:3" x14ac:dyDescent="0.25">
      <c r="A409" t="s">
        <v>5796</v>
      </c>
      <c r="B409" t="s">
        <v>5797</v>
      </c>
      <c r="C409" t="s">
        <v>5311</v>
      </c>
    </row>
    <row r="410" spans="1:3" x14ac:dyDescent="0.25">
      <c r="A410" t="s">
        <v>5798</v>
      </c>
      <c r="B410" t="s">
        <v>5799</v>
      </c>
      <c r="C410" t="s">
        <v>5312</v>
      </c>
    </row>
    <row r="411" spans="1:3" x14ac:dyDescent="0.25">
      <c r="A411" t="s">
        <v>5070</v>
      </c>
      <c r="B411" t="s">
        <v>5071</v>
      </c>
      <c r="C411" t="s">
        <v>5313</v>
      </c>
    </row>
    <row r="412" spans="1:3" x14ac:dyDescent="0.25">
      <c r="A412" t="s">
        <v>5800</v>
      </c>
      <c r="B412" t="s">
        <v>5801</v>
      </c>
      <c r="C412" t="s">
        <v>5314</v>
      </c>
    </row>
    <row r="413" spans="1:3" x14ac:dyDescent="0.25">
      <c r="A413" t="s">
        <v>5802</v>
      </c>
      <c r="B413" t="s">
        <v>5803</v>
      </c>
      <c r="C413" t="s">
        <v>5315</v>
      </c>
    </row>
    <row r="414" spans="1:3" x14ac:dyDescent="0.25">
      <c r="A414" t="s">
        <v>5804</v>
      </c>
      <c r="B414" t="s">
        <v>5805</v>
      </c>
      <c r="C414" t="s">
        <v>5316</v>
      </c>
    </row>
    <row r="415" spans="1:3" x14ac:dyDescent="0.25">
      <c r="A415" t="s">
        <v>5806</v>
      </c>
      <c r="B415" t="s">
        <v>5807</v>
      </c>
      <c r="C415" t="s">
        <v>5317</v>
      </c>
    </row>
    <row r="416" spans="1:3" x14ac:dyDescent="0.25">
      <c r="A416" t="s">
        <v>5808</v>
      </c>
      <c r="B416" t="s">
        <v>5809</v>
      </c>
      <c r="C416" t="s">
        <v>4830</v>
      </c>
    </row>
    <row r="417" spans="1:3" x14ac:dyDescent="0.25">
      <c r="A417" t="s">
        <v>509</v>
      </c>
      <c r="B417" t="s">
        <v>5810</v>
      </c>
      <c r="C417" t="s">
        <v>5318</v>
      </c>
    </row>
    <row r="418" spans="1:3" x14ac:dyDescent="0.25">
      <c r="A418" t="s">
        <v>5811</v>
      </c>
      <c r="B418" t="s">
        <v>5812</v>
      </c>
      <c r="C418" t="s">
        <v>5319</v>
      </c>
    </row>
    <row r="419" spans="1:3" x14ac:dyDescent="0.25">
      <c r="A419" t="s">
        <v>5813</v>
      </c>
      <c r="B419" t="s">
        <v>5814</v>
      </c>
      <c r="C419" t="s">
        <v>5320</v>
      </c>
    </row>
    <row r="420" spans="1:3" x14ac:dyDescent="0.25">
      <c r="A420" t="s">
        <v>5815</v>
      </c>
      <c r="B420" t="s">
        <v>5816</v>
      </c>
      <c r="C420" t="s">
        <v>5321</v>
      </c>
    </row>
    <row r="421" spans="1:3" x14ac:dyDescent="0.25">
      <c r="A421" t="s">
        <v>5817</v>
      </c>
      <c r="B421" t="s">
        <v>5818</v>
      </c>
      <c r="C421" t="s">
        <v>5206</v>
      </c>
    </row>
    <row r="422" spans="1:3" x14ac:dyDescent="0.25">
      <c r="A422" t="s">
        <v>3269</v>
      </c>
      <c r="B422" t="s">
        <v>5819</v>
      </c>
      <c r="C422" t="s">
        <v>5322</v>
      </c>
    </row>
    <row r="423" spans="1:3" x14ac:dyDescent="0.25">
      <c r="A423" t="s">
        <v>718</v>
      </c>
      <c r="B423" t="s">
        <v>5820</v>
      </c>
      <c r="C423" t="s">
        <v>4929</v>
      </c>
    </row>
    <row r="424" spans="1:3" x14ac:dyDescent="0.25">
      <c r="A424" t="s">
        <v>5821</v>
      </c>
      <c r="B424" t="s">
        <v>5822</v>
      </c>
      <c r="C424" t="s">
        <v>5323</v>
      </c>
    </row>
    <row r="425" spans="1:3" x14ac:dyDescent="0.25">
      <c r="A425" t="s">
        <v>4118</v>
      </c>
      <c r="B425" t="s">
        <v>5823</v>
      </c>
      <c r="C425" t="s">
        <v>5324</v>
      </c>
    </row>
    <row r="426" spans="1:3" x14ac:dyDescent="0.25">
      <c r="A426" t="s">
        <v>796</v>
      </c>
      <c r="B426" t="s">
        <v>5824</v>
      </c>
      <c r="C426" t="s">
        <v>5325</v>
      </c>
    </row>
    <row r="427" spans="1:3" x14ac:dyDescent="0.25">
      <c r="A427" t="s">
        <v>799</v>
      </c>
      <c r="B427" t="s">
        <v>5825</v>
      </c>
      <c r="C427" t="s">
        <v>5325</v>
      </c>
    </row>
    <row r="428" spans="1:3" x14ac:dyDescent="0.25">
      <c r="A428" t="s">
        <v>5826</v>
      </c>
      <c r="B428" t="s">
        <v>5827</v>
      </c>
      <c r="C428" t="s">
        <v>5326</v>
      </c>
    </row>
    <row r="429" spans="1:3" x14ac:dyDescent="0.25">
      <c r="A429" t="s">
        <v>5828</v>
      </c>
      <c r="B429" t="s">
        <v>5829</v>
      </c>
      <c r="C429" t="s">
        <v>5327</v>
      </c>
    </row>
    <row r="430" spans="1:3" x14ac:dyDescent="0.25">
      <c r="A430" t="s">
        <v>5830</v>
      </c>
      <c r="B430" t="s">
        <v>5831</v>
      </c>
      <c r="C430" t="s">
        <v>5328</v>
      </c>
    </row>
    <row r="431" spans="1:3" x14ac:dyDescent="0.25">
      <c r="A431" t="s">
        <v>5832</v>
      </c>
      <c r="B431" t="s">
        <v>5833</v>
      </c>
      <c r="C431" t="s">
        <v>5329</v>
      </c>
    </row>
    <row r="432" spans="1:3" x14ac:dyDescent="0.25">
      <c r="A432" t="s">
        <v>147</v>
      </c>
      <c r="B432" t="s">
        <v>5834</v>
      </c>
      <c r="C432" t="s">
        <v>5330</v>
      </c>
    </row>
    <row r="433" spans="1:3" x14ac:dyDescent="0.25">
      <c r="A433" t="s">
        <v>5835</v>
      </c>
      <c r="B433" t="s">
        <v>5836</v>
      </c>
      <c r="C433" t="s">
        <v>5331</v>
      </c>
    </row>
    <row r="434" spans="1:3" x14ac:dyDescent="0.25">
      <c r="A434" t="s">
        <v>5837</v>
      </c>
      <c r="B434" t="s">
        <v>5838</v>
      </c>
      <c r="C434" t="s">
        <v>5332</v>
      </c>
    </row>
    <row r="435" spans="1:3" x14ac:dyDescent="0.25">
      <c r="A435" t="s">
        <v>526</v>
      </c>
      <c r="B435" t="s">
        <v>5839</v>
      </c>
      <c r="C435" t="s">
        <v>5333</v>
      </c>
    </row>
    <row r="436" spans="1:3" x14ac:dyDescent="0.25">
      <c r="A436" t="s">
        <v>880</v>
      </c>
      <c r="B436" t="s">
        <v>5840</v>
      </c>
      <c r="C436" t="s">
        <v>5334</v>
      </c>
    </row>
    <row r="437" spans="1:3" x14ac:dyDescent="0.25">
      <c r="A437" t="s">
        <v>5841</v>
      </c>
      <c r="B437" t="s">
        <v>5842</v>
      </c>
      <c r="C437" t="s">
        <v>5335</v>
      </c>
    </row>
    <row r="438" spans="1:3" x14ac:dyDescent="0.25">
      <c r="A438" t="s">
        <v>5843</v>
      </c>
      <c r="B438" t="s">
        <v>5844</v>
      </c>
      <c r="C438" t="s">
        <v>5336</v>
      </c>
    </row>
    <row r="439" spans="1:3" x14ac:dyDescent="0.25">
      <c r="A439" t="s">
        <v>5845</v>
      </c>
      <c r="B439" t="s">
        <v>5846</v>
      </c>
      <c r="C439" t="s">
        <v>5337</v>
      </c>
    </row>
    <row r="440" spans="1:3" x14ac:dyDescent="0.25">
      <c r="A440" t="s">
        <v>5847</v>
      </c>
      <c r="B440" t="s">
        <v>5848</v>
      </c>
      <c r="C440" t="s">
        <v>5338</v>
      </c>
    </row>
    <row r="441" spans="1:3" x14ac:dyDescent="0.25">
      <c r="A441" t="s">
        <v>1598</v>
      </c>
      <c r="B441" t="s">
        <v>5849</v>
      </c>
      <c r="C441" t="s">
        <v>5339</v>
      </c>
    </row>
    <row r="442" spans="1:3" x14ac:dyDescent="0.25">
      <c r="A442" t="s">
        <v>414</v>
      </c>
      <c r="B442" t="s">
        <v>5850</v>
      </c>
      <c r="C442" t="s">
        <v>5340</v>
      </c>
    </row>
    <row r="443" spans="1:3" x14ac:dyDescent="0.25">
      <c r="A443" t="s">
        <v>5851</v>
      </c>
      <c r="B443" t="s">
        <v>5852</v>
      </c>
      <c r="C443" t="s">
        <v>5341</v>
      </c>
    </row>
    <row r="444" spans="1:3" x14ac:dyDescent="0.25">
      <c r="A444" t="s">
        <v>5853</v>
      </c>
      <c r="B444" t="s">
        <v>5854</v>
      </c>
      <c r="C444" t="s">
        <v>5342</v>
      </c>
    </row>
    <row r="445" spans="1:3" x14ac:dyDescent="0.25">
      <c r="A445" t="s">
        <v>5855</v>
      </c>
      <c r="B445" t="s">
        <v>5856</v>
      </c>
      <c r="C445" t="s">
        <v>5343</v>
      </c>
    </row>
    <row r="446" spans="1:3" x14ac:dyDescent="0.25">
      <c r="A446" t="s">
        <v>5857</v>
      </c>
      <c r="B446" t="s">
        <v>5857</v>
      </c>
      <c r="C446" t="s">
        <v>5344</v>
      </c>
    </row>
    <row r="447" spans="1:3" x14ac:dyDescent="0.25">
      <c r="A447" t="s">
        <v>5858</v>
      </c>
      <c r="B447" t="s">
        <v>5858</v>
      </c>
      <c r="C447" t="s">
        <v>5345</v>
      </c>
    </row>
    <row r="448" spans="1:3" x14ac:dyDescent="0.25">
      <c r="A448" t="s">
        <v>5859</v>
      </c>
      <c r="B448" t="s">
        <v>5859</v>
      </c>
      <c r="C448" t="s">
        <v>5144</v>
      </c>
    </row>
    <row r="449" spans="1:3" x14ac:dyDescent="0.25">
      <c r="A449" t="s">
        <v>5860</v>
      </c>
      <c r="B449" t="s">
        <v>5861</v>
      </c>
      <c r="C449" t="s">
        <v>5346</v>
      </c>
    </row>
    <row r="450" spans="1:3" x14ac:dyDescent="0.25">
      <c r="A450" t="s">
        <v>5862</v>
      </c>
      <c r="B450" t="s">
        <v>5863</v>
      </c>
      <c r="C450" t="s">
        <v>5347</v>
      </c>
    </row>
    <row r="451" spans="1:3" x14ac:dyDescent="0.25">
      <c r="A451" t="s">
        <v>5864</v>
      </c>
      <c r="B451" t="s">
        <v>5864</v>
      </c>
      <c r="C451" t="s">
        <v>5348</v>
      </c>
    </row>
    <row r="452" spans="1:3" x14ac:dyDescent="0.25">
      <c r="A452" t="s">
        <v>5865</v>
      </c>
      <c r="B452" t="s">
        <v>5865</v>
      </c>
      <c r="C452" t="s">
        <v>5349</v>
      </c>
    </row>
    <row r="453" spans="1:3" x14ac:dyDescent="0.25">
      <c r="A453" t="s">
        <v>5866</v>
      </c>
      <c r="B453" t="s">
        <v>5867</v>
      </c>
      <c r="C453" t="s">
        <v>5350</v>
      </c>
    </row>
    <row r="454" spans="1:3" x14ac:dyDescent="0.25">
      <c r="A454" t="s">
        <v>2729</v>
      </c>
      <c r="B454" t="s">
        <v>5868</v>
      </c>
      <c r="C454" t="s">
        <v>5351</v>
      </c>
    </row>
    <row r="455" spans="1:3" x14ac:dyDescent="0.25">
      <c r="A455" t="s">
        <v>5869</v>
      </c>
      <c r="B455" t="s">
        <v>5870</v>
      </c>
      <c r="C455" t="s">
        <v>5352</v>
      </c>
    </row>
    <row r="456" spans="1:3" x14ac:dyDescent="0.25">
      <c r="A456" t="s">
        <v>5871</v>
      </c>
      <c r="B456" t="s">
        <v>5872</v>
      </c>
      <c r="C456" t="s">
        <v>5353</v>
      </c>
    </row>
    <row r="457" spans="1:3" x14ac:dyDescent="0.25">
      <c r="A457" t="s">
        <v>5892</v>
      </c>
      <c r="B457" t="s">
        <v>5891</v>
      </c>
      <c r="C457" t="s">
        <v>5898</v>
      </c>
    </row>
    <row r="458" spans="1:3" x14ac:dyDescent="0.25">
      <c r="A458" t="s">
        <v>5903</v>
      </c>
      <c r="B458" t="s">
        <v>5899</v>
      </c>
      <c r="C458" t="s">
        <v>5901</v>
      </c>
    </row>
    <row r="459" spans="1:3" x14ac:dyDescent="0.25">
      <c r="A459" t="s">
        <v>5904</v>
      </c>
      <c r="B459" t="s">
        <v>5900</v>
      </c>
      <c r="C459" t="s">
        <v>5902</v>
      </c>
    </row>
    <row r="460" spans="1:3" x14ac:dyDescent="0.25">
      <c r="A460" t="s">
        <v>5906</v>
      </c>
      <c r="B460" t="s">
        <v>5905</v>
      </c>
      <c r="C460" t="s">
        <v>5907</v>
      </c>
    </row>
    <row r="461" spans="1:3" x14ac:dyDescent="0.25">
      <c r="A461" t="s">
        <v>5908</v>
      </c>
      <c r="B461" t="s">
        <v>5909</v>
      </c>
      <c r="C461" t="s">
        <v>5910</v>
      </c>
    </row>
    <row r="462" spans="1:3" x14ac:dyDescent="0.25">
      <c r="A462" t="s">
        <v>5915</v>
      </c>
      <c r="B462" t="s">
        <v>5911</v>
      </c>
      <c r="C462" t="s">
        <v>5913</v>
      </c>
    </row>
    <row r="463" spans="1:3" x14ac:dyDescent="0.25">
      <c r="A463" t="s">
        <v>5916</v>
      </c>
      <c r="B463" t="s">
        <v>5912</v>
      </c>
      <c r="C463" t="s">
        <v>5914</v>
      </c>
    </row>
    <row r="464" spans="1:3" x14ac:dyDescent="0.25">
      <c r="A464" t="s">
        <v>5917</v>
      </c>
      <c r="B464" t="s">
        <v>5918</v>
      </c>
      <c r="C464" t="s">
        <v>5919</v>
      </c>
    </row>
    <row r="465" spans="1:3" x14ac:dyDescent="0.25">
      <c r="A465" t="s">
        <v>54</v>
      </c>
      <c r="B465" t="s">
        <v>5920</v>
      </c>
      <c r="C4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Data</vt:lpstr>
      <vt:lpstr>MICEX</vt:lpstr>
      <vt:lpstr>BloombergSecs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2017-03-06T12:53:08Z</dcterms:created>
  <dcterms:modified xsi:type="dcterms:W3CDTF">2017-08-23T13:39:50Z</dcterms:modified>
</cp:coreProperties>
</file>