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Eucalyptus\"/>
    </mc:Choice>
  </mc:AlternateContent>
  <bookViews>
    <workbookView xWindow="14052" yWindow="0" windowWidth="18144" windowHeight="13392" tabRatio="653" firstSheet="1" activeTab="6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3" i="6" l="1"/>
  <c r="D174" i="6"/>
  <c r="D175" i="6"/>
  <c r="D176" i="6"/>
  <c r="D179" i="6"/>
  <c r="D180" i="6"/>
  <c r="D181" i="6"/>
  <c r="D182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8" i="6"/>
  <c r="D209" i="6"/>
  <c r="D210" i="6"/>
  <c r="D211" i="6"/>
  <c r="D212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73" i="6"/>
  <c r="D374" i="6"/>
  <c r="D375" i="6"/>
  <c r="D376" i="6"/>
  <c r="D379" i="6"/>
  <c r="D380" i="6"/>
  <c r="D381" i="6"/>
  <c r="D382" i="6"/>
  <c r="D385" i="6"/>
  <c r="D386" i="6"/>
  <c r="D387" i="6"/>
  <c r="D388" i="6"/>
  <c r="D391" i="6"/>
  <c r="D392" i="6"/>
  <c r="D393" i="6"/>
  <c r="D394" i="6"/>
  <c r="D395" i="6"/>
  <c r="D396" i="6"/>
  <c r="D397" i="6"/>
  <c r="D398" i="6"/>
  <c r="D401" i="6"/>
  <c r="D402" i="6"/>
  <c r="D403" i="6"/>
  <c r="D404" i="6"/>
  <c r="D409" i="6"/>
  <c r="D410" i="6"/>
  <c r="D411" i="6"/>
  <c r="D412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733" i="6"/>
  <c r="D734" i="6"/>
  <c r="D736" i="6"/>
  <c r="D737" i="6"/>
  <c r="D739" i="6"/>
  <c r="D7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F742" i="6"/>
  <c r="G587" i="6" l="1"/>
  <c r="G549" i="6" l="1"/>
  <c r="G551" i="6"/>
  <c r="G553" i="6"/>
  <c r="G555" i="6"/>
  <c r="G588" i="6"/>
  <c r="G550" i="6"/>
  <c r="G552" i="6"/>
  <c r="G554" i="6"/>
  <c r="G556" i="6"/>
  <c r="G567" i="6"/>
  <c r="G569" i="6"/>
  <c r="G571" i="6"/>
  <c r="G573" i="6"/>
  <c r="G575" i="6"/>
  <c r="G568" i="6"/>
  <c r="G570" i="6"/>
  <c r="G572" i="6"/>
  <c r="G574" i="6"/>
  <c r="G576" i="6"/>
  <c r="G585" i="6"/>
  <c r="G577" i="6"/>
  <c r="G579" i="6"/>
  <c r="G581" i="6"/>
  <c r="G583" i="6"/>
  <c r="G586" i="6"/>
  <c r="G578" i="6"/>
  <c r="G580" i="6"/>
  <c r="G582" i="6"/>
  <c r="G584" i="6"/>
  <c r="G557" i="6"/>
  <c r="G559" i="6"/>
  <c r="G561" i="6"/>
  <c r="G563" i="6"/>
  <c r="G565" i="6"/>
  <c r="G558" i="6"/>
  <c r="G560" i="6"/>
  <c r="G562" i="6"/>
  <c r="G564" i="6"/>
  <c r="G566" i="6"/>
  <c r="G173" i="6" l="1"/>
  <c r="G429" i="6" l="1"/>
  <c r="G671" i="6"/>
  <c r="G672" i="6"/>
  <c r="G655" i="6"/>
  <c r="G656" i="6"/>
  <c r="G658" i="6"/>
  <c r="G659" i="6"/>
  <c r="G660" i="6"/>
  <c r="G661" i="6"/>
  <c r="G662" i="6"/>
  <c r="G664" i="6"/>
  <c r="G665" i="6"/>
  <c r="G666" i="6"/>
  <c r="G595" i="6"/>
  <c r="G596" i="6"/>
  <c r="G598" i="6"/>
  <c r="G599" i="6"/>
  <c r="G600" i="6"/>
  <c r="G607" i="6"/>
  <c r="G608" i="6"/>
  <c r="G610" i="6"/>
  <c r="G611" i="6"/>
  <c r="G612" i="6"/>
  <c r="G625" i="6"/>
  <c r="G626" i="6"/>
  <c r="G628" i="6"/>
  <c r="G629" i="6"/>
  <c r="G630" i="6"/>
  <c r="G631" i="6"/>
  <c r="G632" i="6"/>
  <c r="G634" i="6"/>
  <c r="G635" i="6"/>
  <c r="G636" i="6"/>
  <c r="G589" i="6"/>
  <c r="G590" i="6"/>
  <c r="G592" i="6"/>
  <c r="G593" i="6"/>
  <c r="G594" i="6"/>
  <c r="G637" i="6"/>
  <c r="G638" i="6"/>
  <c r="G640" i="6"/>
  <c r="G641" i="6"/>
  <c r="G642" i="6"/>
  <c r="G643" i="6"/>
  <c r="G644" i="6"/>
  <c r="G646" i="6"/>
  <c r="G647" i="6"/>
  <c r="G648" i="6"/>
  <c r="G601" i="6"/>
  <c r="G602" i="6"/>
  <c r="G604" i="6"/>
  <c r="G605" i="6"/>
  <c r="G606" i="6"/>
  <c r="G613" i="6"/>
  <c r="G614" i="6"/>
  <c r="G616" i="6"/>
  <c r="G617" i="6"/>
  <c r="G618" i="6"/>
  <c r="G619" i="6"/>
  <c r="G620" i="6"/>
  <c r="G622" i="6"/>
  <c r="G623" i="6"/>
  <c r="G624" i="6"/>
  <c r="G489" i="6"/>
  <c r="G490" i="6"/>
  <c r="G492" i="6"/>
  <c r="G493" i="6"/>
  <c r="G519" i="6"/>
  <c r="G520" i="6"/>
  <c r="G522" i="6"/>
  <c r="G523" i="6"/>
  <c r="G524" i="6"/>
  <c r="G525" i="6"/>
  <c r="G527" i="6"/>
  <c r="G528" i="6"/>
  <c r="G499" i="6"/>
  <c r="G500" i="6"/>
  <c r="G502" i="6"/>
  <c r="G503" i="6"/>
  <c r="G494" i="6"/>
  <c r="G495" i="6"/>
  <c r="G497" i="6"/>
  <c r="G498" i="6"/>
  <c r="G504" i="6"/>
  <c r="G505" i="6"/>
  <c r="G507" i="6"/>
  <c r="G508" i="6"/>
  <c r="G509" i="6"/>
  <c r="G510" i="6"/>
  <c r="G512" i="6"/>
  <c r="G513" i="6"/>
  <c r="G514" i="6"/>
  <c r="G515" i="6"/>
  <c r="G517" i="6"/>
  <c r="G518" i="6"/>
  <c r="G529" i="6"/>
  <c r="G530" i="6"/>
  <c r="G532" i="6"/>
  <c r="G533" i="6"/>
  <c r="G544" i="6"/>
  <c r="G545" i="6"/>
  <c r="G547" i="6"/>
  <c r="G548" i="6"/>
  <c r="G534" i="6"/>
  <c r="G535" i="6"/>
  <c r="G537" i="6"/>
  <c r="G538" i="6"/>
  <c r="G539" i="6"/>
  <c r="G540" i="6"/>
  <c r="G542" i="6"/>
  <c r="G543" i="6"/>
  <c r="G713" i="6"/>
  <c r="G715" i="6"/>
  <c r="G716" i="6"/>
  <c r="G717" i="6"/>
  <c r="G728" i="6"/>
  <c r="G730" i="6"/>
  <c r="G731" i="6"/>
  <c r="G732" i="6"/>
  <c r="G718" i="6"/>
  <c r="G720" i="6"/>
  <c r="G721" i="6"/>
  <c r="G722" i="6"/>
  <c r="G723" i="6"/>
  <c r="G725" i="6"/>
  <c r="G726" i="6"/>
  <c r="G727" i="6"/>
  <c r="G678" i="6"/>
  <c r="G680" i="6"/>
  <c r="G681" i="6"/>
  <c r="G682" i="6"/>
  <c r="G688" i="6"/>
  <c r="G690" i="6"/>
  <c r="G691" i="6"/>
  <c r="G692" i="6"/>
  <c r="G693" i="6"/>
  <c r="G695" i="6"/>
  <c r="G696" i="6"/>
  <c r="G697" i="6"/>
  <c r="G698" i="6"/>
  <c r="G700" i="6"/>
  <c r="G701" i="6"/>
  <c r="G702" i="6"/>
  <c r="G673" i="6"/>
  <c r="G675" i="6"/>
  <c r="G676" i="6"/>
  <c r="G677" i="6"/>
  <c r="G703" i="6"/>
  <c r="G705" i="6"/>
  <c r="G706" i="6"/>
  <c r="G707" i="6"/>
  <c r="G708" i="6"/>
  <c r="G710" i="6"/>
  <c r="G711" i="6"/>
  <c r="G712" i="6"/>
  <c r="G683" i="6"/>
  <c r="G685" i="6"/>
  <c r="G686" i="6"/>
  <c r="G687" i="6"/>
  <c r="G487" i="6"/>
  <c r="G488" i="6"/>
  <c r="G474" i="6"/>
  <c r="G475" i="6"/>
  <c r="G477" i="6"/>
  <c r="G478" i="6"/>
  <c r="G479" i="6"/>
  <c r="G480" i="6"/>
  <c r="G482" i="6"/>
  <c r="G483" i="6"/>
  <c r="G649" i="6"/>
  <c r="G650" i="6"/>
  <c r="G652" i="6"/>
  <c r="G653" i="6"/>
  <c r="G654" i="6"/>
  <c r="G667" i="6"/>
  <c r="G668" i="6"/>
  <c r="G670" i="6"/>
  <c r="G453" i="6"/>
  <c r="G454" i="6"/>
  <c r="G455" i="6"/>
  <c r="G457" i="6"/>
  <c r="G458" i="6"/>
  <c r="G469" i="6"/>
  <c r="G470" i="6"/>
  <c r="G472" i="6"/>
  <c r="G473" i="6"/>
  <c r="G484" i="6"/>
  <c r="G485" i="6"/>
  <c r="G452" i="6"/>
  <c r="G447" i="6"/>
  <c r="G448" i="6"/>
  <c r="G449" i="6"/>
  <c r="G450" i="6"/>
  <c r="G445" i="6"/>
  <c r="G438" i="6"/>
  <c r="G444" i="6"/>
  <c r="G437" i="6"/>
  <c r="G443" i="6"/>
  <c r="G434" i="6"/>
  <c r="G435" i="6"/>
  <c r="G442" i="6"/>
  <c r="G468" i="6"/>
  <c r="G439" i="6"/>
  <c r="G440" i="6"/>
  <c r="G467" i="6"/>
  <c r="G462" i="6"/>
  <c r="G463" i="6"/>
  <c r="G464" i="6"/>
  <c r="G465" i="6"/>
  <c r="G432" i="6"/>
  <c r="G433" i="6"/>
  <c r="G459" i="6"/>
  <c r="G460" i="6"/>
  <c r="G430" i="6"/>
  <c r="G174" i="6" l="1"/>
  <c r="G175" i="6"/>
  <c r="G176" i="6"/>
  <c r="G179" i="6"/>
  <c r="G180" i="6"/>
  <c r="G181" i="6"/>
  <c r="G182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9" i="6"/>
  <c r="G200" i="6"/>
  <c r="G201" i="6"/>
  <c r="G202" i="6"/>
  <c r="G203" i="6"/>
  <c r="G204" i="6"/>
  <c r="G205" i="6"/>
  <c r="G208" i="6"/>
  <c r="G209" i="6"/>
  <c r="G210" i="6"/>
  <c r="G211" i="6"/>
  <c r="G212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365" i="6"/>
  <c r="G366" i="6"/>
  <c r="G367" i="6"/>
  <c r="G368" i="6"/>
  <c r="G373" i="6"/>
  <c r="G374" i="6"/>
  <c r="G375" i="6"/>
  <c r="G376" i="6"/>
  <c r="G379" i="6"/>
  <c r="G380" i="6"/>
  <c r="G381" i="6"/>
  <c r="G382" i="6"/>
  <c r="G385" i="6"/>
  <c r="G386" i="6"/>
  <c r="G387" i="6"/>
  <c r="G388" i="6"/>
  <c r="G391" i="6"/>
  <c r="G392" i="6"/>
  <c r="G393" i="6"/>
  <c r="G394" i="6"/>
  <c r="G395" i="6"/>
  <c r="G396" i="6"/>
  <c r="G397" i="6"/>
  <c r="G398" i="6"/>
  <c r="G401" i="6"/>
  <c r="G402" i="6"/>
  <c r="G403" i="6"/>
  <c r="G404" i="6"/>
  <c r="G409" i="6"/>
  <c r="G410" i="6"/>
  <c r="G411" i="6"/>
  <c r="G412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H14" i="3" l="1"/>
  <c r="E743" i="6" l="1"/>
  <c r="D743" i="6" s="1"/>
  <c r="E744" i="6"/>
  <c r="D744" i="6" s="1"/>
  <c r="E745" i="6"/>
  <c r="D745" i="6" s="1"/>
  <c r="E746" i="6"/>
  <c r="D746" i="6" s="1"/>
  <c r="E747" i="6"/>
  <c r="D747" i="6" s="1"/>
  <c r="E748" i="6"/>
  <c r="D748" i="6" s="1"/>
  <c r="E749" i="6"/>
  <c r="D749" i="6" s="1"/>
  <c r="E750" i="6"/>
  <c r="D750" i="6" s="1"/>
  <c r="E751" i="6"/>
  <c r="D751" i="6" s="1"/>
  <c r="E752" i="6"/>
  <c r="D752" i="6" s="1"/>
  <c r="E753" i="6"/>
  <c r="D753" i="6" s="1"/>
  <c r="E754" i="6"/>
  <c r="D754" i="6" s="1"/>
  <c r="E755" i="6"/>
  <c r="D755" i="6" s="1"/>
  <c r="E756" i="6"/>
  <c r="D756" i="6" s="1"/>
  <c r="E757" i="6"/>
  <c r="D757" i="6" s="1"/>
  <c r="E758" i="6"/>
  <c r="D758" i="6" s="1"/>
  <c r="E759" i="6"/>
  <c r="D759" i="6" s="1"/>
  <c r="E760" i="6"/>
  <c r="D760" i="6" s="1"/>
  <c r="E761" i="6"/>
  <c r="D761" i="6" s="1"/>
  <c r="E762" i="6"/>
  <c r="D762" i="6" s="1"/>
  <c r="E763" i="6"/>
  <c r="D763" i="6" s="1"/>
  <c r="E764" i="6"/>
  <c r="D764" i="6" s="1"/>
  <c r="E765" i="6"/>
  <c r="D765" i="6" s="1"/>
  <c r="E766" i="6"/>
  <c r="D766" i="6" s="1"/>
  <c r="E767" i="6"/>
  <c r="D767" i="6" s="1"/>
  <c r="E768" i="6"/>
  <c r="D768" i="6" s="1"/>
  <c r="E769" i="6"/>
  <c r="D769" i="6" s="1"/>
  <c r="E770" i="6"/>
  <c r="D770" i="6" s="1"/>
  <c r="E771" i="6"/>
  <c r="D771" i="6" s="1"/>
  <c r="E772" i="6"/>
  <c r="D772" i="6" s="1"/>
  <c r="E773" i="6"/>
  <c r="D773" i="6" s="1"/>
  <c r="E774" i="6"/>
  <c r="D774" i="6" s="1"/>
  <c r="E775" i="6"/>
  <c r="D775" i="6" s="1"/>
  <c r="E776" i="6"/>
  <c r="D776" i="6" s="1"/>
  <c r="E777" i="6"/>
  <c r="D777" i="6" s="1"/>
  <c r="E778" i="6"/>
  <c r="D778" i="6" s="1"/>
  <c r="E779" i="6"/>
  <c r="D779" i="6" s="1"/>
  <c r="E780" i="6"/>
  <c r="D780" i="6" s="1"/>
  <c r="E781" i="6"/>
  <c r="D781" i="6" s="1"/>
  <c r="E782" i="6"/>
  <c r="D782" i="6" s="1"/>
  <c r="E783" i="6"/>
  <c r="D783" i="6" s="1"/>
  <c r="E784" i="6"/>
  <c r="D784" i="6" s="1"/>
  <c r="E785" i="6"/>
  <c r="D785" i="6" s="1"/>
  <c r="E786" i="6"/>
  <c r="D786" i="6" s="1"/>
  <c r="E787" i="6"/>
  <c r="D787" i="6" s="1"/>
  <c r="E788" i="6"/>
  <c r="D788" i="6" s="1"/>
  <c r="E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G787" i="6" l="1"/>
  <c r="G783" i="6"/>
  <c r="G779" i="6"/>
  <c r="G775" i="6"/>
  <c r="G771" i="6"/>
  <c r="G767" i="6"/>
  <c r="G763" i="6"/>
  <c r="G759" i="6"/>
  <c r="G755" i="6"/>
  <c r="G751" i="6"/>
  <c r="G747" i="6"/>
  <c r="G781" i="6"/>
  <c r="G777" i="6"/>
  <c r="G773" i="6"/>
  <c r="G769" i="6"/>
  <c r="G765" i="6"/>
  <c r="G761" i="6"/>
  <c r="G757" i="6"/>
  <c r="G749" i="6"/>
  <c r="G745" i="6"/>
  <c r="G788" i="6"/>
  <c r="G784" i="6"/>
  <c r="G780" i="6"/>
  <c r="G776" i="6"/>
  <c r="G772" i="6"/>
  <c r="G768" i="6"/>
  <c r="G764" i="6"/>
  <c r="G760" i="6"/>
  <c r="G756" i="6"/>
  <c r="G752" i="6"/>
  <c r="G748" i="6"/>
  <c r="G743" i="6"/>
  <c r="G786" i="6"/>
  <c r="G782" i="6"/>
  <c r="G778" i="6"/>
  <c r="G774" i="6"/>
  <c r="G770" i="6"/>
  <c r="G766" i="6"/>
  <c r="G762" i="6"/>
  <c r="G758" i="6"/>
  <c r="G754" i="6"/>
  <c r="G750" i="6"/>
  <c r="G746" i="6"/>
  <c r="G744" i="6"/>
  <c r="G785" i="6"/>
  <c r="G753" i="6"/>
  <c r="G742" i="6"/>
  <c r="F356" i="6"/>
  <c r="F357" i="6"/>
  <c r="F358" i="6"/>
  <c r="F359" i="6"/>
  <c r="F360" i="6"/>
  <c r="F361" i="6"/>
  <c r="F362" i="6"/>
  <c r="F363" i="6"/>
  <c r="F36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25" i="6"/>
  <c r="F326" i="6"/>
  <c r="F327" i="6"/>
  <c r="F328" i="6"/>
  <c r="F329" i="6"/>
  <c r="F330" i="6"/>
  <c r="F331" i="6"/>
  <c r="F332" i="6"/>
  <c r="F333" i="6"/>
  <c r="F334" i="6"/>
  <c r="F355" i="6"/>
  <c r="G162" i="6" l="1"/>
  <c r="G165" i="6"/>
  <c r="G166" i="6"/>
  <c r="G168" i="6"/>
  <c r="G171" i="6"/>
  <c r="G163" i="6"/>
  <c r="G164" i="6"/>
  <c r="G167" i="6"/>
  <c r="G169" i="6"/>
  <c r="G172" i="6"/>
  <c r="G161" i="6"/>
  <c r="E162" i="6"/>
  <c r="E165" i="6"/>
  <c r="E166" i="6"/>
  <c r="E168" i="6"/>
  <c r="E171" i="6"/>
  <c r="E163" i="6"/>
  <c r="E164" i="6"/>
  <c r="E167" i="6"/>
  <c r="E169" i="6"/>
  <c r="E172" i="6"/>
  <c r="E161" i="6"/>
  <c r="C162" i="6"/>
  <c r="C165" i="6"/>
  <c r="C166" i="6"/>
  <c r="C168" i="6"/>
  <c r="C171" i="6"/>
  <c r="C163" i="6"/>
  <c r="C164" i="6"/>
  <c r="C167" i="6"/>
  <c r="C169" i="6"/>
  <c r="C170" i="6"/>
  <c r="C172" i="6"/>
  <c r="C161" i="6"/>
  <c r="F167" i="6" l="1"/>
  <c r="F168" i="6"/>
  <c r="F161" i="6"/>
  <c r="F169" i="6"/>
  <c r="F171" i="6"/>
  <c r="F162" i="6"/>
  <c r="F164" i="6"/>
  <c r="F166" i="6"/>
  <c r="F172" i="6"/>
  <c r="F163" i="6"/>
  <c r="F165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H162" i="6" s="1"/>
  <c r="I4" i="3"/>
  <c r="K4" i="3" s="1"/>
  <c r="H165" i="6" s="1"/>
  <c r="I5" i="3"/>
  <c r="K5" i="3" s="1"/>
  <c r="H166" i="6" s="1"/>
  <c r="I6" i="3"/>
  <c r="K6" i="3" s="1"/>
  <c r="H168" i="6" s="1"/>
  <c r="I7" i="3"/>
  <c r="K7" i="3" s="1"/>
  <c r="H171" i="6" s="1"/>
  <c r="I8" i="3"/>
  <c r="K8" i="3" s="1"/>
  <c r="H163" i="6" s="1"/>
  <c r="I9" i="3"/>
  <c r="K9" i="3" s="1"/>
  <c r="H164" i="6" s="1"/>
  <c r="I10" i="3"/>
  <c r="K10" i="3" s="1"/>
  <c r="H167" i="6" s="1"/>
  <c r="I11" i="3"/>
  <c r="K11" i="3" s="1"/>
  <c r="H169" i="6" s="1"/>
  <c r="I13" i="3"/>
  <c r="K13" i="3" s="1"/>
  <c r="H172" i="6" s="1"/>
  <c r="I2" i="3"/>
  <c r="K2" i="3" s="1"/>
  <c r="H161" i="6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J161" i="6"/>
  <c r="V13" i="3"/>
  <c r="I172" i="6"/>
  <c r="W9" i="3"/>
  <c r="J164" i="6"/>
  <c r="V8" i="3"/>
  <c r="I163" i="6"/>
  <c r="W5" i="3"/>
  <c r="J166" i="6"/>
  <c r="V4" i="3"/>
  <c r="I165" i="6"/>
  <c r="W10" i="3"/>
  <c r="J167" i="6"/>
  <c r="V9" i="3"/>
  <c r="I164" i="6"/>
  <c r="W6" i="3"/>
  <c r="J168" i="6"/>
  <c r="V5" i="3"/>
  <c r="I166" i="6"/>
  <c r="W11" i="3"/>
  <c r="J169" i="6"/>
  <c r="V10" i="3"/>
  <c r="I167" i="6"/>
  <c r="W7" i="3"/>
  <c r="J171" i="6"/>
  <c r="V6" i="3"/>
  <c r="I168" i="6"/>
  <c r="W3" i="3"/>
  <c r="J162" i="6"/>
  <c r="V2" i="3"/>
  <c r="I161" i="6"/>
  <c r="W13" i="3"/>
  <c r="J172" i="6"/>
  <c r="V11" i="3"/>
  <c r="I169" i="6"/>
  <c r="W8" i="3"/>
  <c r="J163" i="6"/>
  <c r="V7" i="3"/>
  <c r="I171" i="6"/>
  <c r="W4" i="3"/>
  <c r="J165" i="6"/>
  <c r="V3" i="3"/>
  <c r="I162" i="6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<sst xmlns="http://schemas.openxmlformats.org/spreadsheetml/2006/main" count="1502" uniqueCount="197">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</sst>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C09]dd\-mmm\-yy;@"/>
    <numFmt numFmtId="166" formatCode="yyyy\-mm\-dd"/>
    <numFmt numFmtId="167" formatCode="#,##0.0"/>
    <numFmt numFmtId="168" formatCode="0.000"/>
    <numFmt numFmtId="169" formatCode="d/mm/yyyy;@"/>
  </numFmts>
  <fonts count="18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9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14" fontId="10" fillId="0" borderId="0" xfId="0" applyNumberFormat="1" applyFont="1" applyAlignment="1">
      <alignment horizontal="left"/>
    </xf>
    <xf numFmtId="0" fontId="11" fillId="0" borderId="0" xfId="0" applyFont="1"/>
    <xf numFmtId="169" fontId="11" fillId="0" borderId="0" xfId="0" applyNumberFormat="1" applyFont="1"/>
    <xf numFmtId="0" fontId="12" fillId="0" borderId="0" xfId="0" applyFont="1"/>
    <xf numFmtId="169" fontId="12" fillId="0" borderId="0" xfId="0" applyNumberFormat="1" applyFont="1"/>
    <xf numFmtId="14" fontId="11" fillId="0" borderId="0" xfId="0" applyNumberFormat="1" applyFont="1"/>
    <xf numFmtId="2" fontId="11" fillId="0" borderId="0" xfId="0" applyNumberFormat="1" applyFont="1"/>
    <xf numFmtId="168" fontId="11" fillId="0" borderId="0" xfId="0" applyNumberFormat="1" applyFont="1"/>
    <xf numFmtId="164" fontId="11" fillId="0" borderId="0" xfId="0" applyNumberFormat="1" applyFo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/>
    <xf numFmtId="2" fontId="17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0.0" xfId="1"/>
    <cellStyle name="Normal" xfId="0" builtinId="0"/>
    <cellStyle name="Normal 2" xfId="3"/>
    <cellStyle name="Normal_FM_dat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1"/>
  <sheetViews>
    <sheetView topLeftCell="L1" workbookViewId="0">
      <selection activeCell="Y2" sqref="Y2:Y41"/>
    </sheetView>
  </sheetViews>
  <sheetFormatPr defaultRowHeight="13.2"/>
  <cols>
    <col min="5" max="5" width="28.21875" bestFit="1" customWidth="1"/>
    <col min="6" max="6" width="10.21875" bestFit="1" customWidth="1"/>
    <col min="7" max="7" width="10.218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97"/>
  <sheetViews>
    <sheetView topLeftCell="A97" workbookViewId="0">
      <selection activeCell="H2" sqref="H2:H97"/>
    </sheetView>
  </sheetViews>
  <sheetFormatPr defaultRowHeight="13.2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opLeftCell="A43" workbookViewId="0">
      <selection activeCell="J48" sqref="J48"/>
    </sheetView>
  </sheetViews>
  <sheetFormatPr defaultRowHeight="13.2"/>
  <cols>
    <col min="2" max="2" width="9.77734375" bestFit="1" customWidth="1"/>
    <col min="3" max="3" width="9.77734375" customWidth="1"/>
    <col min="9" max="9" width="10.2187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8"/>
  <sheetViews>
    <sheetView workbookViewId="0">
      <selection activeCell="C2" sqref="C2:C48"/>
    </sheetView>
  </sheetViews>
  <sheetFormatPr defaultRowHeight="13.2"/>
  <cols>
    <col min="2" max="2" width="17.44140625" bestFit="1" customWidth="1"/>
    <col min="3" max="3" width="9.44140625" bestFit="1" customWidth="1"/>
    <col min="4" max="4" width="27.5546875" customWidth="1"/>
    <col min="10" max="10" width="10.2187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4"/>
  <sheetViews>
    <sheetView workbookViewId="0">
      <selection activeCell="H14" sqref="H14"/>
    </sheetView>
  </sheetViews>
  <sheetFormatPr defaultRowHeight="13.2"/>
  <cols>
    <col min="17" max="17" width="14.218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4"/>
  <sheetViews>
    <sheetView topLeftCell="A13" workbookViewId="0">
      <selection activeCell="E9" sqref="E9:E10"/>
    </sheetView>
  </sheetViews>
  <sheetFormatPr defaultRowHeight="13.2"/>
  <cols>
    <col min="1" max="1" width="28" bestFit="1" customWidth="1"/>
  </cols>
  <sheetData>
    <row r="1" spans="1:12">
      <c r="C1" s="42" t="s">
        <v>78</v>
      </c>
      <c r="D1" s="42"/>
      <c r="E1" s="42"/>
    </row>
    <row r="2" spans="1:12">
      <c r="C2" s="42" t="s">
        <v>79</v>
      </c>
      <c r="D2" s="42"/>
      <c r="E2" s="42"/>
    </row>
    <row r="3" spans="1:12" ht="28.2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41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41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41"/>
      <c r="B7" s="13">
        <v>2</v>
      </c>
      <c r="C7">
        <v>4.09</v>
      </c>
      <c r="D7">
        <v>4.21</v>
      </c>
      <c r="E7">
        <v>6.29</v>
      </c>
    </row>
    <row r="8" spans="1:12">
      <c r="A8" s="41"/>
      <c r="B8" s="13">
        <v>3</v>
      </c>
      <c r="C8">
        <v>3.67</v>
      </c>
      <c r="D8">
        <v>3.05</v>
      </c>
      <c r="E8">
        <v>4.6900000000000004</v>
      </c>
    </row>
    <row r="9" spans="1:12">
      <c r="A9" s="43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1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1"/>
      <c r="B13" s="13">
        <v>3</v>
      </c>
      <c r="C13">
        <v>20.6</v>
      </c>
      <c r="D13">
        <v>20.6</v>
      </c>
      <c r="E13">
        <v>22</v>
      </c>
    </row>
    <row r="14" spans="1:12">
      <c r="A14" s="41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41"/>
      <c r="B15" s="13">
        <v>2</v>
      </c>
      <c r="C15">
        <v>11</v>
      </c>
      <c r="D15">
        <v>11.6</v>
      </c>
      <c r="E15">
        <v>12.6</v>
      </c>
    </row>
    <row r="16" spans="1:12">
      <c r="A16" s="41"/>
      <c r="B16" s="13">
        <v>3</v>
      </c>
      <c r="C16">
        <v>13.3</v>
      </c>
      <c r="D16">
        <v>13.3</v>
      </c>
      <c r="E16">
        <v>15.1</v>
      </c>
    </row>
    <row r="17" spans="1:8">
      <c r="A17" s="41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41"/>
      <c r="B18" s="13">
        <v>2</v>
      </c>
      <c r="C18">
        <v>438</v>
      </c>
      <c r="D18">
        <v>405</v>
      </c>
      <c r="E18">
        <v>429</v>
      </c>
    </row>
    <row r="19" spans="1:8">
      <c r="A19" s="41"/>
      <c r="B19" s="13">
        <v>3</v>
      </c>
      <c r="C19">
        <v>448</v>
      </c>
      <c r="D19">
        <v>418</v>
      </c>
      <c r="E19">
        <v>425</v>
      </c>
    </row>
    <row r="20" spans="1:8" ht="14.4">
      <c r="A20" s="41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4">
      <c r="A21" s="4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4">
      <c r="A22" s="4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1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1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1"/>
      <c r="B27" s="13">
        <v>2</v>
      </c>
      <c r="C27">
        <v>44.8</v>
      </c>
      <c r="D27">
        <v>51.9</v>
      </c>
      <c r="E27">
        <v>66</v>
      </c>
    </row>
    <row r="28" spans="1:8">
      <c r="A28" s="41"/>
      <c r="B28" s="13">
        <v>3</v>
      </c>
      <c r="C28">
        <v>80</v>
      </c>
      <c r="D28">
        <v>77.599999999999994</v>
      </c>
      <c r="E28">
        <v>101.1</v>
      </c>
    </row>
    <row r="29" spans="1:8">
      <c r="A29" s="41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41"/>
      <c r="B30" s="13">
        <v>2</v>
      </c>
      <c r="C30">
        <v>55.8</v>
      </c>
      <c r="D30">
        <v>65.8</v>
      </c>
      <c r="E30">
        <v>87.5</v>
      </c>
    </row>
    <row r="31" spans="1:8">
      <c r="A31" s="41"/>
      <c r="B31" s="13">
        <v>3</v>
      </c>
      <c r="C31">
        <v>89.1</v>
      </c>
      <c r="D31">
        <v>104.1</v>
      </c>
      <c r="E31">
        <v>120.3</v>
      </c>
    </row>
    <row r="32" spans="1:8">
      <c r="A32" s="41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41"/>
      <c r="B33" s="13">
        <v>2</v>
      </c>
      <c r="C33">
        <v>158.80000000000001</v>
      </c>
      <c r="D33">
        <v>170.6</v>
      </c>
      <c r="E33">
        <v>230</v>
      </c>
    </row>
    <row r="34" spans="1:5">
      <c r="A34" s="4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854"/>
  <sheetViews>
    <sheetView tabSelected="1" workbookViewId="0">
      <pane ySplit="516" topLeftCell="A416" activePane="bottomLeft"/>
      <selection activeCell="C1" sqref="C1"/>
      <selection pane="bottomLeft" activeCell="D428" sqref="D428"/>
    </sheetView>
  </sheetViews>
  <sheetFormatPr defaultColWidth="9.21875" defaultRowHeight="13.2"/>
  <cols>
    <col min="1" max="1" width="34.77734375" style="20" customWidth="1"/>
    <col min="2" max="2" width="12.21875" style="20" customWidth="1"/>
    <col min="3" max="4" width="9.21875" style="20"/>
    <col min="5" max="5" width="26.77734375" style="20" customWidth="1"/>
    <col min="6" max="6" width="20.21875" style="20" customWidth="1"/>
    <col min="7" max="7" width="25.21875" style="20" customWidth="1"/>
    <col min="8" max="8" width="22.44140625" style="20" customWidth="1"/>
    <col min="9" max="9" width="21.77734375" style="20" customWidth="1"/>
    <col min="10" max="10" width="23.77734375" style="20" customWidth="1"/>
    <col min="11" max="11" width="17.77734375" style="20" customWidth="1"/>
    <col min="12" max="12" width="15.77734375" style="20" customWidth="1"/>
    <col min="13" max="14" width="25.5546875" style="20" customWidth="1"/>
    <col min="15" max="15" width="20" style="20" bestFit="1" customWidth="1"/>
    <col min="16" max="16" width="20" style="20" customWidth="1"/>
    <col min="17" max="17" width="10.21875" style="20" bestFit="1" customWidth="1"/>
    <col min="18" max="16384" width="9.21875" style="20"/>
  </cols>
  <sheetData>
    <row r="1" spans="1:18">
      <c r="A1" s="20" t="s">
        <v>58</v>
      </c>
      <c r="B1" s="20" t="s">
        <v>70</v>
      </c>
      <c r="C1" s="20" t="s">
        <v>10</v>
      </c>
      <c r="D1" s="6" t="s">
        <v>171</v>
      </c>
      <c r="E1" s="20" t="s">
        <v>71</v>
      </c>
      <c r="F1" s="20" t="s">
        <v>76</v>
      </c>
      <c r="G1" s="20" t="s">
        <v>69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77</v>
      </c>
      <c r="M1" s="6" t="s">
        <v>194</v>
      </c>
      <c r="N1" s="20" t="s">
        <v>170</v>
      </c>
      <c r="O1" s="6" t="s">
        <v>195</v>
      </c>
      <c r="P1" s="6" t="s">
        <v>196</v>
      </c>
      <c r="Q1" s="20" t="s">
        <v>176</v>
      </c>
      <c r="R1" s="20" t="s">
        <v>177</v>
      </c>
    </row>
    <row r="2" spans="1:18" ht="14.4">
      <c r="A2" s="20" t="s">
        <v>188</v>
      </c>
      <c r="B2" s="21">
        <v>36289.727143239521</v>
      </c>
      <c r="C2" s="22">
        <v>1.3992524472315599</v>
      </c>
      <c r="D2" s="22"/>
      <c r="O2" s="22">
        <v>3.9552424288773298</v>
      </c>
      <c r="P2" s="22">
        <v>4.81395348837209</v>
      </c>
      <c r="Q2" s="21"/>
    </row>
    <row r="3" spans="1:18" ht="14.4">
      <c r="A3" s="20" t="s">
        <v>188</v>
      </c>
      <c r="B3" s="21">
        <v>36379.277894616091</v>
      </c>
      <c r="C3" s="22">
        <v>1.6445969715509301</v>
      </c>
      <c r="D3" s="22"/>
      <c r="O3" s="22">
        <v>4.5111272560415996</v>
      </c>
      <c r="P3" s="22">
        <v>4.81395348837209</v>
      </c>
      <c r="Q3" s="21"/>
    </row>
    <row r="4" spans="1:18" ht="14.4">
      <c r="A4" s="20" t="s">
        <v>188</v>
      </c>
      <c r="B4" s="21">
        <v>36441.525523860502</v>
      </c>
      <c r="C4" s="22">
        <v>1.8151384215356301</v>
      </c>
      <c r="D4" s="22"/>
      <c r="O4" s="22">
        <v>5.6261471397980998</v>
      </c>
      <c r="P4" s="22">
        <v>6.9069767441860499</v>
      </c>
      <c r="Q4" s="21"/>
    </row>
    <row r="5" spans="1:18" ht="14.4">
      <c r="A5" s="20" t="s">
        <v>188</v>
      </c>
      <c r="B5" s="21">
        <v>36510.69924862343</v>
      </c>
      <c r="C5" s="22">
        <v>2.0046554756806301</v>
      </c>
      <c r="D5" s="22"/>
      <c r="O5" s="22">
        <v>6.8932586417864696</v>
      </c>
      <c r="P5" s="22">
        <v>9.3488372093023209</v>
      </c>
      <c r="Q5" s="21"/>
    </row>
    <row r="6" spans="1:18" ht="14.4">
      <c r="A6" s="20" t="s">
        <v>188</v>
      </c>
      <c r="B6" s="21">
        <v>36538.455968950751</v>
      </c>
      <c r="C6" s="22">
        <v>2.0807012847965698</v>
      </c>
      <c r="D6" s="22"/>
      <c r="O6" s="22">
        <v>7.6539079229122002</v>
      </c>
      <c r="P6" s="22">
        <v>10.5348837209302</v>
      </c>
      <c r="Q6" s="21"/>
    </row>
    <row r="7" spans="1:18" ht="14.4">
      <c r="A7" s="20" t="s">
        <v>188</v>
      </c>
      <c r="B7" s="21">
        <v>36566.09056668706</v>
      </c>
      <c r="C7" s="22">
        <v>2.1564125114713901</v>
      </c>
      <c r="D7" s="22"/>
      <c r="O7" s="22">
        <v>8.0592306515753993</v>
      </c>
      <c r="P7" s="22">
        <v>11.0930232558139</v>
      </c>
      <c r="Q7" s="21"/>
    </row>
    <row r="8" spans="1:18" ht="14.4">
      <c r="A8" s="20" t="s">
        <v>188</v>
      </c>
      <c r="B8" s="21">
        <v>36596.83056745182</v>
      </c>
      <c r="C8" s="22">
        <v>2.24063169164882</v>
      </c>
      <c r="D8" s="22"/>
      <c r="O8" s="22">
        <v>7.4999999999999902</v>
      </c>
      <c r="P8" s="22">
        <v>11.7209302325581</v>
      </c>
      <c r="Q8" s="21"/>
    </row>
    <row r="9" spans="1:18" ht="14.4">
      <c r="A9" s="20" t="s">
        <v>188</v>
      </c>
      <c r="B9" s="21">
        <v>36593.201781890486</v>
      </c>
      <c r="C9" s="22">
        <v>2.2306898133985902</v>
      </c>
      <c r="D9" s="22"/>
      <c r="E9" s="23"/>
      <c r="N9" s="20">
        <v>247.74774774774701</v>
      </c>
      <c r="O9" s="22">
        <v>6.9417252982563404</v>
      </c>
      <c r="P9" s="22">
        <v>12.0697674418604</v>
      </c>
      <c r="Q9" s="21"/>
    </row>
    <row r="10" spans="1:18" ht="14.4">
      <c r="A10" s="20" t="s">
        <v>188</v>
      </c>
      <c r="B10" s="21">
        <v>36628.163735087182</v>
      </c>
      <c r="C10" s="22">
        <v>2.32647598654022</v>
      </c>
      <c r="D10" s="22"/>
      <c r="E10" s="23"/>
      <c r="O10" s="22">
        <v>8.6666411746711507</v>
      </c>
      <c r="Q10" s="21"/>
    </row>
    <row r="11" spans="1:18" ht="14.4">
      <c r="A11" s="20" t="s">
        <v>188</v>
      </c>
      <c r="B11" s="21">
        <v>36659.200319287243</v>
      </c>
      <c r="C11" s="22">
        <v>2.4115077240746401</v>
      </c>
      <c r="D11" s="22"/>
      <c r="E11" s="23"/>
      <c r="O11" s="22">
        <v>8.9703464362190193</v>
      </c>
      <c r="P11" s="22">
        <v>12.1395348837209</v>
      </c>
      <c r="Q11" s="21"/>
    </row>
    <row r="12" spans="1:18" ht="14.4">
      <c r="A12" s="20" t="s">
        <v>188</v>
      </c>
      <c r="B12" s="21">
        <v>36755.729504435607</v>
      </c>
      <c r="C12" s="22">
        <v>2.6759712450290598</v>
      </c>
      <c r="D12" s="22"/>
      <c r="O12" s="22">
        <v>9.8306056898133907</v>
      </c>
      <c r="P12" s="22">
        <v>13.5348837209302</v>
      </c>
      <c r="Q12" s="21"/>
    </row>
    <row r="13" spans="1:18" ht="14.4">
      <c r="A13" s="20" t="s">
        <v>188</v>
      </c>
      <c r="B13" s="21">
        <v>36810.981253823797</v>
      </c>
      <c r="C13" s="22">
        <v>2.8273459008871198</v>
      </c>
      <c r="D13" s="22"/>
      <c r="O13" s="22">
        <v>10.5904902110737</v>
      </c>
      <c r="P13" s="22">
        <v>15.279069767441801</v>
      </c>
      <c r="Q13" s="21"/>
    </row>
    <row r="14" spans="1:18" ht="14.4">
      <c r="A14" s="20" t="s">
        <v>188</v>
      </c>
      <c r="B14" s="21">
        <v>36845.48960882533</v>
      </c>
      <c r="C14" s="22">
        <v>2.9218893392474699</v>
      </c>
      <c r="D14" s="22"/>
      <c r="O14" s="22">
        <v>10.9956217497705</v>
      </c>
      <c r="P14" s="22">
        <v>16.1860465116279</v>
      </c>
      <c r="Q14" s="21"/>
    </row>
    <row r="15" spans="1:18" ht="14.4">
      <c r="A15" s="20" t="s">
        <v>188</v>
      </c>
      <c r="B15" s="21">
        <v>36866.250449296414</v>
      </c>
      <c r="C15" s="22">
        <v>2.97876835423676</v>
      </c>
      <c r="D15" s="22"/>
      <c r="O15" s="22">
        <v>11.4011356684001</v>
      </c>
      <c r="P15" s="22">
        <v>17.023255813953401</v>
      </c>
      <c r="Q15" s="21"/>
    </row>
    <row r="16" spans="1:18" ht="14.4">
      <c r="A16" s="20" t="s">
        <v>188</v>
      </c>
      <c r="B16" s="21">
        <v>36907.615115478737</v>
      </c>
      <c r="C16" s="22">
        <v>3.09209620679106</v>
      </c>
      <c r="D16" s="22"/>
      <c r="O16" s="22">
        <v>11.7553150810645</v>
      </c>
      <c r="P16" s="22">
        <v>18</v>
      </c>
      <c r="Q16" s="21"/>
    </row>
    <row r="17" spans="1:17" ht="14.4">
      <c r="A17" s="20" t="s">
        <v>188</v>
      </c>
      <c r="B17" s="21">
        <v>36935.145036708469</v>
      </c>
      <c r="C17" s="22">
        <v>3.1675206485163598</v>
      </c>
      <c r="D17" s="22"/>
      <c r="O17" s="22">
        <v>11.856072193331199</v>
      </c>
      <c r="P17" s="22">
        <v>18.0697674418604</v>
      </c>
      <c r="Q17" s="21"/>
    </row>
    <row r="18" spans="1:17" ht="14.4">
      <c r="A18" s="20" t="s">
        <v>188</v>
      </c>
      <c r="B18" s="21">
        <v>36966.11183657081</v>
      </c>
      <c r="C18" s="22">
        <v>3.2523611960844199</v>
      </c>
      <c r="D18" s="22"/>
      <c r="E18" s="23"/>
      <c r="N18" s="20">
        <v>803.30330330330264</v>
      </c>
      <c r="O18" s="22">
        <v>11.956733710614801</v>
      </c>
      <c r="P18" s="22">
        <v>18.488372093023202</v>
      </c>
      <c r="Q18" s="21"/>
    </row>
    <row r="19" spans="1:17" ht="14.4">
      <c r="A19" s="20" t="s">
        <v>188</v>
      </c>
      <c r="B19" s="21">
        <v>36969.723176047723</v>
      </c>
      <c r="C19" s="22">
        <v>3.2622552768430699</v>
      </c>
      <c r="D19" s="22"/>
      <c r="E19" s="23"/>
      <c r="O19" s="22">
        <v>12.4642474762924</v>
      </c>
      <c r="P19" s="22">
        <v>18.906976744186</v>
      </c>
      <c r="Q19" s="21"/>
    </row>
    <row r="20" spans="1:17" ht="14.4">
      <c r="A20" s="20" t="s">
        <v>188</v>
      </c>
      <c r="B20" s="21">
        <v>37028.219897139796</v>
      </c>
      <c r="C20" s="22">
        <v>3.4225202661364298</v>
      </c>
      <c r="D20" s="22"/>
      <c r="E20" s="23"/>
      <c r="O20" s="22">
        <v>12.6656661058427</v>
      </c>
      <c r="P20" s="22">
        <v>21.209302325581302</v>
      </c>
      <c r="Q20" s="21"/>
    </row>
    <row r="21" spans="1:17" ht="14.4">
      <c r="A21" s="20" t="s">
        <v>188</v>
      </c>
      <c r="B21" s="21">
        <v>37059.15180483328</v>
      </c>
      <c r="C21" s="22">
        <v>3.50726521872132</v>
      </c>
      <c r="D21" s="22"/>
      <c r="O21" s="22">
        <v>12.6648057509941</v>
      </c>
      <c r="P21" s="22">
        <v>21.697674418604599</v>
      </c>
      <c r="Q21" s="21"/>
    </row>
    <row r="22" spans="1:17" ht="14.4">
      <c r="A22" s="20" t="s">
        <v>188</v>
      </c>
      <c r="B22" s="21">
        <v>37086.786402569589</v>
      </c>
      <c r="C22" s="22">
        <v>3.5829764453961399</v>
      </c>
      <c r="D22" s="22"/>
      <c r="O22" s="22">
        <v>13.070128479657299</v>
      </c>
      <c r="P22" s="22">
        <v>21.767441860465102</v>
      </c>
      <c r="Q22" s="21"/>
    </row>
    <row r="23" spans="1:17" ht="14.4">
      <c r="A23" s="20" t="s">
        <v>188</v>
      </c>
      <c r="B23" s="21">
        <v>37121.17263498011</v>
      </c>
      <c r="C23" s="22">
        <v>3.6771853013153799</v>
      </c>
      <c r="D23" s="22"/>
      <c r="O23" s="22">
        <v>13.1199334658917</v>
      </c>
      <c r="P23" s="22">
        <v>21.906976744186</v>
      </c>
      <c r="Q23" s="21"/>
    </row>
    <row r="24" spans="1:17" ht="14.4">
      <c r="A24" s="20" t="s">
        <v>188</v>
      </c>
      <c r="B24" s="21">
        <v>37148.754894463134</v>
      </c>
      <c r="C24" s="22">
        <v>3.75275313551544</v>
      </c>
      <c r="D24" s="22"/>
      <c r="O24" s="22">
        <v>13.3729733863566</v>
      </c>
      <c r="P24" s="22">
        <v>21.906976744186</v>
      </c>
      <c r="Q24" s="21"/>
    </row>
    <row r="25" spans="1:17" ht="14.4">
      <c r="A25" s="20" t="s">
        <v>188</v>
      </c>
      <c r="B25" s="21">
        <v>37172.847937060265</v>
      </c>
      <c r="C25" s="22">
        <v>3.8187614713979801</v>
      </c>
      <c r="D25" s="22"/>
      <c r="E25" s="21"/>
      <c r="O25" s="22">
        <v>13.473826093606601</v>
      </c>
      <c r="P25" s="22">
        <v>22.2558139534883</v>
      </c>
      <c r="Q25" s="21"/>
    </row>
    <row r="26" spans="1:17" ht="14.4">
      <c r="A26" s="20" t="s">
        <v>188</v>
      </c>
      <c r="B26" s="21">
        <v>37207.3039538085</v>
      </c>
      <c r="C26" s="22">
        <v>3.9131615172835699</v>
      </c>
      <c r="D26" s="22"/>
      <c r="E26" s="21"/>
      <c r="O26" s="22">
        <v>13.726674824105199</v>
      </c>
      <c r="P26" s="22">
        <v>22.5348837209302</v>
      </c>
      <c r="Q26" s="21"/>
    </row>
    <row r="27" spans="1:17" ht="14.4">
      <c r="A27" s="20" t="s">
        <v>188</v>
      </c>
      <c r="B27" s="21">
        <v>37238.253307586412</v>
      </c>
      <c r="C27" s="22">
        <v>3.9979542673600399</v>
      </c>
      <c r="D27" s="22"/>
      <c r="O27" s="22">
        <v>13.776575405322699</v>
      </c>
      <c r="P27" s="22">
        <v>22.5348837209302</v>
      </c>
      <c r="Q27" s="21"/>
    </row>
    <row r="28" spans="1:17" ht="14.4">
      <c r="A28" s="20" t="s">
        <v>188</v>
      </c>
      <c r="B28" s="21">
        <v>37269.185215279897</v>
      </c>
      <c r="C28" s="22">
        <v>4.0826992199449297</v>
      </c>
      <c r="D28" s="22"/>
      <c r="O28" s="22">
        <v>13.775715050474099</v>
      </c>
      <c r="P28" s="22">
        <v>22.813953488372</v>
      </c>
      <c r="Q28" s="21"/>
    </row>
    <row r="29" spans="1:17" ht="14.4">
      <c r="A29" s="20" t="s">
        <v>188</v>
      </c>
      <c r="B29" s="21">
        <v>37303.554001605997</v>
      </c>
      <c r="C29" s="22">
        <v>4.1768602783725903</v>
      </c>
      <c r="D29" s="22"/>
      <c r="O29" s="22">
        <v>13.774759100642299</v>
      </c>
      <c r="P29" s="22">
        <v>23.023255813953401</v>
      </c>
      <c r="Q29" s="21"/>
    </row>
    <row r="30" spans="1:17" ht="14.4">
      <c r="A30" s="20" t="s">
        <v>188</v>
      </c>
      <c r="B30" s="21">
        <v>37327.664490287549</v>
      </c>
      <c r="C30" s="22">
        <v>4.2429164117467097</v>
      </c>
      <c r="D30" s="22"/>
      <c r="O30" s="22">
        <v>13.9263727439583</v>
      </c>
      <c r="P30" s="22">
        <v>23.0930232558139</v>
      </c>
      <c r="Q30" s="21"/>
    </row>
    <row r="31" spans="1:17" ht="14.4">
      <c r="A31" s="20" t="s">
        <v>188</v>
      </c>
      <c r="B31" s="21">
        <v>37355.159519348425</v>
      </c>
      <c r="C31" s="22">
        <v>4.3182452584888296</v>
      </c>
      <c r="D31" s="22"/>
      <c r="E31" s="23"/>
      <c r="N31" s="20">
        <v>1227.4774774774701</v>
      </c>
      <c r="O31" s="22">
        <v>13.925607984092901</v>
      </c>
      <c r="P31" s="22">
        <v>23.3720930232558</v>
      </c>
      <c r="Q31" s="21"/>
    </row>
    <row r="32" spans="1:17" ht="14.4">
      <c r="A32" s="20" t="s">
        <v>188</v>
      </c>
      <c r="B32" s="21">
        <v>37389.580643927809</v>
      </c>
      <c r="C32" s="22">
        <v>4.41254970939125</v>
      </c>
      <c r="D32" s="22"/>
      <c r="E32" s="23"/>
      <c r="O32" s="22">
        <v>14.0769348424594</v>
      </c>
      <c r="P32" s="22"/>
      <c r="Q32" s="21"/>
    </row>
    <row r="33" spans="1:17" ht="14.4">
      <c r="A33" s="20" t="s">
        <v>188</v>
      </c>
      <c r="B33" s="21">
        <v>37427.456093224224</v>
      </c>
      <c r="C33" s="22">
        <v>4.5163180636280202</v>
      </c>
      <c r="D33" s="22"/>
      <c r="E33" s="23"/>
      <c r="O33" s="22">
        <v>14.278927041908799</v>
      </c>
      <c r="P33" s="22"/>
      <c r="Q33" s="21"/>
    </row>
    <row r="34" spans="1:17" ht="14.4">
      <c r="A34" s="20" t="s">
        <v>188</v>
      </c>
      <c r="B34" s="21">
        <v>37451.531689736919</v>
      </c>
      <c r="C34" s="22">
        <v>4.5822786020189596</v>
      </c>
      <c r="D34" s="22"/>
      <c r="O34" s="22">
        <v>14.329018813092601</v>
      </c>
      <c r="P34" s="22">
        <v>23.790697674418599</v>
      </c>
      <c r="Q34" s="21"/>
    </row>
    <row r="35" spans="1:17" ht="14.4">
      <c r="A35" s="20" t="s">
        <v>188</v>
      </c>
      <c r="B35" s="21">
        <v>37485.970260400733</v>
      </c>
      <c r="C35" s="22">
        <v>4.6766308504129697</v>
      </c>
      <c r="D35" s="22"/>
      <c r="O35" s="22">
        <v>14.531106607525199</v>
      </c>
      <c r="P35" s="22">
        <v>23.581395348837201</v>
      </c>
      <c r="Q35" s="21"/>
    </row>
    <row r="36" spans="1:17" ht="14.4">
      <c r="A36" s="20" t="s">
        <v>188</v>
      </c>
      <c r="B36" s="21">
        <v>37513.465289461608</v>
      </c>
      <c r="C36" s="22">
        <v>4.7519596971550904</v>
      </c>
      <c r="D36" s="22"/>
      <c r="O36" s="22">
        <v>14.5303418476598</v>
      </c>
      <c r="P36" s="22">
        <v>24.209302325581302</v>
      </c>
      <c r="Q36" s="21"/>
    </row>
    <row r="37" spans="1:17" ht="14.4">
      <c r="A37" s="20" t="s">
        <v>188</v>
      </c>
      <c r="B37" s="21">
        <v>37540.960318522484</v>
      </c>
      <c r="C37" s="22">
        <v>4.8272885438972102</v>
      </c>
      <c r="D37" s="22"/>
      <c r="O37" s="22">
        <v>14.529577087794401</v>
      </c>
      <c r="P37" s="22">
        <v>24.209302325581302</v>
      </c>
      <c r="Q37" s="21"/>
    </row>
    <row r="38" spans="1:17" ht="14.4">
      <c r="A38" s="20" t="s">
        <v>188</v>
      </c>
      <c r="B38" s="21">
        <v>37568.490239752216</v>
      </c>
      <c r="C38" s="22">
        <v>4.90271298562251</v>
      </c>
      <c r="D38" s="22"/>
      <c r="O38" s="22">
        <v>14.6303342000611</v>
      </c>
      <c r="P38" s="22">
        <v>24.418604651162699</v>
      </c>
      <c r="Q38" s="21"/>
    </row>
    <row r="39" spans="1:17" ht="14.4">
      <c r="A39" s="20" t="s">
        <v>188</v>
      </c>
      <c r="B39" s="21">
        <v>37613.187108060571</v>
      </c>
      <c r="C39" s="22">
        <v>5.0251701590700497</v>
      </c>
      <c r="D39" s="22"/>
      <c r="O39" s="22">
        <v>14.679852401345901</v>
      </c>
      <c r="P39" s="22">
        <v>24.558139534883701</v>
      </c>
      <c r="Q39" s="21"/>
    </row>
    <row r="40" spans="1:17" ht="14.4">
      <c r="A40" s="20" t="s">
        <v>188</v>
      </c>
      <c r="B40" s="21">
        <v>37633.808379856222</v>
      </c>
      <c r="C40" s="22">
        <v>5.0816667941266402</v>
      </c>
      <c r="D40" s="22"/>
      <c r="O40" s="22">
        <v>14.679278831446901</v>
      </c>
      <c r="P40" s="22">
        <v>25.325581395348799</v>
      </c>
      <c r="Q40" s="21"/>
    </row>
    <row r="41" spans="1:17" ht="14.4">
      <c r="A41" s="20" t="s">
        <v>188</v>
      </c>
      <c r="B41" s="21">
        <v>37664.757733634142</v>
      </c>
      <c r="C41" s="22">
        <v>5.1664595442031196</v>
      </c>
      <c r="D41" s="22"/>
      <c r="O41" s="22">
        <v>14.729179412664401</v>
      </c>
      <c r="P41" s="22">
        <v>25.395348837209301</v>
      </c>
      <c r="Q41" s="21"/>
    </row>
    <row r="42" spans="1:17" ht="14.4">
      <c r="A42" s="20" t="s">
        <v>188</v>
      </c>
      <c r="B42" s="21">
        <v>37688.868222315694</v>
      </c>
      <c r="C42" s="22">
        <v>5.2325156775772399</v>
      </c>
      <c r="D42" s="22"/>
      <c r="O42" s="22">
        <v>14.8807930559804</v>
      </c>
      <c r="P42" s="22">
        <v>25.2558139534883</v>
      </c>
      <c r="Q42" s="21"/>
    </row>
    <row r="43" spans="1:17" ht="14.4">
      <c r="A43" s="20" t="s">
        <v>188</v>
      </c>
      <c r="B43" s="21">
        <v>37761.095011853773</v>
      </c>
      <c r="C43" s="22">
        <v>5.4303972927500697</v>
      </c>
      <c r="D43" s="22"/>
      <c r="E43" s="23"/>
      <c r="N43" s="20">
        <v>1176.8018018017999</v>
      </c>
      <c r="O43" s="22">
        <v>15.0310683695319</v>
      </c>
      <c r="P43" s="22">
        <v>25.813953488372</v>
      </c>
      <c r="Q43" s="21"/>
    </row>
    <row r="44" spans="1:17" ht="14.4">
      <c r="A44" s="20" t="s">
        <v>189</v>
      </c>
      <c r="B44" s="21">
        <v>36383.255601866011</v>
      </c>
      <c r="C44" s="22">
        <v>1.6554947996329099</v>
      </c>
      <c r="D44" s="22"/>
      <c r="O44" s="22">
        <v>6.0846206791067496</v>
      </c>
      <c r="P44" s="22">
        <v>6.34883720930232</v>
      </c>
      <c r="Q44" s="21"/>
    </row>
    <row r="45" spans="1:17" ht="14.4">
      <c r="A45" s="20" t="s">
        <v>189</v>
      </c>
      <c r="B45" s="21">
        <v>36445.590461532578</v>
      </c>
      <c r="C45" s="22">
        <v>1.82627523707555</v>
      </c>
      <c r="D45" s="22"/>
      <c r="O45" s="22">
        <v>7.45344524319363</v>
      </c>
      <c r="P45" s="22">
        <v>7.1860465116279002</v>
      </c>
      <c r="Q45" s="21"/>
    </row>
    <row r="46" spans="1:17" ht="14.4">
      <c r="A46" s="20" t="s">
        <v>189</v>
      </c>
      <c r="B46" s="21">
        <v>36504.24419738452</v>
      </c>
      <c r="C46" s="22">
        <v>1.9869704037931999</v>
      </c>
      <c r="D46" s="22"/>
      <c r="O46" s="22">
        <v>8.1117122973386309</v>
      </c>
      <c r="P46" s="22">
        <v>9.2790697674418592</v>
      </c>
      <c r="Q46" s="21"/>
    </row>
    <row r="47" spans="1:17" ht="14.4">
      <c r="A47" s="20" t="s">
        <v>189</v>
      </c>
      <c r="B47" s="21">
        <v>36538.717660217189</v>
      </c>
      <c r="C47" s="22">
        <v>2.0814182471703799</v>
      </c>
      <c r="D47" s="22"/>
      <c r="O47" s="22">
        <v>8.4153219639033292</v>
      </c>
      <c r="P47" s="22">
        <v>10.1860465116279</v>
      </c>
      <c r="Q47" s="21"/>
    </row>
    <row r="48" spans="1:17" ht="14.4">
      <c r="A48" s="20" t="s">
        <v>189</v>
      </c>
      <c r="B48" s="21">
        <v>36566.282473615785</v>
      </c>
      <c r="C48" s="22">
        <v>2.1569382838788602</v>
      </c>
      <c r="D48" s="22"/>
      <c r="O48" s="22">
        <v>8.6176009483022291</v>
      </c>
      <c r="Q48" s="21"/>
    </row>
    <row r="49" spans="1:17" ht="14.4">
      <c r="A49" s="20" t="s">
        <v>189</v>
      </c>
      <c r="B49" s="21">
        <v>36596.987582211688</v>
      </c>
      <c r="C49" s="22">
        <v>2.2410618690731101</v>
      </c>
      <c r="D49" s="22"/>
      <c r="E49" s="21"/>
      <c r="N49" s="20">
        <v>345.34534534534504</v>
      </c>
      <c r="O49" s="22">
        <v>7.9568484245946696</v>
      </c>
      <c r="P49" s="22">
        <v>9.7674418604651105</v>
      </c>
      <c r="Q49" s="21"/>
    </row>
    <row r="50" spans="1:17" ht="14.4">
      <c r="A50" s="20" t="s">
        <v>189</v>
      </c>
      <c r="B50" s="21">
        <v>36600.843166870603</v>
      </c>
      <c r="C50" s="22">
        <v>2.2516251147139799</v>
      </c>
      <c r="D50" s="22"/>
      <c r="E50" s="21"/>
      <c r="O50" s="22">
        <v>9.1750152951972996</v>
      </c>
      <c r="P50" s="22">
        <v>10.116279069767399</v>
      </c>
      <c r="Q50" s="21"/>
    </row>
    <row r="51" spans="1:17" ht="14.4">
      <c r="A51" s="20" t="s">
        <v>189</v>
      </c>
      <c r="B51" s="21">
        <v>36628.442872438049</v>
      </c>
      <c r="C51" s="22">
        <v>2.3272407464056202</v>
      </c>
      <c r="D51" s="22"/>
      <c r="E51" s="21"/>
      <c r="O51" s="22">
        <v>9.4788161517283491</v>
      </c>
      <c r="P51" s="22">
        <v>11.860465116279</v>
      </c>
      <c r="Q51" s="21"/>
    </row>
    <row r="52" spans="1:17" ht="14.4">
      <c r="A52" s="20" t="s">
        <v>189</v>
      </c>
      <c r="B52" s="21">
        <v>36663.021011777302</v>
      </c>
      <c r="C52" s="22">
        <v>2.4219753747323298</v>
      </c>
      <c r="D52" s="22"/>
      <c r="O52" s="22">
        <v>10.0869914346895</v>
      </c>
      <c r="P52" s="22">
        <v>12.418604651162701</v>
      </c>
      <c r="Q52" s="21"/>
    </row>
    <row r="53" spans="1:17" ht="14.4">
      <c r="A53" s="20" t="s">
        <v>189</v>
      </c>
      <c r="B53" s="21">
        <v>36756.060980039765</v>
      </c>
      <c r="C53" s="22">
        <v>2.6768793973692202</v>
      </c>
      <c r="D53" s="22"/>
      <c r="O53" s="22">
        <v>10.795063475068799</v>
      </c>
      <c r="P53" s="22">
        <v>13.6744186046511</v>
      </c>
      <c r="Q53" s="21"/>
    </row>
    <row r="54" spans="1:17" ht="14.4">
      <c r="A54" s="20" t="s">
        <v>189</v>
      </c>
      <c r="B54" s="21">
        <v>36811.173160752522</v>
      </c>
      <c r="C54" s="22">
        <v>2.8278716732945801</v>
      </c>
      <c r="D54" s="22"/>
      <c r="O54" s="22">
        <v>11.148860507800499</v>
      </c>
      <c r="P54" s="22">
        <v>14.4418604651162</v>
      </c>
      <c r="Q54" s="21"/>
    </row>
    <row r="55" spans="1:17" ht="14.4">
      <c r="A55" s="20" t="s">
        <v>189</v>
      </c>
      <c r="B55" s="21">
        <v>36842.227191037011</v>
      </c>
      <c r="C55" s="22">
        <v>2.91295120832058</v>
      </c>
      <c r="D55" s="22"/>
      <c r="O55" s="22">
        <v>11.5033267054145</v>
      </c>
      <c r="P55" s="22">
        <v>15.418604651162701</v>
      </c>
      <c r="Q55" s="21"/>
    </row>
    <row r="56" spans="1:17" ht="14.4">
      <c r="A56" s="20" t="s">
        <v>189</v>
      </c>
      <c r="B56" s="21">
        <v>36869.826896604463</v>
      </c>
      <c r="C56" s="22">
        <v>2.9885668400122301</v>
      </c>
      <c r="D56" s="22"/>
      <c r="O56" s="22">
        <v>11.807127561945499</v>
      </c>
      <c r="P56" s="22">
        <v>15.6279069767441</v>
      </c>
      <c r="Q56" s="21"/>
    </row>
    <row r="57" spans="1:17" ht="14.4">
      <c r="A57" s="20" t="s">
        <v>189</v>
      </c>
      <c r="B57" s="21">
        <v>36911.104332364637</v>
      </c>
      <c r="C57" s="22">
        <v>3.1016557051085898</v>
      </c>
      <c r="D57" s="22"/>
      <c r="O57" s="22">
        <v>11.907502294279499</v>
      </c>
      <c r="P57" s="22">
        <v>16.325581395348799</v>
      </c>
      <c r="Q57" s="21"/>
    </row>
    <row r="58" spans="1:17" ht="14.4">
      <c r="A58" s="20" t="s">
        <v>189</v>
      </c>
      <c r="B58" s="21">
        <v>36935.162482792904</v>
      </c>
      <c r="C58" s="22">
        <v>3.1675684460079498</v>
      </c>
      <c r="D58" s="22"/>
      <c r="O58" s="22">
        <v>11.906833129397301</v>
      </c>
      <c r="P58" s="22">
        <v>16.813953488372</v>
      </c>
      <c r="Q58" s="21"/>
    </row>
    <row r="59" spans="1:17" ht="14.4">
      <c r="A59" s="20" t="s">
        <v>189</v>
      </c>
      <c r="B59" s="21">
        <v>36976.405026384215</v>
      </c>
      <c r="C59" s="22">
        <v>3.28056171612113</v>
      </c>
      <c r="D59" s="22"/>
      <c r="E59" s="21"/>
      <c r="N59" s="20">
        <v>1154.279279279275</v>
      </c>
      <c r="O59" s="22">
        <v>11.905685989599201</v>
      </c>
      <c r="P59" s="22">
        <v>16.744186046511601</v>
      </c>
      <c r="Q59" s="21"/>
    </row>
    <row r="60" spans="1:17" ht="14.4">
      <c r="A60" s="20" t="s">
        <v>189</v>
      </c>
      <c r="B60" s="21">
        <v>36993.711542138262</v>
      </c>
      <c r="C60" s="22">
        <v>3.32797682777607</v>
      </c>
      <c r="D60" s="22"/>
      <c r="E60" s="21"/>
      <c r="O60" s="22">
        <v>12.2605345671459</v>
      </c>
      <c r="P60" s="22">
        <v>17.511627906976699</v>
      </c>
      <c r="Q60" s="21"/>
    </row>
    <row r="61" spans="1:17" ht="14.4">
      <c r="A61" s="20" t="s">
        <v>189</v>
      </c>
      <c r="B61" s="21">
        <v>37028.045436295499</v>
      </c>
      <c r="C61" s="22">
        <v>3.4220422912205501</v>
      </c>
      <c r="D61" s="22"/>
      <c r="E61" s="21"/>
      <c r="O61" s="22">
        <v>12.158056745182</v>
      </c>
      <c r="P61" s="22">
        <v>18</v>
      </c>
      <c r="Q61" s="21"/>
    </row>
    <row r="62" spans="1:17" ht="14.4">
      <c r="A62" s="20" t="s">
        <v>189</v>
      </c>
      <c r="B62" s="21">
        <v>37354.967612419699</v>
      </c>
      <c r="C62" s="22">
        <v>4.3177194860813604</v>
      </c>
      <c r="D62" s="22"/>
      <c r="E62" s="21"/>
      <c r="N62" s="20">
        <v>1458.3333333333267</v>
      </c>
      <c r="O62" s="22">
        <v>13.367237687366099</v>
      </c>
      <c r="P62" s="22">
        <v>19.5348837209302</v>
      </c>
      <c r="Q62" s="21"/>
    </row>
    <row r="63" spans="1:17" ht="14.4">
      <c r="A63" s="20" t="s">
        <v>189</v>
      </c>
      <c r="B63" s="21">
        <v>37396.349724686443</v>
      </c>
      <c r="C63" s="22">
        <v>4.4310951361272499</v>
      </c>
      <c r="D63" s="22"/>
      <c r="E63" s="21"/>
      <c r="O63" s="22">
        <v>13.7721780360966</v>
      </c>
      <c r="P63" s="22">
        <v>21.488372093023202</v>
      </c>
      <c r="Q63" s="21"/>
    </row>
    <row r="64" spans="1:17" ht="14.4">
      <c r="A64" s="20" t="s">
        <v>189</v>
      </c>
      <c r="B64" s="21">
        <v>37423.879645916182</v>
      </c>
      <c r="C64" s="22">
        <v>4.5065195778525498</v>
      </c>
      <c r="D64" s="22"/>
      <c r="E64" s="21"/>
      <c r="O64" s="22">
        <v>13.8729351483634</v>
      </c>
      <c r="P64" s="22">
        <v>21.488372093023202</v>
      </c>
      <c r="Q64" s="21"/>
    </row>
    <row r="65" spans="1:17" ht="14.4">
      <c r="A65" s="20" t="s">
        <v>189</v>
      </c>
      <c r="B65" s="21">
        <v>37451.427013230343</v>
      </c>
      <c r="C65" s="22">
        <v>4.5819918170694303</v>
      </c>
      <c r="D65" s="22"/>
      <c r="O65" s="22">
        <v>14.0244531966962</v>
      </c>
      <c r="P65" s="22">
        <v>21.488372093023202</v>
      </c>
      <c r="Q65" s="21"/>
    </row>
    <row r="66" spans="1:17" ht="14.4">
      <c r="A66" s="20" t="s">
        <v>189</v>
      </c>
      <c r="B66" s="21">
        <v>37489.267570357908</v>
      </c>
      <c r="C66" s="22">
        <v>4.6856645763230302</v>
      </c>
      <c r="D66" s="22"/>
      <c r="O66" s="22">
        <v>14.124923524013401</v>
      </c>
      <c r="P66" s="22">
        <v>21.488372093023202</v>
      </c>
      <c r="Q66" s="21"/>
    </row>
    <row r="67" spans="1:17" ht="14.4">
      <c r="A67" s="20" t="s">
        <v>189</v>
      </c>
      <c r="B67" s="21">
        <v>37513.30827470174</v>
      </c>
      <c r="C67" s="22">
        <v>4.7515295197308003</v>
      </c>
      <c r="D67" s="22"/>
      <c r="O67" s="22">
        <v>14.0734934230651</v>
      </c>
      <c r="P67" s="22">
        <v>21.6279069767441</v>
      </c>
      <c r="Q67" s="21"/>
    </row>
    <row r="68" spans="1:17" ht="14.4">
      <c r="A68" s="20" t="s">
        <v>189</v>
      </c>
      <c r="B68" s="21">
        <v>37544.240182395224</v>
      </c>
      <c r="C68" s="22">
        <v>4.8362744723156901</v>
      </c>
      <c r="D68" s="22"/>
      <c r="O68" s="22">
        <v>14.072633068216501</v>
      </c>
      <c r="P68" s="22">
        <v>21.767441860465102</v>
      </c>
      <c r="Q68" s="21"/>
    </row>
    <row r="69" spans="1:17" ht="14.4">
      <c r="A69" s="20" t="s">
        <v>189</v>
      </c>
      <c r="B69" s="21">
        <v>37575.241874426429</v>
      </c>
      <c r="C69" s="22">
        <v>4.9212106148669301</v>
      </c>
      <c r="D69" s="22"/>
      <c r="O69" s="22">
        <v>14.2748164576323</v>
      </c>
      <c r="P69" s="22">
        <v>21.976744186046499</v>
      </c>
      <c r="Q69" s="21"/>
    </row>
    <row r="70" spans="1:17" ht="14.4">
      <c r="A70" s="20" t="s">
        <v>189</v>
      </c>
      <c r="B70" s="21">
        <v>37606.191228204341</v>
      </c>
      <c r="C70" s="22">
        <v>5.0060033649433997</v>
      </c>
      <c r="D70" s="22"/>
      <c r="O70" s="22">
        <v>14.3247170388497</v>
      </c>
      <c r="P70" s="22">
        <v>21.976744186046499</v>
      </c>
      <c r="Q70" s="21"/>
    </row>
    <row r="71" spans="1:17" ht="14.4">
      <c r="A71" s="20" t="s">
        <v>189</v>
      </c>
      <c r="B71" s="21">
        <v>37633.721149434074</v>
      </c>
      <c r="C71" s="22">
        <v>5.0814278066687004</v>
      </c>
      <c r="D71" s="22"/>
      <c r="O71" s="22">
        <v>14.4254741511165</v>
      </c>
      <c r="P71" s="22">
        <v>22.465116279069701</v>
      </c>
      <c r="Q71" s="21"/>
    </row>
    <row r="72" spans="1:17" ht="14.4">
      <c r="A72" s="20" t="s">
        <v>189</v>
      </c>
      <c r="B72" s="21">
        <v>37668.107381844595</v>
      </c>
      <c r="C72" s="22">
        <v>5.17563666258794</v>
      </c>
      <c r="D72" s="22"/>
      <c r="O72" s="22">
        <v>14.4752791373508</v>
      </c>
      <c r="P72" s="22">
        <v>22.674418604651098</v>
      </c>
      <c r="Q72" s="21"/>
    </row>
    <row r="73" spans="1:17" ht="14.4">
      <c r="A73" s="20" t="s">
        <v>189</v>
      </c>
      <c r="B73" s="21">
        <v>37692.165532272862</v>
      </c>
      <c r="C73" s="22">
        <v>5.2415494034872996</v>
      </c>
      <c r="D73" s="22"/>
      <c r="O73" s="22">
        <v>14.474609972468601</v>
      </c>
      <c r="P73" s="22">
        <v>22.674418604651098</v>
      </c>
      <c r="Q73" s="21"/>
    </row>
    <row r="74" spans="1:17" ht="14.4">
      <c r="A74" s="20" t="s">
        <v>189</v>
      </c>
      <c r="B74" s="21">
        <v>37770.623481633018</v>
      </c>
      <c r="C74" s="22">
        <v>5.4565026894055197</v>
      </c>
      <c r="D74" s="22"/>
      <c r="E74" s="21"/>
      <c r="N74" s="20">
        <v>1826.2012012011965</v>
      </c>
      <c r="O74" s="22">
        <v>14.421666284286699</v>
      </c>
      <c r="P74" s="22">
        <v>22.732558139534799</v>
      </c>
      <c r="Q74" s="21"/>
    </row>
    <row r="75" spans="1:17" ht="14.4">
      <c r="A75" s="20" t="s">
        <v>189</v>
      </c>
      <c r="B75" s="21">
        <v>37773.589315986028</v>
      </c>
      <c r="C75" s="22">
        <v>5.4646282629754204</v>
      </c>
      <c r="D75" s="22"/>
      <c r="O75" s="22">
        <v>14.717692082186099</v>
      </c>
      <c r="P75" s="22">
        <v>21.5697674418604</v>
      </c>
      <c r="Q75" s="21"/>
    </row>
    <row r="76" spans="1:17" ht="14.4">
      <c r="A76" s="20" t="s">
        <v>189</v>
      </c>
      <c r="B76" s="21">
        <v>37773.662008004489</v>
      </c>
      <c r="C76" s="22">
        <v>5.4648274191903701</v>
      </c>
      <c r="D76" s="22"/>
      <c r="O76" s="22">
        <v>14.929195982461501</v>
      </c>
      <c r="Q76" s="21"/>
    </row>
    <row r="77" spans="1:17" ht="14.4">
      <c r="A77" s="20" t="s">
        <v>188</v>
      </c>
      <c r="B77" s="24">
        <v>35972</v>
      </c>
      <c r="C77" s="25">
        <v>0.52876712328767128</v>
      </c>
      <c r="D77" s="22"/>
      <c r="E77" s="25"/>
      <c r="F77" s="25"/>
      <c r="K77" s="25">
        <v>0.58524173027989701</v>
      </c>
      <c r="M77" s="26"/>
      <c r="N77" s="26"/>
    </row>
    <row r="78" spans="1:17" ht="14.4">
      <c r="A78" s="20" t="s">
        <v>188</v>
      </c>
      <c r="B78" s="24">
        <v>36050</v>
      </c>
      <c r="C78" s="25">
        <v>0.74246575342465748</v>
      </c>
      <c r="D78" s="22"/>
      <c r="E78" s="24"/>
      <c r="F78" s="25"/>
      <c r="K78" s="25">
        <v>1.1959287531806599</v>
      </c>
      <c r="M78" s="26"/>
      <c r="N78" s="26"/>
    </row>
    <row r="79" spans="1:17" ht="14.4">
      <c r="A79" s="20" t="s">
        <v>188</v>
      </c>
      <c r="B79" s="24">
        <v>36118</v>
      </c>
      <c r="C79" s="25">
        <v>0.92876712328767119</v>
      </c>
      <c r="D79" s="22"/>
      <c r="F79" s="25"/>
      <c r="K79" s="25">
        <v>1.5267175572519001</v>
      </c>
      <c r="M79" s="26"/>
      <c r="N79" s="26"/>
    </row>
    <row r="80" spans="1:17" ht="14.4">
      <c r="A80" s="20" t="s">
        <v>188</v>
      </c>
      <c r="B80" s="24">
        <v>36195</v>
      </c>
      <c r="C80" s="25">
        <v>1.1397260273972603</v>
      </c>
      <c r="D80" s="22"/>
      <c r="F80" s="25"/>
      <c r="K80" s="25">
        <v>2.35368956743002</v>
      </c>
      <c r="M80" s="26"/>
      <c r="N80" s="26"/>
    </row>
    <row r="81" spans="1:16" ht="14.4">
      <c r="A81" s="20" t="s">
        <v>188</v>
      </c>
      <c r="B81" s="24">
        <v>36229</v>
      </c>
      <c r="C81" s="25">
        <v>1.2328767123287672</v>
      </c>
      <c r="D81" s="22"/>
      <c r="F81" s="25"/>
      <c r="K81" s="25">
        <v>2.8753180661577602</v>
      </c>
      <c r="M81" s="26"/>
      <c r="N81" s="26"/>
    </row>
    <row r="82" spans="1:16" ht="14.4">
      <c r="A82" s="20" t="s">
        <v>188</v>
      </c>
      <c r="B82" s="24">
        <v>36263</v>
      </c>
      <c r="C82" s="25">
        <v>1.3260273972602741</v>
      </c>
      <c r="D82" s="22"/>
      <c r="F82" s="25"/>
      <c r="K82" s="25">
        <v>3.3333333333333299</v>
      </c>
      <c r="M82" s="26"/>
      <c r="N82" s="26"/>
    </row>
    <row r="83" spans="1:16" ht="14.4">
      <c r="A83" s="20" t="s">
        <v>188</v>
      </c>
      <c r="B83" s="24">
        <v>36279</v>
      </c>
      <c r="C83" s="25">
        <v>1.3698630136986301</v>
      </c>
      <c r="D83" s="22"/>
      <c r="F83" s="25"/>
      <c r="G83" s="27">
        <v>1415.0943396226401</v>
      </c>
      <c r="M83" s="26">
        <v>0.16285225937281522</v>
      </c>
      <c r="N83" s="26"/>
      <c r="O83" s="27"/>
    </row>
    <row r="84" spans="1:16" ht="14.4">
      <c r="A84" s="20" t="s">
        <v>188</v>
      </c>
      <c r="B84" s="24">
        <v>36297</v>
      </c>
      <c r="C84" s="25">
        <v>1.4191780821917808</v>
      </c>
      <c r="D84" s="22"/>
      <c r="F84" s="25"/>
      <c r="K84" s="25">
        <v>3.1806615776081402</v>
      </c>
      <c r="M84" s="26"/>
      <c r="N84" s="26"/>
    </row>
    <row r="85" spans="1:16" ht="14.4">
      <c r="A85" s="20" t="s">
        <v>188</v>
      </c>
      <c r="B85" s="24">
        <v>36341</v>
      </c>
      <c r="C85" s="25">
        <v>1.5397260273972602</v>
      </c>
      <c r="D85" s="22"/>
      <c r="F85" s="25"/>
      <c r="K85" s="25">
        <v>3.4987277353689499</v>
      </c>
      <c r="M85" s="26"/>
      <c r="N85" s="26"/>
    </row>
    <row r="86" spans="1:16" ht="14.4">
      <c r="A86" s="20" t="s">
        <v>188</v>
      </c>
      <c r="B86" s="24">
        <v>36375</v>
      </c>
      <c r="C86" s="25">
        <v>1.6328767123287671</v>
      </c>
      <c r="D86" s="22"/>
      <c r="F86" s="25"/>
      <c r="K86" s="25">
        <v>3.46055979643765</v>
      </c>
      <c r="M86" s="26"/>
      <c r="N86" s="26"/>
    </row>
    <row r="87" spans="1:16" ht="14.4">
      <c r="A87" s="20" t="s">
        <v>188</v>
      </c>
      <c r="B87" s="24">
        <v>36409</v>
      </c>
      <c r="C87" s="25">
        <v>1.726027397260274</v>
      </c>
      <c r="D87" s="22"/>
      <c r="F87" s="25"/>
      <c r="K87" s="25">
        <v>3.1933842239185699</v>
      </c>
      <c r="M87" s="26"/>
      <c r="N87" s="26"/>
    </row>
    <row r="88" spans="1:16" ht="14.4">
      <c r="A88" s="20" t="s">
        <v>188</v>
      </c>
      <c r="B88" s="24">
        <v>36443</v>
      </c>
      <c r="C88" s="25">
        <v>1.8191780821917809</v>
      </c>
      <c r="D88" s="22"/>
      <c r="F88" s="25"/>
      <c r="K88" s="25">
        <v>3.21882951653944</v>
      </c>
      <c r="M88" s="26"/>
      <c r="N88" s="26"/>
    </row>
    <row r="89" spans="1:16" ht="14.4">
      <c r="A89" s="20" t="s">
        <v>188</v>
      </c>
      <c r="B89" s="24">
        <v>36484</v>
      </c>
      <c r="C89" s="25">
        <v>1.9315068493150684</v>
      </c>
      <c r="D89" s="22"/>
      <c r="F89" s="25"/>
      <c r="K89" s="25">
        <v>3.0534351145038099</v>
      </c>
      <c r="M89" s="26"/>
      <c r="N89" s="26"/>
    </row>
    <row r="90" spans="1:16" ht="14.4">
      <c r="A90" s="20" t="s">
        <v>188</v>
      </c>
      <c r="B90" s="24">
        <v>36520</v>
      </c>
      <c r="C90" s="25">
        <v>2.0301369863013701</v>
      </c>
      <c r="D90" s="22"/>
      <c r="F90" s="25"/>
      <c r="K90" s="25">
        <v>3.9949109414758199</v>
      </c>
      <c r="M90" s="26"/>
      <c r="N90" s="26"/>
    </row>
    <row r="91" spans="1:16" ht="14.4">
      <c r="A91" s="20" t="s">
        <v>188</v>
      </c>
      <c r="B91" s="24">
        <v>36555</v>
      </c>
      <c r="C91" s="25">
        <v>2.1260273972602741</v>
      </c>
      <c r="D91" s="22"/>
      <c r="F91" s="25"/>
      <c r="K91" s="25">
        <v>3.7022900763358702</v>
      </c>
      <c r="M91" s="26"/>
      <c r="N91" s="26"/>
    </row>
    <row r="92" spans="1:16" ht="14.4">
      <c r="A92" s="20" t="s">
        <v>188</v>
      </c>
      <c r="B92" s="24">
        <v>36589</v>
      </c>
      <c r="C92" s="25">
        <v>2.2191780821917808</v>
      </c>
      <c r="D92" s="22"/>
      <c r="F92" s="25"/>
      <c r="K92" s="25">
        <v>3.8422391857506302</v>
      </c>
      <c r="M92" s="26"/>
      <c r="N92" s="26"/>
    </row>
    <row r="93" spans="1:16" ht="14.4">
      <c r="A93" s="20" t="s">
        <v>188</v>
      </c>
      <c r="B93" s="24">
        <v>36629</v>
      </c>
      <c r="C93" s="25">
        <v>2.3287671232876712</v>
      </c>
      <c r="D93" s="22"/>
      <c r="F93" s="25"/>
      <c r="K93" s="25">
        <v>3.68956743002544</v>
      </c>
      <c r="M93" s="26"/>
      <c r="N93" s="26"/>
    </row>
    <row r="94" spans="1:16" ht="14.4">
      <c r="A94" s="20" t="s">
        <v>188</v>
      </c>
      <c r="B94" s="24">
        <v>36643</v>
      </c>
      <c r="C94" s="25">
        <v>2.3671232876712329</v>
      </c>
      <c r="D94" s="22"/>
      <c r="F94" s="25"/>
      <c r="G94" s="27">
        <v>5695.7547169811296</v>
      </c>
      <c r="M94" s="26"/>
      <c r="N94" s="26"/>
      <c r="O94" s="27"/>
      <c r="P94" s="27"/>
    </row>
    <row r="95" spans="1:16" ht="14.4">
      <c r="A95" s="20" t="s">
        <v>188</v>
      </c>
      <c r="B95" s="24">
        <v>36653</v>
      </c>
      <c r="C95" s="25">
        <v>2.3945205479452056</v>
      </c>
      <c r="D95" s="22"/>
      <c r="F95" s="25"/>
      <c r="G95" s="27">
        <v>5341.9811320754698</v>
      </c>
      <c r="M95" s="26">
        <v>0.14620414942598853</v>
      </c>
      <c r="N95" s="26"/>
      <c r="O95" s="27"/>
      <c r="P95" s="27"/>
    </row>
    <row r="96" spans="1:16" ht="14.4">
      <c r="A96" s="20" t="s">
        <v>188</v>
      </c>
      <c r="B96" s="24">
        <v>36653</v>
      </c>
      <c r="C96" s="25">
        <v>2.3945205479452056</v>
      </c>
      <c r="D96" s="22"/>
      <c r="F96" s="25"/>
      <c r="G96" s="27">
        <v>5554.2452830188604</v>
      </c>
      <c r="M96" s="26"/>
      <c r="N96" s="26"/>
      <c r="O96" s="27"/>
      <c r="P96" s="27"/>
    </row>
    <row r="97" spans="1:16" ht="14.4">
      <c r="A97" s="20" t="s">
        <v>188</v>
      </c>
      <c r="B97" s="24">
        <v>36664</v>
      </c>
      <c r="C97" s="25">
        <v>2.4246575342465753</v>
      </c>
      <c r="D97" s="22"/>
      <c r="F97" s="25"/>
      <c r="K97" s="25">
        <v>3.2442748091603</v>
      </c>
      <c r="M97" s="26"/>
      <c r="N97" s="26"/>
    </row>
    <row r="98" spans="1:16" ht="14.4">
      <c r="A98" s="20" t="s">
        <v>188</v>
      </c>
      <c r="B98" s="24">
        <v>36705</v>
      </c>
      <c r="C98" s="25">
        <v>2.536986301369863</v>
      </c>
      <c r="D98" s="22"/>
      <c r="F98" s="25"/>
      <c r="K98" s="25">
        <v>2.4681933842239099</v>
      </c>
      <c r="M98" s="26"/>
      <c r="N98" s="26"/>
    </row>
    <row r="99" spans="1:16" ht="14.4">
      <c r="A99" s="20" t="s">
        <v>188</v>
      </c>
      <c r="B99" s="24">
        <v>36776</v>
      </c>
      <c r="C99" s="25">
        <v>2.7315068493150685</v>
      </c>
      <c r="D99" s="22"/>
      <c r="F99" s="25"/>
      <c r="K99" s="25">
        <v>3.15521628498727</v>
      </c>
      <c r="M99" s="26"/>
      <c r="N99" s="26"/>
    </row>
    <row r="100" spans="1:16" ht="14.4">
      <c r="A100" s="20" t="s">
        <v>188</v>
      </c>
      <c r="B100" s="24">
        <v>36814</v>
      </c>
      <c r="C100" s="25">
        <v>2.8356164383561642</v>
      </c>
      <c r="D100" s="22"/>
      <c r="F100" s="25"/>
      <c r="K100" s="25">
        <v>2.79898218829516</v>
      </c>
      <c r="M100" s="26"/>
      <c r="N100" s="26"/>
    </row>
    <row r="101" spans="1:16" ht="14.4">
      <c r="A101" s="20" t="s">
        <v>188</v>
      </c>
      <c r="B101" s="24">
        <v>36844</v>
      </c>
      <c r="C101" s="25">
        <v>2.9178082191780823</v>
      </c>
      <c r="D101" s="22"/>
      <c r="F101" s="25"/>
      <c r="K101" s="25">
        <v>3.1170483460559701</v>
      </c>
      <c r="M101" s="26"/>
      <c r="N101" s="26"/>
    </row>
    <row r="102" spans="1:16" ht="14.4">
      <c r="A102" s="20" t="s">
        <v>188</v>
      </c>
      <c r="B102" s="24">
        <v>36888</v>
      </c>
      <c r="C102" s="25">
        <v>3.0383561643835617</v>
      </c>
      <c r="D102" s="22"/>
      <c r="F102" s="25"/>
      <c r="K102" s="25">
        <v>3.46055979643765</v>
      </c>
      <c r="M102" s="26"/>
      <c r="N102" s="26"/>
    </row>
    <row r="103" spans="1:16" ht="14.4">
      <c r="A103" s="20" t="s">
        <v>188</v>
      </c>
      <c r="B103" s="24">
        <v>36922</v>
      </c>
      <c r="C103" s="25">
        <v>3.1315068493150684</v>
      </c>
      <c r="D103" s="22"/>
      <c r="F103" s="25"/>
      <c r="K103" s="25">
        <v>2.9770992366412199</v>
      </c>
      <c r="M103" s="26"/>
      <c r="N103" s="26"/>
    </row>
    <row r="104" spans="1:16" ht="14.4">
      <c r="A104" s="20" t="s">
        <v>188</v>
      </c>
      <c r="B104" s="24">
        <v>36956</v>
      </c>
      <c r="C104" s="25">
        <v>3.2246575342465755</v>
      </c>
      <c r="D104" s="22"/>
      <c r="F104" s="25"/>
      <c r="K104" s="25">
        <v>2.8880407124681899</v>
      </c>
      <c r="M104" s="26"/>
      <c r="N104" s="26"/>
    </row>
    <row r="105" spans="1:16" ht="14.4">
      <c r="A105" s="20" t="s">
        <v>188</v>
      </c>
      <c r="B105" s="24">
        <v>36990</v>
      </c>
      <c r="C105" s="25">
        <v>3.3178082191780822</v>
      </c>
      <c r="D105" s="22"/>
      <c r="F105" s="25"/>
      <c r="K105" s="25">
        <v>2.5445292620865101</v>
      </c>
      <c r="M105" s="26"/>
      <c r="N105" s="26"/>
    </row>
    <row r="106" spans="1:16" ht="14.4">
      <c r="A106" s="20" t="s">
        <v>188</v>
      </c>
      <c r="B106" s="24">
        <v>37031</v>
      </c>
      <c r="C106" s="25">
        <v>3.43013698630137</v>
      </c>
      <c r="D106" s="22"/>
      <c r="F106" s="25"/>
      <c r="K106" s="25">
        <v>2.2773536895674198</v>
      </c>
      <c r="M106" s="26"/>
      <c r="N106" s="26"/>
    </row>
    <row r="107" spans="1:16" ht="14.4">
      <c r="A107" s="20" t="s">
        <v>188</v>
      </c>
      <c r="B107" s="24">
        <v>37038</v>
      </c>
      <c r="C107" s="25">
        <v>3.4493150684931506</v>
      </c>
      <c r="D107" s="22"/>
      <c r="F107" s="25"/>
      <c r="G107" s="27">
        <v>9375</v>
      </c>
      <c r="M107" s="26">
        <v>0.13167754321612643</v>
      </c>
      <c r="N107" s="26"/>
      <c r="O107" s="27"/>
      <c r="P107" s="27"/>
    </row>
    <row r="108" spans="1:16" ht="14.4">
      <c r="A108" s="20" t="s">
        <v>188</v>
      </c>
      <c r="B108" s="24">
        <v>37041</v>
      </c>
      <c r="C108" s="25">
        <v>3.4575342465753423</v>
      </c>
      <c r="D108" s="22"/>
      <c r="F108" s="25"/>
      <c r="G108" s="27">
        <v>8950.4716981132005</v>
      </c>
      <c r="M108" s="26"/>
      <c r="N108" s="26"/>
      <c r="O108" s="27"/>
      <c r="P108" s="27"/>
    </row>
    <row r="109" spans="1:16" ht="14.4">
      <c r="A109" s="20" t="s">
        <v>188</v>
      </c>
      <c r="B109" s="24">
        <v>37041</v>
      </c>
      <c r="C109" s="25">
        <v>3.4575342465753423</v>
      </c>
      <c r="D109" s="22"/>
      <c r="F109" s="25"/>
      <c r="G109" s="27">
        <v>9658.0188679245293</v>
      </c>
      <c r="M109" s="26"/>
      <c r="N109" s="26"/>
      <c r="O109" s="27"/>
      <c r="P109" s="27"/>
    </row>
    <row r="110" spans="1:16" ht="14.4">
      <c r="A110" s="20" t="s">
        <v>188</v>
      </c>
      <c r="B110" s="24">
        <v>37069</v>
      </c>
      <c r="C110" s="25">
        <v>3.5342465753424657</v>
      </c>
      <c r="D110" s="22"/>
      <c r="F110" s="25"/>
      <c r="K110" s="25">
        <v>1.8702290076335799</v>
      </c>
      <c r="M110" s="26"/>
      <c r="N110" s="26"/>
    </row>
    <row r="111" spans="1:16" ht="14.4">
      <c r="A111" s="20" t="s">
        <v>188</v>
      </c>
      <c r="B111" s="24">
        <v>37099</v>
      </c>
      <c r="C111" s="25">
        <v>3.6164383561643834</v>
      </c>
      <c r="D111" s="22"/>
      <c r="F111" s="25"/>
      <c r="K111" s="25">
        <v>2.2646310432569901</v>
      </c>
      <c r="M111" s="26"/>
      <c r="N111" s="26"/>
    </row>
    <row r="112" spans="1:16" ht="14.4">
      <c r="A112" s="20" t="s">
        <v>188</v>
      </c>
      <c r="B112" s="24">
        <v>37137</v>
      </c>
      <c r="C112" s="25">
        <v>3.7205479452054795</v>
      </c>
      <c r="D112" s="22"/>
      <c r="F112" s="25"/>
      <c r="K112" s="25">
        <v>2.3027989821882899</v>
      </c>
      <c r="M112" s="26"/>
      <c r="N112" s="26"/>
    </row>
    <row r="113" spans="1:16" ht="14.4">
      <c r="A113" s="20" t="s">
        <v>188</v>
      </c>
      <c r="B113" s="24">
        <v>37181</v>
      </c>
      <c r="C113" s="25">
        <v>3.8410958904109589</v>
      </c>
      <c r="D113" s="22"/>
      <c r="F113" s="25"/>
      <c r="K113" s="25">
        <v>2.4300254452926202</v>
      </c>
      <c r="M113" s="26"/>
      <c r="N113" s="26"/>
    </row>
    <row r="114" spans="1:16" ht="14.4">
      <c r="A114" s="20" t="s">
        <v>188</v>
      </c>
      <c r="B114" s="24">
        <v>37215</v>
      </c>
      <c r="C114" s="25">
        <v>3.9342465753424656</v>
      </c>
      <c r="D114" s="22"/>
      <c r="F114" s="25"/>
      <c r="K114" s="25">
        <v>1.97201017811704</v>
      </c>
      <c r="M114" s="26"/>
      <c r="N114" s="26"/>
    </row>
    <row r="115" spans="1:16" ht="14.4">
      <c r="A115" s="20" t="s">
        <v>188</v>
      </c>
      <c r="B115" s="24">
        <v>37439</v>
      </c>
      <c r="C115" s="25">
        <v>4.5479452054794525</v>
      </c>
      <c r="D115" s="22"/>
      <c r="F115" s="25"/>
      <c r="G115" s="27">
        <v>12275.943396226399</v>
      </c>
      <c r="M115" s="26">
        <v>0.10352259943637081</v>
      </c>
      <c r="N115" s="26"/>
      <c r="O115" s="27"/>
      <c r="P115" s="27"/>
    </row>
    <row r="116" spans="1:16" ht="14.4">
      <c r="A116" s="20" t="s">
        <v>188</v>
      </c>
      <c r="B116" s="24">
        <v>37439</v>
      </c>
      <c r="C116" s="25">
        <v>4.5479452054794525</v>
      </c>
      <c r="D116" s="22"/>
      <c r="F116" s="25"/>
      <c r="G116" s="27">
        <v>12983.490566037699</v>
      </c>
      <c r="M116" s="26"/>
      <c r="N116" s="26"/>
      <c r="O116" s="27"/>
      <c r="P116" s="27"/>
    </row>
    <row r="117" spans="1:16" ht="14.4">
      <c r="A117" s="20" t="s">
        <v>188</v>
      </c>
      <c r="B117" s="24">
        <v>37442</v>
      </c>
      <c r="C117" s="25">
        <v>4.5561643835616437</v>
      </c>
      <c r="D117" s="22"/>
      <c r="F117" s="25"/>
      <c r="G117" s="27">
        <v>13408.0188679245</v>
      </c>
      <c r="M117" s="26"/>
      <c r="N117" s="26"/>
      <c r="O117" s="27"/>
      <c r="P117" s="27"/>
    </row>
    <row r="118" spans="1:16" ht="14.4">
      <c r="A118" s="20" t="s">
        <v>189</v>
      </c>
      <c r="B118" s="24">
        <v>35973</v>
      </c>
      <c r="C118" s="25">
        <v>0.53150684931506853</v>
      </c>
      <c r="D118" s="22"/>
      <c r="F118" s="25"/>
      <c r="K118" s="25">
        <v>0.48223350253807001</v>
      </c>
      <c r="M118" s="26"/>
      <c r="N118" s="26"/>
    </row>
    <row r="119" spans="1:16" ht="14.4">
      <c r="A119" s="20" t="s">
        <v>189</v>
      </c>
      <c r="B119" s="24">
        <v>36051</v>
      </c>
      <c r="C119" s="25">
        <v>0.74520547945205484</v>
      </c>
      <c r="D119" s="22"/>
      <c r="F119" s="25"/>
      <c r="K119" s="25">
        <v>0.87563451776649703</v>
      </c>
      <c r="M119" s="26"/>
      <c r="N119" s="26"/>
    </row>
    <row r="120" spans="1:16" ht="14.4">
      <c r="A120" s="20" t="s">
        <v>189</v>
      </c>
      <c r="B120" s="24">
        <v>36116</v>
      </c>
      <c r="C120" s="25">
        <v>0.92328767123287669</v>
      </c>
      <c r="D120" s="22"/>
      <c r="F120" s="25"/>
      <c r="K120" s="25">
        <v>1.0279187817258799</v>
      </c>
      <c r="M120" s="26"/>
      <c r="N120" s="26"/>
    </row>
    <row r="121" spans="1:16" ht="14.4">
      <c r="A121" s="20" t="s">
        <v>189</v>
      </c>
      <c r="B121" s="24">
        <v>36194</v>
      </c>
      <c r="C121" s="25">
        <v>1.1369863013698631</v>
      </c>
      <c r="D121" s="22"/>
      <c r="F121" s="25"/>
      <c r="K121" s="25">
        <v>1.3071065989847701</v>
      </c>
      <c r="M121" s="26"/>
      <c r="N121" s="26"/>
    </row>
    <row r="122" spans="1:16" ht="14.4">
      <c r="A122" s="20" t="s">
        <v>189</v>
      </c>
      <c r="B122" s="24">
        <v>36229</v>
      </c>
      <c r="C122" s="25">
        <v>1.2328767123287672</v>
      </c>
      <c r="D122" s="22"/>
      <c r="F122" s="25"/>
      <c r="K122" s="25">
        <v>2.14467005076142</v>
      </c>
      <c r="M122" s="26"/>
      <c r="N122" s="26"/>
    </row>
    <row r="123" spans="1:16" ht="14.4">
      <c r="A123" s="20" t="s">
        <v>189</v>
      </c>
      <c r="B123" s="24">
        <v>36263</v>
      </c>
      <c r="C123" s="25">
        <v>1.3260273972602741</v>
      </c>
      <c r="D123" s="22"/>
      <c r="F123" s="25"/>
      <c r="K123" s="25">
        <v>2.41116751269035</v>
      </c>
      <c r="M123" s="26"/>
      <c r="N123" s="26"/>
    </row>
    <row r="124" spans="1:16" ht="14.4">
      <c r="A124" s="20" t="s">
        <v>189</v>
      </c>
      <c r="B124" s="24">
        <v>36279</v>
      </c>
      <c r="C124" s="25">
        <v>1.3698630136986301</v>
      </c>
      <c r="D124" s="22"/>
      <c r="F124" s="25"/>
      <c r="G124" s="27">
        <v>1450.4716981132001</v>
      </c>
      <c r="M124" s="26">
        <v>0.22663536676595794</v>
      </c>
      <c r="N124" s="26"/>
      <c r="O124" s="27"/>
      <c r="P124" s="27"/>
    </row>
    <row r="125" spans="1:16" ht="14.4">
      <c r="A125" s="20" t="s">
        <v>189</v>
      </c>
      <c r="B125" s="24">
        <v>36289</v>
      </c>
      <c r="C125" s="25">
        <v>1.3972602739726028</v>
      </c>
      <c r="D125" s="22"/>
      <c r="F125" s="25"/>
      <c r="G125" s="27">
        <v>1308.96226415094</v>
      </c>
      <c r="M125" s="26"/>
      <c r="N125" s="26"/>
      <c r="O125" s="27"/>
      <c r="P125" s="27"/>
    </row>
    <row r="126" spans="1:16" ht="14.4">
      <c r="A126" s="20" t="s">
        <v>189</v>
      </c>
      <c r="B126" s="24">
        <v>36289</v>
      </c>
      <c r="C126" s="25">
        <v>1.3972602739726028</v>
      </c>
      <c r="D126" s="22"/>
      <c r="F126" s="25"/>
      <c r="G126" s="27">
        <v>1591.98113207547</v>
      </c>
      <c r="M126" s="26"/>
      <c r="N126" s="26"/>
      <c r="O126" s="27"/>
      <c r="P126" s="27"/>
    </row>
    <row r="127" spans="1:16" ht="14.4">
      <c r="A127" s="20" t="s">
        <v>189</v>
      </c>
      <c r="B127" s="24">
        <v>36297</v>
      </c>
      <c r="C127" s="25">
        <v>1.4191780821917808</v>
      </c>
      <c r="D127" s="22"/>
      <c r="F127" s="25"/>
      <c r="K127" s="25">
        <v>2.1954314720812098</v>
      </c>
      <c r="M127" s="26"/>
      <c r="N127" s="26"/>
    </row>
    <row r="128" spans="1:16" ht="14.4">
      <c r="A128" s="20" t="s">
        <v>189</v>
      </c>
      <c r="B128" s="24">
        <v>36338</v>
      </c>
      <c r="C128" s="25">
        <v>1.5315068493150685</v>
      </c>
      <c r="D128" s="22"/>
      <c r="F128" s="25"/>
      <c r="K128" s="25">
        <v>2.5253807106598898</v>
      </c>
      <c r="M128" s="26"/>
      <c r="N128" s="26"/>
    </row>
    <row r="129" spans="1:16" ht="14.4">
      <c r="A129" s="20" t="s">
        <v>189</v>
      </c>
      <c r="B129" s="24">
        <v>36375</v>
      </c>
      <c r="C129" s="25">
        <v>1.6328767123287671</v>
      </c>
      <c r="D129" s="22"/>
      <c r="F129" s="25"/>
      <c r="K129" s="25">
        <v>2.5634517766497402</v>
      </c>
      <c r="M129" s="26"/>
      <c r="N129" s="26"/>
    </row>
    <row r="130" spans="1:16" ht="14.4">
      <c r="A130" s="20" t="s">
        <v>189</v>
      </c>
      <c r="B130" s="24">
        <v>36409</v>
      </c>
      <c r="C130" s="25">
        <v>1.726027397260274</v>
      </c>
      <c r="D130" s="22"/>
      <c r="F130" s="25"/>
      <c r="K130" s="25">
        <v>2.2208121827411098</v>
      </c>
      <c r="M130" s="26"/>
      <c r="N130" s="26"/>
    </row>
    <row r="131" spans="1:16" ht="14.4">
      <c r="A131" s="20" t="s">
        <v>189</v>
      </c>
      <c r="B131" s="24">
        <v>36446</v>
      </c>
      <c r="C131" s="25">
        <v>1.8273972602739725</v>
      </c>
      <c r="D131" s="22"/>
      <c r="F131" s="25"/>
      <c r="K131" s="25">
        <v>1.7258883248730901</v>
      </c>
      <c r="M131" s="26"/>
      <c r="N131" s="26"/>
    </row>
    <row r="132" spans="1:16" ht="14.4">
      <c r="A132" s="20" t="s">
        <v>189</v>
      </c>
      <c r="B132" s="24">
        <v>36487</v>
      </c>
      <c r="C132" s="25">
        <v>1.9397260273972603</v>
      </c>
      <c r="D132" s="22"/>
      <c r="F132" s="25"/>
      <c r="K132" s="25">
        <v>2.2461928934010098</v>
      </c>
      <c r="M132" s="26"/>
      <c r="N132" s="26"/>
    </row>
    <row r="133" spans="1:16" ht="14.4">
      <c r="A133" s="20" t="s">
        <v>189</v>
      </c>
      <c r="B133" s="24">
        <v>36522</v>
      </c>
      <c r="C133" s="25">
        <v>2.0356164383561643</v>
      </c>
      <c r="D133" s="22"/>
      <c r="F133" s="25"/>
      <c r="K133" s="25">
        <v>3.2233502538071002</v>
      </c>
      <c r="M133" s="26"/>
      <c r="N133" s="26"/>
    </row>
    <row r="134" spans="1:16" ht="14.4">
      <c r="A134" s="20" t="s">
        <v>189</v>
      </c>
      <c r="B134" s="24">
        <v>36552</v>
      </c>
      <c r="C134" s="25">
        <v>2.117808219178082</v>
      </c>
      <c r="D134" s="22"/>
      <c r="F134" s="25"/>
      <c r="K134" s="25">
        <v>2.75380710659898</v>
      </c>
      <c r="M134" s="26"/>
      <c r="N134" s="26"/>
    </row>
    <row r="135" spans="1:16" ht="14.4">
      <c r="A135" s="20" t="s">
        <v>189</v>
      </c>
      <c r="B135" s="24">
        <v>36590</v>
      </c>
      <c r="C135" s="25">
        <v>2.2219178082191782</v>
      </c>
      <c r="D135" s="22"/>
      <c r="F135" s="25"/>
      <c r="K135" s="25">
        <v>2.9822335025380702</v>
      </c>
      <c r="M135" s="26"/>
      <c r="N135" s="26"/>
    </row>
    <row r="136" spans="1:16" ht="14.4">
      <c r="A136" s="20" t="s">
        <v>189</v>
      </c>
      <c r="B136" s="24">
        <v>36631</v>
      </c>
      <c r="C136" s="25">
        <v>2.3342465753424659</v>
      </c>
      <c r="D136" s="22"/>
      <c r="F136" s="25"/>
      <c r="K136" s="25">
        <v>2.9060913705583702</v>
      </c>
      <c r="M136" s="26"/>
      <c r="N136" s="26"/>
    </row>
    <row r="137" spans="1:16" ht="14.4">
      <c r="A137" s="20" t="s">
        <v>189</v>
      </c>
      <c r="B137" s="24">
        <v>36646</v>
      </c>
      <c r="C137" s="25">
        <v>2.3753424657534246</v>
      </c>
      <c r="D137" s="22"/>
      <c r="F137" s="25"/>
      <c r="G137" s="27">
        <v>4846.6981132075398</v>
      </c>
      <c r="M137" s="26"/>
      <c r="N137" s="26"/>
      <c r="O137" s="27"/>
      <c r="P137" s="27"/>
    </row>
    <row r="138" spans="1:16" ht="14.4">
      <c r="A138" s="20" t="s">
        <v>189</v>
      </c>
      <c r="B138" s="24">
        <v>36650</v>
      </c>
      <c r="C138" s="25">
        <v>2.3863013698630136</v>
      </c>
      <c r="D138" s="22"/>
      <c r="F138" s="25"/>
      <c r="G138" s="27">
        <v>4492.9245283018799</v>
      </c>
      <c r="M138" s="26">
        <v>0.27432798145386789</v>
      </c>
      <c r="N138" s="26"/>
      <c r="O138" s="27"/>
      <c r="P138" s="27"/>
    </row>
    <row r="139" spans="1:16" ht="14.4">
      <c r="A139" s="20" t="s">
        <v>189</v>
      </c>
      <c r="B139" s="24">
        <v>36653</v>
      </c>
      <c r="C139" s="25">
        <v>2.3945205479452056</v>
      </c>
      <c r="D139" s="22"/>
      <c r="F139" s="25"/>
      <c r="G139" s="27">
        <v>4245.28301886792</v>
      </c>
      <c r="M139" s="26"/>
      <c r="N139" s="26"/>
      <c r="O139" s="27"/>
      <c r="P139" s="27"/>
    </row>
    <row r="140" spans="1:16" ht="14.4">
      <c r="A140" s="20" t="s">
        <v>189</v>
      </c>
      <c r="B140" s="24">
        <v>36668</v>
      </c>
      <c r="C140" s="25">
        <v>2.4356164383561643</v>
      </c>
      <c r="D140" s="22"/>
      <c r="F140" s="25"/>
      <c r="K140" s="25">
        <v>2.6522842639593902</v>
      </c>
      <c r="M140" s="26"/>
      <c r="N140" s="26"/>
    </row>
    <row r="141" spans="1:16" ht="14.4">
      <c r="A141" s="20" t="s">
        <v>189</v>
      </c>
      <c r="B141" s="24">
        <v>36701</v>
      </c>
      <c r="C141" s="25">
        <v>2.526027397260274</v>
      </c>
      <c r="D141" s="22"/>
      <c r="F141" s="25"/>
      <c r="K141" s="25">
        <v>2.2969543147208098</v>
      </c>
      <c r="M141" s="26"/>
      <c r="N141" s="26"/>
    </row>
    <row r="142" spans="1:16" ht="14.4">
      <c r="A142" s="20" t="s">
        <v>189</v>
      </c>
      <c r="B142" s="24">
        <v>36776</v>
      </c>
      <c r="C142" s="25">
        <v>2.7315068493150685</v>
      </c>
      <c r="D142" s="22"/>
      <c r="F142" s="25"/>
      <c r="K142" s="25">
        <v>2.2081218274111598</v>
      </c>
      <c r="M142" s="26"/>
      <c r="N142" s="26"/>
    </row>
    <row r="143" spans="1:16" ht="14.4">
      <c r="A143" s="20" t="s">
        <v>189</v>
      </c>
      <c r="B143" s="24">
        <v>36810</v>
      </c>
      <c r="C143" s="25">
        <v>2.8246575342465752</v>
      </c>
      <c r="D143" s="22"/>
      <c r="F143" s="25"/>
      <c r="K143" s="25">
        <v>1.6243654822335001</v>
      </c>
      <c r="M143" s="26"/>
      <c r="N143" s="26"/>
    </row>
    <row r="144" spans="1:16" ht="14.4">
      <c r="A144" s="20" t="s">
        <v>189</v>
      </c>
      <c r="B144" s="24">
        <v>36848</v>
      </c>
      <c r="C144" s="25">
        <v>2.9287671232876713</v>
      </c>
      <c r="D144" s="22"/>
      <c r="F144" s="25"/>
      <c r="K144" s="25">
        <v>2.2335025380710598</v>
      </c>
      <c r="M144" s="26"/>
      <c r="N144" s="26"/>
    </row>
    <row r="145" spans="1:16" ht="14.4">
      <c r="A145" s="20" t="s">
        <v>189</v>
      </c>
      <c r="B145" s="24">
        <v>36889</v>
      </c>
      <c r="C145" s="25">
        <v>3.0410958904109591</v>
      </c>
      <c r="D145" s="22"/>
      <c r="F145" s="25"/>
      <c r="K145" s="25">
        <v>2.4746192893401</v>
      </c>
      <c r="M145" s="26"/>
      <c r="N145" s="26"/>
    </row>
    <row r="146" spans="1:16" ht="14.4">
      <c r="A146" s="20" t="s">
        <v>189</v>
      </c>
      <c r="B146" s="24">
        <v>36919</v>
      </c>
      <c r="C146" s="25">
        <v>3.1232876712328768</v>
      </c>
      <c r="D146" s="22"/>
      <c r="F146" s="25"/>
      <c r="K146" s="25">
        <v>2.2081218274111598</v>
      </c>
      <c r="M146" s="26"/>
      <c r="N146" s="26"/>
    </row>
    <row r="147" spans="1:16" ht="14.4">
      <c r="A147" s="20" t="s">
        <v>189</v>
      </c>
      <c r="B147" s="24">
        <v>36956</v>
      </c>
      <c r="C147" s="25">
        <v>3.2246575342465755</v>
      </c>
      <c r="D147" s="22"/>
      <c r="F147" s="25"/>
      <c r="K147" s="25">
        <v>2.01776649746192</v>
      </c>
      <c r="M147" s="26"/>
      <c r="N147" s="26"/>
    </row>
    <row r="148" spans="1:16" ht="14.4">
      <c r="A148" s="20" t="s">
        <v>189</v>
      </c>
      <c r="B148" s="24">
        <v>36993</v>
      </c>
      <c r="C148" s="25">
        <v>3.3260273972602739</v>
      </c>
      <c r="D148" s="22"/>
      <c r="F148" s="25"/>
      <c r="K148" s="25">
        <v>1.8147208121827401</v>
      </c>
      <c r="M148" s="26"/>
      <c r="N148" s="26"/>
    </row>
    <row r="149" spans="1:16" ht="14.4">
      <c r="A149" s="20" t="s">
        <v>189</v>
      </c>
      <c r="B149" s="24">
        <v>37034</v>
      </c>
      <c r="C149" s="25">
        <v>3.4383561643835616</v>
      </c>
      <c r="D149" s="22"/>
      <c r="F149" s="25"/>
      <c r="K149" s="25">
        <v>1.7131979695431401</v>
      </c>
      <c r="M149" s="26"/>
      <c r="N149" s="26"/>
    </row>
    <row r="150" spans="1:16" ht="14.4">
      <c r="A150" s="20" t="s">
        <v>189</v>
      </c>
      <c r="B150" s="24">
        <v>37041</v>
      </c>
      <c r="C150" s="25">
        <v>3.4575342465753423</v>
      </c>
      <c r="D150" s="22"/>
      <c r="F150" s="25"/>
      <c r="G150" s="27">
        <v>7181.6037735848995</v>
      </c>
      <c r="M150" s="26"/>
      <c r="N150" s="26"/>
      <c r="O150" s="27"/>
      <c r="P150" s="27"/>
    </row>
    <row r="151" spans="1:16" ht="14.4">
      <c r="A151" s="20" t="s">
        <v>189</v>
      </c>
      <c r="B151" s="24">
        <v>37044</v>
      </c>
      <c r="C151" s="25">
        <v>3.4657534246575343</v>
      </c>
      <c r="D151" s="22"/>
      <c r="F151" s="25"/>
      <c r="G151" s="27">
        <v>6615.566037735849</v>
      </c>
      <c r="M151" s="26"/>
      <c r="N151" s="26"/>
      <c r="O151" s="27"/>
      <c r="P151" s="27"/>
    </row>
    <row r="152" spans="1:16" ht="14.4">
      <c r="A152" s="20" t="s">
        <v>189</v>
      </c>
      <c r="B152" s="24">
        <v>37048</v>
      </c>
      <c r="C152" s="25">
        <v>3.4767123287671233</v>
      </c>
      <c r="D152" s="22"/>
      <c r="F152" s="25"/>
      <c r="G152" s="27">
        <v>6863.2075471698099</v>
      </c>
      <c r="M152" s="26">
        <v>0.20354056631801984</v>
      </c>
      <c r="N152" s="26"/>
      <c r="O152" s="27"/>
      <c r="P152" s="27"/>
    </row>
    <row r="153" spans="1:16" ht="14.4">
      <c r="A153" s="20" t="s">
        <v>189</v>
      </c>
      <c r="B153" s="24">
        <v>37068</v>
      </c>
      <c r="C153" s="25">
        <v>3.5315068493150683</v>
      </c>
      <c r="D153" s="22"/>
      <c r="F153" s="25"/>
      <c r="K153" s="25">
        <v>1.5609137055837501</v>
      </c>
      <c r="M153" s="26"/>
      <c r="N153" s="26"/>
    </row>
    <row r="154" spans="1:16" ht="14.4">
      <c r="A154" s="20" t="s">
        <v>189</v>
      </c>
      <c r="B154" s="24">
        <v>37105</v>
      </c>
      <c r="C154" s="25">
        <v>3.6328767123287671</v>
      </c>
      <c r="D154" s="22"/>
      <c r="F154" s="25"/>
      <c r="K154" s="25">
        <v>1.7131979695431401</v>
      </c>
      <c r="M154" s="26"/>
      <c r="N154" s="26"/>
    </row>
    <row r="155" spans="1:16" ht="14.4">
      <c r="A155" s="20" t="s">
        <v>189</v>
      </c>
      <c r="B155" s="24">
        <v>37139</v>
      </c>
      <c r="C155" s="25">
        <v>3.7260273972602738</v>
      </c>
      <c r="D155" s="22"/>
      <c r="F155" s="25"/>
      <c r="K155" s="25">
        <v>1.4847715736040601</v>
      </c>
      <c r="M155" s="26"/>
      <c r="N155" s="26"/>
    </row>
    <row r="156" spans="1:16" ht="14.4">
      <c r="A156" s="20" t="s">
        <v>189</v>
      </c>
      <c r="B156" s="24">
        <v>37180</v>
      </c>
      <c r="C156" s="25">
        <v>3.8383561643835615</v>
      </c>
      <c r="D156" s="22"/>
      <c r="F156" s="25"/>
      <c r="K156" s="25">
        <v>1.99238578680203</v>
      </c>
      <c r="M156" s="26"/>
      <c r="N156" s="26"/>
    </row>
    <row r="157" spans="1:16" ht="14.4">
      <c r="A157" s="20" t="s">
        <v>189</v>
      </c>
      <c r="B157" s="24">
        <v>37218</v>
      </c>
      <c r="C157" s="25">
        <v>3.9424657534246577</v>
      </c>
      <c r="D157" s="22"/>
      <c r="F157" s="25"/>
      <c r="K157" s="25">
        <v>1.6116751269035501</v>
      </c>
      <c r="M157" s="26"/>
      <c r="N157" s="26"/>
    </row>
    <row r="158" spans="1:16" ht="14.4">
      <c r="A158" s="20" t="s">
        <v>189</v>
      </c>
      <c r="B158" s="24">
        <v>37449</v>
      </c>
      <c r="C158" s="25">
        <v>4.5753424657534243</v>
      </c>
      <c r="D158" s="22"/>
      <c r="F158" s="25"/>
      <c r="G158" s="27">
        <v>10436.3207547169</v>
      </c>
      <c r="M158" s="26">
        <v>0.17850707562176141</v>
      </c>
      <c r="N158" s="26"/>
      <c r="O158" s="27"/>
      <c r="P158" s="27"/>
    </row>
    <row r="159" spans="1:16" ht="14.4">
      <c r="A159" s="20" t="s">
        <v>189</v>
      </c>
      <c r="B159" s="24">
        <v>37449</v>
      </c>
      <c r="C159" s="25">
        <v>4.5753424657534243</v>
      </c>
      <c r="D159" s="22"/>
      <c r="E159" s="24"/>
      <c r="F159" s="25"/>
      <c r="G159" s="27">
        <v>10648.5849056603</v>
      </c>
      <c r="O159" s="27"/>
      <c r="P159" s="27"/>
    </row>
    <row r="160" spans="1:16" ht="14.4">
      <c r="A160" s="20" t="s">
        <v>189</v>
      </c>
      <c r="B160" s="24">
        <v>37452</v>
      </c>
      <c r="C160" s="25">
        <v>4.5835616438356164</v>
      </c>
      <c r="D160" s="22"/>
      <c r="F160" s="25"/>
      <c r="G160" s="27">
        <v>10011.792452830101</v>
      </c>
      <c r="O160" s="27"/>
      <c r="P160" s="27"/>
    </row>
    <row r="161" spans="1:16" ht="14.4">
      <c r="A161" s="20" t="s">
        <v>59</v>
      </c>
      <c r="B161" s="24">
        <v>20180</v>
      </c>
      <c r="C161" s="20">
        <f>CoffsBiomass!B2</f>
        <v>2</v>
      </c>
      <c r="D161" s="22"/>
      <c r="E161" s="20">
        <f>CoffsBiomass!C2*1000/10</f>
        <v>388.5</v>
      </c>
      <c r="F161" s="20">
        <f t="shared" ref="F161:F169" si="0">G161-E161</f>
        <v>1442</v>
      </c>
      <c r="G161" s="20">
        <f>CoffsBiomass!H2*1000/10</f>
        <v>1830.5</v>
      </c>
      <c r="H161" s="20">
        <f>CoffsBiomass!K2/10</f>
        <v>631</v>
      </c>
      <c r="I161" s="20">
        <f>CoffsBiomass!L2/10</f>
        <v>214</v>
      </c>
      <c r="J161" s="20">
        <f>CoffsBiomass!M2/10</f>
        <v>597</v>
      </c>
    </row>
    <row r="162" spans="1:16" ht="14.4">
      <c r="A162" s="20" t="s">
        <v>59</v>
      </c>
      <c r="B162" s="24">
        <v>21276</v>
      </c>
      <c r="C162" s="20">
        <f>CoffsBiomass!B3</f>
        <v>5</v>
      </c>
      <c r="D162" s="22"/>
      <c r="E162" s="20">
        <f>CoffsBiomass!C3*1000/10</f>
        <v>451</v>
      </c>
      <c r="F162" s="20">
        <f t="shared" si="0"/>
        <v>4771.5</v>
      </c>
      <c r="G162" s="20">
        <f>CoffsBiomass!H3*1000/10</f>
        <v>5222.5</v>
      </c>
      <c r="H162" s="20">
        <f>CoffsBiomass!K3/10</f>
        <v>3043</v>
      </c>
      <c r="I162" s="20">
        <f>CoffsBiomass!L3/10</f>
        <v>613.5</v>
      </c>
      <c r="J162" s="20">
        <f>CoffsBiomass!M3/10</f>
        <v>1115</v>
      </c>
    </row>
    <row r="163" spans="1:16" ht="14.4">
      <c r="A163" s="20" t="s">
        <v>59</v>
      </c>
      <c r="B163" s="24">
        <v>21641</v>
      </c>
      <c r="C163" s="20">
        <f>CoffsBiomass!B8</f>
        <v>6</v>
      </c>
      <c r="D163" s="22"/>
      <c r="E163" s="20">
        <f>CoffsBiomass!C8*1000/10</f>
        <v>546.5</v>
      </c>
      <c r="F163" s="20">
        <f t="shared" si="0"/>
        <v>5228</v>
      </c>
      <c r="G163" s="20">
        <f>CoffsBiomass!H8*1000/10</f>
        <v>5774.5</v>
      </c>
      <c r="H163" s="20">
        <f>CoffsBiomass!K8/10</f>
        <v>2459</v>
      </c>
      <c r="I163" s="20">
        <f>CoffsBiomass!L8/10</f>
        <v>914</v>
      </c>
      <c r="J163" s="20">
        <f>CoffsBiomass!M8/10</f>
        <v>1855</v>
      </c>
    </row>
    <row r="164" spans="1:16" ht="14.4">
      <c r="A164" s="20" t="s">
        <v>59</v>
      </c>
      <c r="B164" s="24">
        <v>22737</v>
      </c>
      <c r="C164" s="20">
        <f>CoffsBiomass!B9</f>
        <v>9</v>
      </c>
      <c r="D164" s="22"/>
      <c r="E164" s="20">
        <f>CoffsBiomass!C9*1000/10</f>
        <v>609</v>
      </c>
      <c r="F164" s="20">
        <f t="shared" si="0"/>
        <v>11187.9</v>
      </c>
      <c r="G164" s="20">
        <f>CoffsBiomass!H9*1000/10</f>
        <v>11796.9</v>
      </c>
      <c r="H164" s="20">
        <f>CoffsBiomass!K9/10</f>
        <v>8229</v>
      </c>
      <c r="I164" s="20">
        <f>CoffsBiomass!L9/10</f>
        <v>1679.9</v>
      </c>
      <c r="J164" s="20">
        <f>CoffsBiomass!M9/10</f>
        <v>1279</v>
      </c>
    </row>
    <row r="165" spans="1:16" ht="14.4">
      <c r="A165" s="20" t="s">
        <v>59</v>
      </c>
      <c r="B165" s="24">
        <v>23102</v>
      </c>
      <c r="C165" s="20">
        <f>CoffsBiomass!B4</f>
        <v>10</v>
      </c>
      <c r="D165" s="22"/>
      <c r="E165" s="20">
        <f>CoffsBiomass!C4*1000/10</f>
        <v>403.5</v>
      </c>
      <c r="F165" s="20">
        <f t="shared" si="0"/>
        <v>8020.5</v>
      </c>
      <c r="G165" s="20">
        <f>CoffsBiomass!H4*1000/10</f>
        <v>8424</v>
      </c>
      <c r="H165" s="20">
        <f>CoffsBiomass!K4/10</f>
        <v>6063.5000000000009</v>
      </c>
      <c r="I165" s="20">
        <f>CoffsBiomass!L4/10</f>
        <v>1111</v>
      </c>
      <c r="J165" s="20">
        <f>CoffsBiomass!M4/10</f>
        <v>846</v>
      </c>
    </row>
    <row r="166" spans="1:16" ht="14.4">
      <c r="A166" s="20" t="s">
        <v>59</v>
      </c>
      <c r="B166" s="24">
        <v>23833</v>
      </c>
      <c r="C166" s="20">
        <f>CoffsBiomass!B5</f>
        <v>12</v>
      </c>
      <c r="D166" s="22"/>
      <c r="E166" s="20">
        <f>CoffsBiomass!C5*1000/10</f>
        <v>476.5</v>
      </c>
      <c r="F166" s="20">
        <f t="shared" si="0"/>
        <v>19189</v>
      </c>
      <c r="G166" s="20">
        <f>CoffsBiomass!H5*1000/10</f>
        <v>19665.5</v>
      </c>
      <c r="H166" s="20">
        <f>CoffsBiomass!K5/10</f>
        <v>14723.5</v>
      </c>
      <c r="I166" s="20">
        <f>CoffsBiomass!L5/10</f>
        <v>2986.5</v>
      </c>
      <c r="J166" s="20">
        <f>CoffsBiomass!M5/10</f>
        <v>1479</v>
      </c>
    </row>
    <row r="167" spans="1:16" ht="14.4">
      <c r="A167" s="20" t="s">
        <v>59</v>
      </c>
      <c r="B167" s="24">
        <v>24563</v>
      </c>
      <c r="C167" s="20">
        <f>CoffsBiomass!B10</f>
        <v>14</v>
      </c>
      <c r="D167" s="22"/>
      <c r="E167" s="20">
        <f>CoffsBiomass!C10*1000/10</f>
        <v>581.5</v>
      </c>
      <c r="F167" s="20">
        <f t="shared" si="0"/>
        <v>13528.5</v>
      </c>
      <c r="G167" s="20">
        <f>CoffsBiomass!H10*1000/10</f>
        <v>14110</v>
      </c>
      <c r="H167" s="20">
        <f>CoffsBiomass!K10/10</f>
        <v>10227.5</v>
      </c>
      <c r="I167" s="20">
        <f>CoffsBiomass!L10/10</f>
        <v>1875</v>
      </c>
      <c r="J167" s="20">
        <f>CoffsBiomass!M10/10</f>
        <v>1426</v>
      </c>
    </row>
    <row r="168" spans="1:16" ht="14.4">
      <c r="A168" s="20" t="s">
        <v>59</v>
      </c>
      <c r="B168" s="24">
        <v>25294</v>
      </c>
      <c r="C168" s="20">
        <f>CoffsBiomass!B6</f>
        <v>16</v>
      </c>
      <c r="D168" s="22"/>
      <c r="E168" s="20">
        <f>CoffsBiomass!C6*1000/10</f>
        <v>574</v>
      </c>
      <c r="F168" s="20">
        <f t="shared" si="0"/>
        <v>18170.5</v>
      </c>
      <c r="G168" s="20">
        <f>CoffsBiomass!H6*1000/10</f>
        <v>18744.5</v>
      </c>
      <c r="H168" s="20">
        <f>CoffsBiomass!K6/10</f>
        <v>13744</v>
      </c>
      <c r="I168" s="20">
        <f>CoffsBiomass!L6/10</f>
        <v>2649</v>
      </c>
      <c r="J168" s="20">
        <f>CoffsBiomass!M6/10</f>
        <v>1777.5</v>
      </c>
    </row>
    <row r="169" spans="1:16" ht="14.4">
      <c r="A169" s="20" t="s">
        <v>59</v>
      </c>
      <c r="B169" s="24">
        <v>25294</v>
      </c>
      <c r="C169" s="20">
        <f>CoffsBiomass!B11</f>
        <v>16</v>
      </c>
      <c r="D169" s="22"/>
      <c r="E169" s="20">
        <f>CoffsBiomass!C11*1000/10</f>
        <v>558.5</v>
      </c>
      <c r="F169" s="20">
        <f t="shared" si="0"/>
        <v>22515</v>
      </c>
      <c r="G169" s="20">
        <f>CoffsBiomass!H11*1000/10</f>
        <v>23073.5</v>
      </c>
      <c r="H169" s="20">
        <f>CoffsBiomass!K11/10</f>
        <v>17275.5</v>
      </c>
      <c r="I169" s="20">
        <f>CoffsBiomass!L11/10</f>
        <v>3504.5</v>
      </c>
      <c r="J169" s="20">
        <f>CoffsBiomass!M11/10</f>
        <v>1735</v>
      </c>
    </row>
    <row r="170" spans="1:16" ht="14.4">
      <c r="A170" s="20" t="s">
        <v>59</v>
      </c>
      <c r="B170" s="24">
        <v>26755</v>
      </c>
      <c r="C170" s="20">
        <f>CoffsBiomass!B12</f>
        <v>20</v>
      </c>
      <c r="D170" s="22"/>
    </row>
    <row r="171" spans="1:16" ht="14.4">
      <c r="A171" s="20" t="s">
        <v>59</v>
      </c>
      <c r="B171" s="24">
        <v>29312</v>
      </c>
      <c r="C171" s="20">
        <f>CoffsBiomass!B7</f>
        <v>27</v>
      </c>
      <c r="D171" s="22"/>
      <c r="E171" s="20">
        <f>CoffsBiomass!C7*1000/10</f>
        <v>615</v>
      </c>
      <c r="F171" s="20">
        <f>G171-E171</f>
        <v>38784.5</v>
      </c>
      <c r="G171" s="20">
        <f>CoffsBiomass!H7*1000/10</f>
        <v>39399.5</v>
      </c>
      <c r="H171" s="20">
        <f>CoffsBiomass!K7/10</f>
        <v>32883</v>
      </c>
      <c r="I171" s="20">
        <f>CoffsBiomass!L7/10</f>
        <v>3818</v>
      </c>
      <c r="J171" s="20">
        <f>CoffsBiomass!M7/10</f>
        <v>2083.5</v>
      </c>
    </row>
    <row r="172" spans="1:16" ht="14.4">
      <c r="A172" s="20" t="s">
        <v>59</v>
      </c>
      <c r="B172" s="24">
        <v>30773</v>
      </c>
      <c r="C172" s="20">
        <f>CoffsBiomass!B13</f>
        <v>31</v>
      </c>
      <c r="D172" s="22"/>
      <c r="E172" s="20">
        <f>CoffsBiomass!C13*1000/10</f>
        <v>649</v>
      </c>
      <c r="F172" s="20">
        <f>G172-E172</f>
        <v>45454.5</v>
      </c>
      <c r="G172" s="20">
        <f>CoffsBiomass!H13*1000/10</f>
        <v>46103.5</v>
      </c>
      <c r="H172" s="20">
        <f>CoffsBiomass!K13/10</f>
        <v>39005</v>
      </c>
      <c r="I172" s="20">
        <f>CoffsBiomass!L13/10</f>
        <v>4242</v>
      </c>
      <c r="J172" s="20">
        <f>CoffsBiomass!M13/10</f>
        <v>2207.5</v>
      </c>
    </row>
    <row r="173" spans="1:16" ht="15.6">
      <c r="A173" s="20" t="s">
        <v>190</v>
      </c>
      <c r="B173" s="24">
        <v>37266</v>
      </c>
      <c r="C173" s="25">
        <v>0.27671232876712326</v>
      </c>
      <c r="D173" s="22">
        <f t="shared" ref="D173:D194" si="1">IF(AND(E173&gt;0,K173&gt;0),K173/E173*10000,999)</f>
        <v>161.90000000000003</v>
      </c>
      <c r="E173" s="20">
        <v>10.666655999999998</v>
      </c>
      <c r="F173" s="28"/>
      <c r="G173" s="20">
        <f t="shared" ref="G173:G226" si="2">E173+H173</f>
        <v>17.999981999999996</v>
      </c>
      <c r="H173" s="20">
        <v>7.3333259999999996</v>
      </c>
      <c r="K173" s="20">
        <v>0.17269316064000001</v>
      </c>
      <c r="M173" s="29"/>
      <c r="N173" s="30">
        <v>2.5555555555555554</v>
      </c>
      <c r="O173" s="30">
        <v>1.97</v>
      </c>
      <c r="P173" s="30">
        <v>1.03</v>
      </c>
    </row>
    <row r="174" spans="1:16" ht="14.4">
      <c r="A174" s="20" t="s">
        <v>190</v>
      </c>
      <c r="B174" s="24">
        <v>37266</v>
      </c>
      <c r="C174" s="25">
        <v>0.27671232876712326</v>
      </c>
      <c r="D174" s="22">
        <f t="shared" si="1"/>
        <v>154.5</v>
      </c>
      <c r="E174" s="20">
        <v>11.222211</v>
      </c>
      <c r="G174" s="20">
        <f t="shared" si="2"/>
        <v>19.111091999999999</v>
      </c>
      <c r="H174" s="20">
        <v>7.8888809999999987</v>
      </c>
      <c r="K174" s="20">
        <v>0.17338315995</v>
      </c>
      <c r="M174" s="29"/>
      <c r="N174" s="30">
        <v>2.4444444444444442</v>
      </c>
      <c r="O174" s="30">
        <v>1.97</v>
      </c>
      <c r="P174" s="30">
        <v>0.92</v>
      </c>
    </row>
    <row r="175" spans="1:16" ht="14.4">
      <c r="A175" s="20" t="s">
        <v>190</v>
      </c>
      <c r="B175" s="24">
        <v>37266</v>
      </c>
      <c r="C175" s="25">
        <v>0.27671232876712326</v>
      </c>
      <c r="D175" s="22">
        <f t="shared" si="1"/>
        <v>138.49999999999997</v>
      </c>
      <c r="E175" s="20">
        <v>9.222213</v>
      </c>
      <c r="G175" s="20">
        <f t="shared" si="2"/>
        <v>15.999984000000001</v>
      </c>
      <c r="H175" s="20">
        <v>6.7777710000000004</v>
      </c>
      <c r="K175" s="20">
        <v>0.12772765004999997</v>
      </c>
      <c r="O175" s="30">
        <v>1.97</v>
      </c>
      <c r="P175" s="30">
        <v>1.03</v>
      </c>
    </row>
    <row r="176" spans="1:16" ht="14.4">
      <c r="A176" s="20" t="s">
        <v>190</v>
      </c>
      <c r="B176" s="24">
        <v>37266</v>
      </c>
      <c r="C176" s="25">
        <v>0.27671232876712326</v>
      </c>
      <c r="D176" s="22">
        <f t="shared" si="1"/>
        <v>151.69999999999999</v>
      </c>
      <c r="E176" s="20">
        <v>11.888876999999999</v>
      </c>
      <c r="G176" s="20">
        <f t="shared" si="2"/>
        <v>20.222201999999996</v>
      </c>
      <c r="H176" s="20">
        <v>8.3333249999999985</v>
      </c>
      <c r="K176" s="20">
        <v>0.18035426408999997</v>
      </c>
      <c r="O176" s="30">
        <v>2.0099999999999998</v>
      </c>
      <c r="P176" s="30">
        <v>1.1399999999999999</v>
      </c>
    </row>
    <row r="177" spans="1:16" ht="14.4">
      <c r="A177" s="20" t="s">
        <v>190</v>
      </c>
      <c r="B177" s="31">
        <v>37482.550000000003</v>
      </c>
      <c r="C177" s="25">
        <v>0.87000000000000799</v>
      </c>
      <c r="D177" s="22"/>
      <c r="N177" s="30">
        <v>273.88888888888886</v>
      </c>
      <c r="O177" s="30"/>
      <c r="P177" s="30"/>
    </row>
    <row r="178" spans="1:16" ht="14.4">
      <c r="A178" s="20" t="s">
        <v>190</v>
      </c>
      <c r="B178" s="31">
        <v>37482.550000000003</v>
      </c>
      <c r="C178" s="25">
        <v>0.87000000000000799</v>
      </c>
      <c r="D178" s="22"/>
      <c r="N178" s="30">
        <v>274.44444444444451</v>
      </c>
      <c r="O178" s="30"/>
      <c r="P178" s="30"/>
    </row>
    <row r="179" spans="1:16" ht="14.4">
      <c r="A179" s="20" t="s">
        <v>190</v>
      </c>
      <c r="B179" s="24">
        <v>37722</v>
      </c>
      <c r="C179" s="25">
        <v>1.526027397260274</v>
      </c>
      <c r="D179" s="22">
        <f t="shared" si="1"/>
        <v>80.999999999999972</v>
      </c>
      <c r="E179" s="20">
        <v>292.11081899999999</v>
      </c>
      <c r="G179" s="20">
        <f t="shared" si="2"/>
        <v>1063.2211589999999</v>
      </c>
      <c r="H179" s="20">
        <v>771.11033999999995</v>
      </c>
      <c r="K179" s="20">
        <v>2.3660976338999995</v>
      </c>
      <c r="O179" s="30">
        <v>6.14</v>
      </c>
      <c r="P179" s="30">
        <v>8.0500000000000007</v>
      </c>
    </row>
    <row r="180" spans="1:16" ht="14.4">
      <c r="A180" s="20" t="s">
        <v>190</v>
      </c>
      <c r="B180" s="24">
        <v>37722</v>
      </c>
      <c r="C180" s="25">
        <v>1.526027397260274</v>
      </c>
      <c r="D180" s="22">
        <f t="shared" si="1"/>
        <v>64.600000000000009</v>
      </c>
      <c r="E180" s="20">
        <v>357.88853099999994</v>
      </c>
      <c r="G180" s="20">
        <f t="shared" si="2"/>
        <v>1135.7766419999998</v>
      </c>
      <c r="H180" s="20">
        <v>777.88811099999987</v>
      </c>
      <c r="K180" s="20">
        <v>2.3119599102600001</v>
      </c>
      <c r="O180" s="30">
        <v>6.18</v>
      </c>
      <c r="P180" s="30">
        <v>7.88</v>
      </c>
    </row>
    <row r="181" spans="1:16" ht="14.4">
      <c r="A181" s="20" t="s">
        <v>190</v>
      </c>
      <c r="B181" s="24">
        <v>37722</v>
      </c>
      <c r="C181" s="25">
        <v>1.526027397260274</v>
      </c>
      <c r="D181" s="22">
        <f t="shared" si="1"/>
        <v>78.40000000000002</v>
      </c>
      <c r="E181" s="20">
        <v>317.44412699999998</v>
      </c>
      <c r="G181" s="20">
        <f t="shared" si="2"/>
        <v>1027.5545279999999</v>
      </c>
      <c r="H181" s="20">
        <v>710.11040099999991</v>
      </c>
      <c r="K181" s="20">
        <v>2.4887619556800002</v>
      </c>
      <c r="O181" s="30">
        <v>6.02</v>
      </c>
      <c r="P181" s="30">
        <v>7.8</v>
      </c>
    </row>
    <row r="182" spans="1:16" ht="14.4">
      <c r="A182" s="20" t="s">
        <v>190</v>
      </c>
      <c r="B182" s="24">
        <v>37722</v>
      </c>
      <c r="C182" s="25">
        <v>1.526027397260274</v>
      </c>
      <c r="D182" s="22">
        <f t="shared" si="1"/>
        <v>89.90000000000002</v>
      </c>
      <c r="E182" s="20">
        <v>369.66629699999993</v>
      </c>
      <c r="G182" s="20">
        <f t="shared" si="2"/>
        <v>1244.9987549999998</v>
      </c>
      <c r="H182" s="20">
        <v>875.33245799999986</v>
      </c>
      <c r="K182" s="20">
        <v>3.3233000100300001</v>
      </c>
      <c r="O182" s="30">
        <v>6.24</v>
      </c>
      <c r="P182" s="30">
        <v>8.1999999999999993</v>
      </c>
    </row>
    <row r="183" spans="1:16" ht="14.4">
      <c r="A183" s="20" t="s">
        <v>190</v>
      </c>
      <c r="B183" s="32">
        <v>37854.85</v>
      </c>
      <c r="C183" s="25">
        <v>1.8899999999999959</v>
      </c>
      <c r="D183" s="22"/>
      <c r="N183" s="30">
        <v>791.88888888888891</v>
      </c>
      <c r="O183" s="30"/>
      <c r="P183" s="30"/>
    </row>
    <row r="184" spans="1:16" ht="14.4">
      <c r="A184" s="20" t="s">
        <v>190</v>
      </c>
      <c r="B184" s="32">
        <v>37854.85</v>
      </c>
      <c r="C184" s="25">
        <v>1.8899999999999959</v>
      </c>
      <c r="D184" s="22"/>
      <c r="N184" s="30">
        <v>619.22222222222229</v>
      </c>
      <c r="O184" s="30"/>
      <c r="P184" s="30"/>
    </row>
    <row r="185" spans="1:16" ht="14.4">
      <c r="A185" s="20" t="s">
        <v>190</v>
      </c>
      <c r="B185" s="24">
        <v>37905</v>
      </c>
      <c r="C185" s="25">
        <v>2.0273972602739727</v>
      </c>
      <c r="D185" s="22">
        <f t="shared" si="1"/>
        <v>80.7</v>
      </c>
      <c r="E185" s="20">
        <v>505.44393899999994</v>
      </c>
      <c r="G185" s="20">
        <f t="shared" si="2"/>
        <v>2669.7751079999998</v>
      </c>
      <c r="H185" s="20">
        <v>2164.331169</v>
      </c>
      <c r="K185" s="20">
        <v>4.0789325877299998</v>
      </c>
      <c r="O185" s="30">
        <v>8.44</v>
      </c>
      <c r="P185" s="30">
        <v>11.3</v>
      </c>
    </row>
    <row r="186" spans="1:16" ht="14.4">
      <c r="A186" s="20" t="s">
        <v>190</v>
      </c>
      <c r="B186" s="24">
        <v>37905</v>
      </c>
      <c r="C186" s="25">
        <v>2.0273972602739727</v>
      </c>
      <c r="D186" s="22">
        <f t="shared" si="1"/>
        <v>82.4</v>
      </c>
      <c r="E186" s="20">
        <v>493.11061799999987</v>
      </c>
      <c r="G186" s="20">
        <f t="shared" si="2"/>
        <v>2451.5531039999996</v>
      </c>
      <c r="H186" s="20">
        <v>1958.4424859999999</v>
      </c>
      <c r="K186" s="20">
        <v>4.063231492319999</v>
      </c>
      <c r="O186" s="30">
        <v>8.5</v>
      </c>
      <c r="P186" s="30">
        <v>10.9</v>
      </c>
    </row>
    <row r="187" spans="1:16" ht="14.4">
      <c r="A187" s="20" t="s">
        <v>190</v>
      </c>
      <c r="B187" s="24">
        <v>37905</v>
      </c>
      <c r="C187" s="25">
        <v>2.0273972602739727</v>
      </c>
      <c r="D187" s="22">
        <f t="shared" si="1"/>
        <v>79.600000000000023</v>
      </c>
      <c r="E187" s="20">
        <v>459.55509599999993</v>
      </c>
      <c r="G187" s="20">
        <f t="shared" si="2"/>
        <v>2139.9978599999995</v>
      </c>
      <c r="H187" s="20">
        <v>1680.4427639999997</v>
      </c>
      <c r="K187" s="20">
        <v>3.6580585641600001</v>
      </c>
      <c r="O187" s="30">
        <v>8.2799999999999994</v>
      </c>
      <c r="P187" s="30">
        <v>11.3</v>
      </c>
    </row>
    <row r="188" spans="1:16" ht="14.4">
      <c r="A188" s="20" t="s">
        <v>190</v>
      </c>
      <c r="B188" s="24">
        <v>37905</v>
      </c>
      <c r="C188" s="25">
        <v>2.0273972602739727</v>
      </c>
      <c r="D188" s="22">
        <f t="shared" si="1"/>
        <v>87.4</v>
      </c>
      <c r="E188" s="20">
        <v>477.22174499999994</v>
      </c>
      <c r="G188" s="20">
        <f t="shared" si="2"/>
        <v>2587.219634999999</v>
      </c>
      <c r="H188" s="20">
        <v>2109.9978899999992</v>
      </c>
      <c r="K188" s="20">
        <v>4.1709180513000002</v>
      </c>
      <c r="O188" s="30">
        <v>8.44</v>
      </c>
      <c r="P188" s="30">
        <v>11</v>
      </c>
    </row>
    <row r="189" spans="1:16" ht="14.4">
      <c r="A189" s="20" t="s">
        <v>190</v>
      </c>
      <c r="B189" s="24">
        <v>38270</v>
      </c>
      <c r="C189" s="25">
        <v>3.0273972602739727</v>
      </c>
      <c r="D189" s="22">
        <f t="shared" si="1"/>
        <v>75.800000000000011</v>
      </c>
      <c r="E189" s="20">
        <v>658.66600799999992</v>
      </c>
      <c r="G189" s="20">
        <f t="shared" si="2"/>
        <v>7749.8811389999983</v>
      </c>
      <c r="H189" s="20">
        <v>7091.2151309999981</v>
      </c>
      <c r="K189" s="20">
        <v>4.99268834064</v>
      </c>
      <c r="O189" s="30">
        <v>13.37</v>
      </c>
      <c r="P189" s="30">
        <v>20.3</v>
      </c>
    </row>
    <row r="190" spans="1:16" ht="14.4">
      <c r="A190" s="20" t="s">
        <v>190</v>
      </c>
      <c r="B190" s="24">
        <v>38270</v>
      </c>
      <c r="C190" s="25">
        <v>3.0273972602739727</v>
      </c>
      <c r="D190" s="22">
        <f t="shared" si="1"/>
        <v>70.5</v>
      </c>
      <c r="E190" s="20">
        <v>711.44373299999984</v>
      </c>
      <c r="G190" s="20">
        <f t="shared" si="2"/>
        <v>8204.3251289999989</v>
      </c>
      <c r="H190" s="20">
        <v>7492.8813959999998</v>
      </c>
      <c r="K190" s="20">
        <v>5.0156783176499991</v>
      </c>
      <c r="M190" s="29"/>
      <c r="N190" s="30">
        <v>1509</v>
      </c>
      <c r="O190" s="30">
        <v>13.34</v>
      </c>
      <c r="P190" s="30">
        <v>20.149999999999999</v>
      </c>
    </row>
    <row r="191" spans="1:16" ht="14.4">
      <c r="A191" s="20" t="s">
        <v>190</v>
      </c>
      <c r="B191" s="24">
        <v>38270</v>
      </c>
      <c r="C191" s="25">
        <v>3.0273972602739727</v>
      </c>
      <c r="D191" s="22">
        <f t="shared" si="1"/>
        <v>72.099999999999994</v>
      </c>
      <c r="E191" s="20">
        <v>759.777018</v>
      </c>
      <c r="G191" s="20">
        <f t="shared" si="2"/>
        <v>8260.1028509999996</v>
      </c>
      <c r="H191" s="20">
        <v>7500.3258329999999</v>
      </c>
      <c r="K191" s="20">
        <v>5.4779922997799995</v>
      </c>
      <c r="M191" s="29"/>
      <c r="N191" s="30">
        <v>1429.9999999999998</v>
      </c>
      <c r="O191" s="30">
        <v>13.46</v>
      </c>
      <c r="P191" s="30">
        <v>20.2</v>
      </c>
    </row>
    <row r="192" spans="1:16" ht="14.4">
      <c r="A192" s="20" t="s">
        <v>190</v>
      </c>
      <c r="B192" s="24">
        <v>38270</v>
      </c>
      <c r="C192" s="25">
        <v>3.0273972602739727</v>
      </c>
      <c r="D192" s="22">
        <f t="shared" si="1"/>
        <v>74.400000000000006</v>
      </c>
      <c r="E192" s="20">
        <v>649.55490599999996</v>
      </c>
      <c r="G192" s="20">
        <f t="shared" si="2"/>
        <v>7488.2147339999992</v>
      </c>
      <c r="H192" s="20">
        <v>6838.6598279999989</v>
      </c>
      <c r="K192" s="20">
        <v>4.8326885006399998</v>
      </c>
      <c r="O192" s="30">
        <v>13.31</v>
      </c>
      <c r="P192" s="30">
        <v>20.22</v>
      </c>
    </row>
    <row r="193" spans="1:16" ht="14.4">
      <c r="A193" s="20" t="s">
        <v>190</v>
      </c>
      <c r="B193" s="24">
        <v>39000</v>
      </c>
      <c r="C193" s="25">
        <v>5.0273972602739727</v>
      </c>
      <c r="D193" s="22">
        <f t="shared" si="1"/>
        <v>63.300000000000004</v>
      </c>
      <c r="E193" s="20">
        <v>502.22171999999989</v>
      </c>
      <c r="G193" s="20">
        <f t="shared" si="2"/>
        <v>18849.98115</v>
      </c>
      <c r="H193" s="20">
        <v>18347.759429999998</v>
      </c>
      <c r="K193" s="20">
        <v>3.1790634875999997</v>
      </c>
      <c r="O193" s="30">
        <v>16.93</v>
      </c>
      <c r="P193" s="30">
        <v>28</v>
      </c>
    </row>
    <row r="194" spans="1:16" ht="14.4">
      <c r="A194" s="20" t="s">
        <v>190</v>
      </c>
      <c r="B194" s="24">
        <v>39000</v>
      </c>
      <c r="C194" s="25">
        <v>5.0273972602739727</v>
      </c>
      <c r="D194" s="22">
        <f t="shared" si="1"/>
        <v>69.3</v>
      </c>
      <c r="E194" s="20">
        <v>567.44387699999993</v>
      </c>
      <c r="G194" s="20">
        <f t="shared" si="2"/>
        <v>17170.316163</v>
      </c>
      <c r="H194" s="20">
        <v>16602.872285999998</v>
      </c>
      <c r="K194" s="20">
        <v>3.9323860676099991</v>
      </c>
      <c r="M194" s="33"/>
      <c r="N194" s="33"/>
      <c r="O194" s="30">
        <v>16.62</v>
      </c>
      <c r="P194" s="30">
        <v>27</v>
      </c>
    </row>
    <row r="195" spans="1:16" ht="14.4">
      <c r="A195" s="20" t="s">
        <v>190</v>
      </c>
      <c r="B195" s="24">
        <v>39000</v>
      </c>
      <c r="C195" s="25">
        <v>5.0273972602739727</v>
      </c>
      <c r="D195" s="22">
        <f t="shared" ref="D195:D226" si="3">IF(AND(E195&gt;0,K195&gt;0),K195/E195*10000,999)</f>
        <v>68.5</v>
      </c>
      <c r="E195" s="20">
        <v>553.55500199999994</v>
      </c>
      <c r="G195" s="20">
        <f t="shared" si="2"/>
        <v>16918.983080999998</v>
      </c>
      <c r="H195" s="20">
        <v>16365.428078999998</v>
      </c>
      <c r="K195" s="20">
        <v>3.7918517636999995</v>
      </c>
      <c r="M195" s="33"/>
      <c r="N195" s="33"/>
      <c r="O195" s="30">
        <v>16.55</v>
      </c>
      <c r="P195" s="30">
        <v>27.7</v>
      </c>
    </row>
    <row r="196" spans="1:16" ht="14.4">
      <c r="A196" s="20" t="s">
        <v>190</v>
      </c>
      <c r="B196" s="24">
        <v>39000</v>
      </c>
      <c r="C196" s="25">
        <v>5.0273972602739727</v>
      </c>
      <c r="D196" s="22">
        <f t="shared" si="3"/>
        <v>70.099999999999994</v>
      </c>
      <c r="E196" s="20">
        <v>594.99940500000002</v>
      </c>
      <c r="G196" s="20">
        <f t="shared" si="2"/>
        <v>18137.204084999998</v>
      </c>
      <c r="H196" s="20">
        <v>17542.204679999999</v>
      </c>
      <c r="K196" s="20">
        <v>4.1709458290499999</v>
      </c>
      <c r="M196" s="33"/>
      <c r="N196" s="33"/>
      <c r="O196" s="30">
        <v>16.68</v>
      </c>
      <c r="P196" s="30">
        <v>28.25</v>
      </c>
    </row>
    <row r="197" spans="1:16" ht="14.4">
      <c r="A197" s="20" t="s">
        <v>190</v>
      </c>
      <c r="B197" s="32">
        <v>39187.1</v>
      </c>
      <c r="C197" s="25">
        <v>5.5399999999999956</v>
      </c>
      <c r="D197" s="22">
        <f t="shared" si="3"/>
        <v>999</v>
      </c>
      <c r="M197" s="33"/>
      <c r="N197" s="30">
        <v>1630.6666666666665</v>
      </c>
      <c r="O197" s="30"/>
      <c r="P197" s="30"/>
    </row>
    <row r="198" spans="1:16" ht="14.4">
      <c r="A198" s="20" t="s">
        <v>190</v>
      </c>
      <c r="B198" s="32">
        <v>39187.1</v>
      </c>
      <c r="C198" s="25">
        <v>5.5399999999999956</v>
      </c>
      <c r="D198" s="22">
        <f t="shared" si="3"/>
        <v>999</v>
      </c>
      <c r="M198" s="33"/>
      <c r="N198" s="30">
        <v>1624.5555555555557</v>
      </c>
      <c r="O198" s="30"/>
      <c r="P198" s="30"/>
    </row>
    <row r="199" spans="1:16" ht="14.4">
      <c r="A199" s="20" t="s">
        <v>190</v>
      </c>
      <c r="B199" s="24">
        <v>39485</v>
      </c>
      <c r="C199" s="25">
        <v>6.3561643835616435</v>
      </c>
      <c r="D199" s="22">
        <f t="shared" si="3"/>
        <v>68.2</v>
      </c>
      <c r="E199" s="20">
        <v>575.55497999999989</v>
      </c>
      <c r="G199" s="20">
        <f t="shared" si="2"/>
        <v>25966.974032999999</v>
      </c>
      <c r="H199" s="20">
        <v>25391.419052999998</v>
      </c>
      <c r="K199" s="20">
        <v>3.9252849635999993</v>
      </c>
      <c r="O199" s="30">
        <v>17.73</v>
      </c>
      <c r="P199" s="30">
        <v>30.72</v>
      </c>
    </row>
    <row r="200" spans="1:16" ht="14.4">
      <c r="A200" s="20" t="s">
        <v>190</v>
      </c>
      <c r="B200" s="24">
        <v>39485</v>
      </c>
      <c r="C200" s="25">
        <v>6.3561643835616435</v>
      </c>
      <c r="D200" s="22">
        <f t="shared" si="3"/>
        <v>55.899999999999991</v>
      </c>
      <c r="E200" s="20">
        <v>576.44386799999995</v>
      </c>
      <c r="G200" s="20">
        <f t="shared" si="2"/>
        <v>25738.418705999997</v>
      </c>
      <c r="H200" s="20">
        <v>25161.974837999998</v>
      </c>
      <c r="K200" s="20">
        <v>3.2223212221199993</v>
      </c>
      <c r="O200" s="30">
        <v>17.7</v>
      </c>
      <c r="P200" s="30">
        <v>31.8</v>
      </c>
    </row>
    <row r="201" spans="1:16" ht="14.4">
      <c r="A201" s="20" t="s">
        <v>190</v>
      </c>
      <c r="B201" s="24">
        <v>39485</v>
      </c>
      <c r="C201" s="25">
        <v>6.3561643835616435</v>
      </c>
      <c r="D201" s="22">
        <f t="shared" si="3"/>
        <v>68.399999999999991</v>
      </c>
      <c r="E201" s="20">
        <v>523.33280999999999</v>
      </c>
      <c r="G201" s="20">
        <f t="shared" si="2"/>
        <v>24264.086846999999</v>
      </c>
      <c r="H201" s="20">
        <v>23740.754036999999</v>
      </c>
      <c r="K201" s="20">
        <v>3.5795964203999997</v>
      </c>
      <c r="M201" s="33"/>
      <c r="N201" s="33"/>
      <c r="O201" s="30">
        <v>17.600000000000001</v>
      </c>
      <c r="P201" s="30">
        <v>30.57</v>
      </c>
    </row>
    <row r="202" spans="1:16" ht="14.4">
      <c r="A202" s="20" t="s">
        <v>190</v>
      </c>
      <c r="B202" s="24">
        <v>39485</v>
      </c>
      <c r="C202" s="25">
        <v>6.3561643835616435</v>
      </c>
      <c r="D202" s="22">
        <f t="shared" si="3"/>
        <v>51.800000000000004</v>
      </c>
      <c r="E202" s="20">
        <v>545.22167699999989</v>
      </c>
      <c r="G202" s="20">
        <f t="shared" si="2"/>
        <v>25437.307896000002</v>
      </c>
      <c r="H202" s="20">
        <v>24892.086219000001</v>
      </c>
      <c r="K202" s="20">
        <v>2.8242482868599996</v>
      </c>
      <c r="M202" s="33"/>
      <c r="N202" s="33"/>
      <c r="O202" s="30">
        <v>17.73</v>
      </c>
      <c r="P202" s="30">
        <v>31</v>
      </c>
    </row>
    <row r="203" spans="1:16" ht="15.6">
      <c r="A203" s="20" t="s">
        <v>191</v>
      </c>
      <c r="B203" s="24">
        <v>37722</v>
      </c>
      <c r="C203" s="25">
        <v>0.27397260273972601</v>
      </c>
      <c r="D203" s="22">
        <f t="shared" si="3"/>
        <v>134.60000000000002</v>
      </c>
      <c r="E203" s="20">
        <v>16.888871999999999</v>
      </c>
      <c r="F203" s="28"/>
      <c r="G203" s="20">
        <f t="shared" si="2"/>
        <v>25.888863000000001</v>
      </c>
      <c r="H203" s="20">
        <v>8.9999910000000014</v>
      </c>
      <c r="K203" s="20">
        <v>0.22732421712000001</v>
      </c>
      <c r="M203" s="29"/>
      <c r="N203" s="30">
        <v>2.5555555555555554</v>
      </c>
      <c r="O203" s="30">
        <v>2.0099999999999998</v>
      </c>
      <c r="P203" s="30">
        <v>1.06</v>
      </c>
    </row>
    <row r="204" spans="1:16" ht="14.4">
      <c r="A204" s="20" t="s">
        <v>191</v>
      </c>
      <c r="B204" s="24">
        <v>37722</v>
      </c>
      <c r="C204" s="25">
        <v>0.27397260273972601</v>
      </c>
      <c r="D204" s="22">
        <f t="shared" si="3"/>
        <v>113.39999999999999</v>
      </c>
      <c r="E204" s="20">
        <v>14.222207999999998</v>
      </c>
      <c r="G204" s="20">
        <f t="shared" si="2"/>
        <v>22.999976999999998</v>
      </c>
      <c r="H204" s="20">
        <v>8.7777689999999993</v>
      </c>
      <c r="K204" s="20">
        <v>0.16127983871999998</v>
      </c>
      <c r="M204" s="29"/>
      <c r="N204" s="30">
        <v>3.1111111111111112</v>
      </c>
      <c r="O204" s="30">
        <v>2.04</v>
      </c>
      <c r="P204" s="30">
        <v>1.1200000000000001</v>
      </c>
    </row>
    <row r="205" spans="1:16" ht="14.4">
      <c r="A205" s="20" t="s">
        <v>191</v>
      </c>
      <c r="B205" s="24">
        <v>37722</v>
      </c>
      <c r="C205" s="25">
        <v>0.27397260273972601</v>
      </c>
      <c r="D205" s="22">
        <f t="shared" si="3"/>
        <v>119.70000000000002</v>
      </c>
      <c r="E205" s="20">
        <v>17.777759999999997</v>
      </c>
      <c r="G205" s="20">
        <f t="shared" si="2"/>
        <v>29.222192999999997</v>
      </c>
      <c r="H205" s="20">
        <v>11.444432999999998</v>
      </c>
      <c r="K205" s="20">
        <v>0.21279978719999998</v>
      </c>
      <c r="O205" s="30">
        <v>2.48</v>
      </c>
      <c r="P205" s="30">
        <v>1.28</v>
      </c>
    </row>
    <row r="206" spans="1:16" ht="14.4">
      <c r="A206" s="20" t="s">
        <v>191</v>
      </c>
      <c r="B206" s="32">
        <v>37939.550000000003</v>
      </c>
      <c r="C206" s="25">
        <v>0.87000000000000799</v>
      </c>
      <c r="D206" s="22"/>
      <c r="N206" s="30">
        <v>219.2222222222222</v>
      </c>
      <c r="O206" s="30"/>
      <c r="P206" s="30"/>
    </row>
    <row r="207" spans="1:16" ht="14.4">
      <c r="A207" s="20" t="s">
        <v>191</v>
      </c>
      <c r="B207" s="32">
        <v>37939.550000000003</v>
      </c>
      <c r="C207" s="25">
        <v>0.87000000000000799</v>
      </c>
      <c r="D207" s="22"/>
      <c r="N207" s="30">
        <v>322.11111111111109</v>
      </c>
      <c r="O207" s="30"/>
      <c r="P207" s="30"/>
    </row>
    <row r="208" spans="1:16" ht="14.4">
      <c r="A208" s="20" t="s">
        <v>191</v>
      </c>
      <c r="B208" s="24">
        <v>37722</v>
      </c>
      <c r="C208" s="25">
        <v>0.27397260273972601</v>
      </c>
      <c r="D208" s="22">
        <f t="shared" si="3"/>
        <v>139.79999999999998</v>
      </c>
      <c r="E208" s="20">
        <v>18.222203999999998</v>
      </c>
      <c r="G208" s="20">
        <f t="shared" si="2"/>
        <v>27.999972</v>
      </c>
      <c r="H208" s="20">
        <v>9.777768</v>
      </c>
      <c r="K208" s="20">
        <v>0.25474641191999997</v>
      </c>
      <c r="O208" s="30">
        <v>2.0099999999999998</v>
      </c>
      <c r="P208" s="30">
        <v>1.18</v>
      </c>
    </row>
    <row r="209" spans="1:16" ht="14.4">
      <c r="A209" s="20" t="s">
        <v>191</v>
      </c>
      <c r="B209" s="24">
        <v>38178</v>
      </c>
      <c r="C209" s="25">
        <v>1.5232876712328767</v>
      </c>
      <c r="D209" s="22">
        <f t="shared" si="3"/>
        <v>86.8</v>
      </c>
      <c r="E209" s="20">
        <v>475.99952399999995</v>
      </c>
      <c r="G209" s="20">
        <f t="shared" si="2"/>
        <v>1208.8876799999998</v>
      </c>
      <c r="H209" s="20">
        <v>732.88815599999998</v>
      </c>
      <c r="K209" s="20">
        <v>4.1316758683199994</v>
      </c>
      <c r="M209" s="29"/>
      <c r="O209" s="30">
        <v>6.4</v>
      </c>
      <c r="P209" s="30">
        <v>7.82</v>
      </c>
    </row>
    <row r="210" spans="1:16" ht="14.4">
      <c r="A210" s="20" t="s">
        <v>191</v>
      </c>
      <c r="B210" s="24">
        <v>38178</v>
      </c>
      <c r="C210" s="25">
        <v>1.5232876712328767</v>
      </c>
      <c r="D210" s="22">
        <f t="shared" si="3"/>
        <v>87.300000000000011</v>
      </c>
      <c r="E210" s="20">
        <v>412.77736499999992</v>
      </c>
      <c r="G210" s="20">
        <f t="shared" si="2"/>
        <v>1276.2209459999999</v>
      </c>
      <c r="H210" s="20">
        <v>863.44358099999988</v>
      </c>
      <c r="K210" s="20">
        <v>3.6035463964500001</v>
      </c>
      <c r="M210" s="29"/>
      <c r="O210" s="30">
        <v>6.72</v>
      </c>
      <c r="P210" s="30">
        <v>8.1999999999999993</v>
      </c>
    </row>
    <row r="211" spans="1:16" ht="14.4">
      <c r="A211" s="20" t="s">
        <v>191</v>
      </c>
      <c r="B211" s="24">
        <v>38178</v>
      </c>
      <c r="C211" s="25">
        <v>1.5232876712328767</v>
      </c>
      <c r="D211" s="22">
        <f t="shared" si="3"/>
        <v>80.500000000000014</v>
      </c>
      <c r="E211" s="20">
        <v>476.22174599999988</v>
      </c>
      <c r="G211" s="20">
        <f t="shared" si="2"/>
        <v>1293.1098179999999</v>
      </c>
      <c r="H211" s="20">
        <v>816.88807199999997</v>
      </c>
      <c r="K211" s="20">
        <v>3.8335850552999995</v>
      </c>
      <c r="O211" s="30">
        <v>6.75</v>
      </c>
      <c r="P211" s="30">
        <v>8.25</v>
      </c>
    </row>
    <row r="212" spans="1:16" ht="14.4">
      <c r="A212" s="20" t="s">
        <v>191</v>
      </c>
      <c r="B212" s="24">
        <v>38178</v>
      </c>
      <c r="C212" s="25">
        <v>1.5232876712328767</v>
      </c>
      <c r="D212" s="22">
        <f t="shared" si="3"/>
        <v>93.000000000000014</v>
      </c>
      <c r="E212" s="20">
        <v>412.55514299999993</v>
      </c>
      <c r="G212" s="20">
        <f t="shared" si="2"/>
        <v>1178.5543769999999</v>
      </c>
      <c r="H212" s="20">
        <v>765.999234</v>
      </c>
      <c r="K212" s="20">
        <v>3.8367628298999996</v>
      </c>
      <c r="O212" s="30">
        <v>6.43</v>
      </c>
      <c r="P212" s="30">
        <v>7.4</v>
      </c>
    </row>
    <row r="213" spans="1:16" ht="14.4">
      <c r="A213" s="20" t="s">
        <v>191</v>
      </c>
      <c r="B213" s="32">
        <v>38315.5</v>
      </c>
      <c r="C213" s="25">
        <v>1.9</v>
      </c>
      <c r="D213" s="22"/>
      <c r="N213" s="30">
        <v>405</v>
      </c>
      <c r="O213" s="30"/>
      <c r="P213" s="30"/>
    </row>
    <row r="214" spans="1:16" ht="14.4">
      <c r="A214" s="20" t="s">
        <v>191</v>
      </c>
      <c r="B214" s="32">
        <v>38315.5</v>
      </c>
      <c r="C214" s="25">
        <v>1.9</v>
      </c>
      <c r="D214" s="22"/>
      <c r="N214" s="30">
        <v>630.33333333333326</v>
      </c>
      <c r="O214" s="30"/>
      <c r="P214" s="30"/>
    </row>
    <row r="215" spans="1:16" ht="14.4">
      <c r="A215" s="20" t="s">
        <v>191</v>
      </c>
      <c r="B215" s="24">
        <v>38423</v>
      </c>
      <c r="C215" s="25">
        <v>2.1945205479452055</v>
      </c>
      <c r="D215" s="22">
        <f t="shared" si="3"/>
        <v>81.199999999999989</v>
      </c>
      <c r="E215" s="20">
        <v>719.99928</v>
      </c>
      <c r="G215" s="20">
        <f t="shared" si="2"/>
        <v>3901.4405429999997</v>
      </c>
      <c r="H215" s="20">
        <v>3181.4412629999997</v>
      </c>
      <c r="K215" s="20">
        <v>5.8463941535999995</v>
      </c>
      <c r="O215" s="30">
        <v>10.57</v>
      </c>
      <c r="P215" s="30">
        <v>14.25</v>
      </c>
    </row>
    <row r="216" spans="1:16" ht="14.4">
      <c r="A216" s="20" t="s">
        <v>191</v>
      </c>
      <c r="B216" s="24">
        <v>38423</v>
      </c>
      <c r="C216" s="25">
        <v>2.1945205479452055</v>
      </c>
      <c r="D216" s="22">
        <f t="shared" si="3"/>
        <v>88.100000000000023</v>
      </c>
      <c r="E216" s="20">
        <v>675.66599099999996</v>
      </c>
      <c r="G216" s="20">
        <f t="shared" si="2"/>
        <v>3714.9962849999997</v>
      </c>
      <c r="H216" s="20">
        <v>3039.3302939999999</v>
      </c>
      <c r="K216" s="20">
        <v>5.9526173807100005</v>
      </c>
      <c r="O216" s="30">
        <v>10.57</v>
      </c>
      <c r="P216" s="30">
        <v>13.9</v>
      </c>
    </row>
    <row r="217" spans="1:16" ht="14.4">
      <c r="A217" s="20" t="s">
        <v>191</v>
      </c>
      <c r="B217" s="24">
        <v>38423</v>
      </c>
      <c r="C217" s="25">
        <v>2.1945205479452055</v>
      </c>
      <c r="D217" s="22">
        <f t="shared" si="3"/>
        <v>86.999999999999972</v>
      </c>
      <c r="E217" s="20">
        <v>659.99934000000007</v>
      </c>
      <c r="G217" s="20">
        <f t="shared" si="2"/>
        <v>3941.9960579999997</v>
      </c>
      <c r="H217" s="20">
        <v>3281.9967179999999</v>
      </c>
      <c r="K217" s="20">
        <v>5.7419942579999992</v>
      </c>
      <c r="O217" s="30">
        <v>10.73</v>
      </c>
      <c r="P217" s="30">
        <v>14.5</v>
      </c>
    </row>
    <row r="218" spans="1:16" ht="14.4">
      <c r="A218" s="20" t="s">
        <v>191</v>
      </c>
      <c r="B218" s="24">
        <v>38423</v>
      </c>
      <c r="C218" s="25">
        <v>2.1945205479452055</v>
      </c>
      <c r="D218" s="22">
        <f t="shared" si="3"/>
        <v>72.400000000000006</v>
      </c>
      <c r="E218" s="20">
        <v>614.11049700000001</v>
      </c>
      <c r="G218" s="20">
        <f t="shared" si="2"/>
        <v>3676.5518790000001</v>
      </c>
      <c r="H218" s="20">
        <v>3062.441382</v>
      </c>
      <c r="K218" s="20">
        <v>4.4461599982799997</v>
      </c>
      <c r="O218" s="30">
        <v>10.7</v>
      </c>
      <c r="P218" s="30">
        <v>13.68</v>
      </c>
    </row>
    <row r="219" spans="1:16" ht="14.4">
      <c r="A219" s="20" t="s">
        <v>191</v>
      </c>
      <c r="B219" s="24">
        <v>38726</v>
      </c>
      <c r="C219" s="25">
        <v>3.0246575342465754</v>
      </c>
      <c r="D219" s="22">
        <f t="shared" si="3"/>
        <v>86.8</v>
      </c>
      <c r="E219" s="20">
        <v>609.22161299999993</v>
      </c>
      <c r="G219" s="20">
        <f t="shared" si="2"/>
        <v>5999.4384449999998</v>
      </c>
      <c r="H219" s="20">
        <v>5390.2168320000001</v>
      </c>
      <c r="K219" s="20">
        <v>5.2880436008399991</v>
      </c>
      <c r="M219" s="29"/>
      <c r="N219" s="30">
        <v>1438</v>
      </c>
      <c r="O219" s="30">
        <v>12.57</v>
      </c>
      <c r="P219" s="30">
        <v>18.45</v>
      </c>
    </row>
    <row r="220" spans="1:16" ht="14.4">
      <c r="A220" s="20" t="s">
        <v>191</v>
      </c>
      <c r="B220" s="24">
        <v>38726</v>
      </c>
      <c r="C220" s="25">
        <v>3.0246575342465754</v>
      </c>
      <c r="D220" s="22">
        <f t="shared" si="3"/>
        <v>83.90000000000002</v>
      </c>
      <c r="E220" s="20">
        <v>725.9992739999999</v>
      </c>
      <c r="G220" s="20">
        <f t="shared" si="2"/>
        <v>5698.4387459999998</v>
      </c>
      <c r="H220" s="20">
        <v>4972.439472</v>
      </c>
      <c r="K220" s="20">
        <v>6.0911339088599998</v>
      </c>
      <c r="M220" s="29"/>
      <c r="N220" s="30">
        <v>1686</v>
      </c>
      <c r="O220" s="30">
        <v>12.41</v>
      </c>
      <c r="P220" s="30">
        <v>16.649999999999999</v>
      </c>
    </row>
    <row r="221" spans="1:16" ht="14.4">
      <c r="A221" s="20" t="s">
        <v>191</v>
      </c>
      <c r="B221" s="24">
        <v>38726</v>
      </c>
      <c r="C221" s="25">
        <v>3.0246575342465754</v>
      </c>
      <c r="D221" s="22">
        <f t="shared" si="3"/>
        <v>82.200000000000017</v>
      </c>
      <c r="E221" s="20">
        <v>749.8881389999998</v>
      </c>
      <c r="G221" s="20">
        <f t="shared" si="2"/>
        <v>6455.4379889999991</v>
      </c>
      <c r="H221" s="20">
        <v>5705.5498499999994</v>
      </c>
      <c r="K221" s="20">
        <v>6.1640805025800001</v>
      </c>
      <c r="O221" s="30">
        <v>12.51</v>
      </c>
      <c r="P221" s="30">
        <v>18.2</v>
      </c>
    </row>
    <row r="222" spans="1:16" ht="14.4">
      <c r="A222" s="20" t="s">
        <v>191</v>
      </c>
      <c r="B222" s="24">
        <v>38726</v>
      </c>
      <c r="C222" s="25">
        <v>3.0246575342465754</v>
      </c>
      <c r="D222" s="22">
        <f t="shared" si="3"/>
        <v>85.800000000000011</v>
      </c>
      <c r="E222" s="20">
        <v>711.66595499999994</v>
      </c>
      <c r="G222" s="20">
        <f t="shared" si="2"/>
        <v>6470.8824179999992</v>
      </c>
      <c r="H222" s="20">
        <v>5759.2164629999997</v>
      </c>
      <c r="K222" s="20">
        <v>6.1060938938999998</v>
      </c>
      <c r="O222" s="30">
        <v>12.67</v>
      </c>
      <c r="P222" s="30">
        <v>18.399999999999999</v>
      </c>
    </row>
    <row r="223" spans="1:16" ht="14.4">
      <c r="A223" s="20" t="s">
        <v>191</v>
      </c>
      <c r="B223" s="24">
        <v>39456</v>
      </c>
      <c r="C223" s="25">
        <v>5.0246575342465754</v>
      </c>
      <c r="D223" s="22">
        <f t="shared" si="3"/>
        <v>89.5</v>
      </c>
      <c r="E223" s="20">
        <v>454.88843399999996</v>
      </c>
      <c r="G223" s="20">
        <f t="shared" si="2"/>
        <v>10069.656596999999</v>
      </c>
      <c r="H223" s="20">
        <v>9614.7681629999988</v>
      </c>
      <c r="K223" s="20">
        <v>4.0712514842999994</v>
      </c>
      <c r="M223" s="33"/>
      <c r="N223" s="33"/>
      <c r="O223" s="30">
        <v>15.12</v>
      </c>
      <c r="P223" s="30">
        <v>24.5</v>
      </c>
    </row>
    <row r="224" spans="1:16" ht="14.4">
      <c r="A224" s="20" t="s">
        <v>191</v>
      </c>
      <c r="B224" s="24">
        <v>39456</v>
      </c>
      <c r="C224" s="25">
        <v>5.0246575342465754</v>
      </c>
      <c r="D224" s="22">
        <f t="shared" si="3"/>
        <v>87.7</v>
      </c>
      <c r="E224" s="20">
        <v>488.77728899999994</v>
      </c>
      <c r="G224" s="20">
        <f t="shared" si="2"/>
        <v>11067.100043999999</v>
      </c>
      <c r="H224" s="20">
        <v>10578.322754999999</v>
      </c>
      <c r="K224" s="20">
        <v>4.2865768245299991</v>
      </c>
      <c r="M224" s="33"/>
      <c r="N224" s="33"/>
      <c r="O224" s="30">
        <v>15.6</v>
      </c>
      <c r="P224" s="30">
        <v>24.6</v>
      </c>
    </row>
    <row r="225" spans="1:16" ht="14.4">
      <c r="A225" s="20" t="s">
        <v>191</v>
      </c>
      <c r="B225" s="24">
        <v>39456</v>
      </c>
      <c r="C225" s="25">
        <v>5.0246575342465754</v>
      </c>
      <c r="D225" s="22">
        <f t="shared" si="3"/>
        <v>87</v>
      </c>
      <c r="E225" s="20">
        <v>463.44398100000001</v>
      </c>
      <c r="G225" s="20">
        <f t="shared" si="2"/>
        <v>10479.433965</v>
      </c>
      <c r="H225" s="20">
        <v>10015.989984</v>
      </c>
      <c r="K225" s="20">
        <v>4.0319626347000002</v>
      </c>
      <c r="M225" s="33"/>
      <c r="N225" s="33"/>
      <c r="O225" s="30">
        <v>15.25</v>
      </c>
      <c r="P225" s="30">
        <v>25</v>
      </c>
    </row>
    <row r="226" spans="1:16" ht="14.4">
      <c r="A226" s="20" t="s">
        <v>191</v>
      </c>
      <c r="B226" s="24">
        <v>39456</v>
      </c>
      <c r="C226" s="25">
        <v>5.0246575342465754</v>
      </c>
      <c r="D226" s="22">
        <f t="shared" si="3"/>
        <v>80.099999999999994</v>
      </c>
      <c r="E226" s="20">
        <v>417.22180499999996</v>
      </c>
      <c r="G226" s="20">
        <f t="shared" si="2"/>
        <v>11224.877664</v>
      </c>
      <c r="H226" s="20">
        <v>10807.655859</v>
      </c>
      <c r="K226" s="20">
        <v>3.3419466580499995</v>
      </c>
      <c r="M226" s="33"/>
      <c r="N226" s="33"/>
      <c r="O226" s="30">
        <v>15.44</v>
      </c>
      <c r="P226" s="30">
        <v>24.5</v>
      </c>
    </row>
    <row r="227" spans="1:16" ht="14.4">
      <c r="A227" s="20" t="s">
        <v>191</v>
      </c>
      <c r="B227" s="31">
        <v>39644.1</v>
      </c>
      <c r="C227" s="25">
        <v>5.5399999999999956</v>
      </c>
      <c r="D227" s="22"/>
      <c r="M227" s="33"/>
      <c r="N227" s="30">
        <v>1722</v>
      </c>
      <c r="O227" s="30"/>
      <c r="P227" s="30"/>
    </row>
    <row r="228" spans="1:16" ht="14.4">
      <c r="A228" s="20" t="s">
        <v>191</v>
      </c>
      <c r="B228" s="31">
        <v>39644.1</v>
      </c>
      <c r="C228" s="25">
        <v>5.5399999999999956</v>
      </c>
      <c r="D228" s="22"/>
      <c r="M228" s="33"/>
      <c r="N228" s="30">
        <v>2078.6666666666665</v>
      </c>
      <c r="O228" s="30"/>
      <c r="P228" s="30"/>
    </row>
    <row r="229" spans="1:16" ht="14.4">
      <c r="A229" s="6" t="s">
        <v>172</v>
      </c>
      <c r="B229" s="21">
        <v>31841.200000000001</v>
      </c>
      <c r="C229" s="20">
        <v>0.08</v>
      </c>
      <c r="D229" s="22"/>
      <c r="O229" s="34"/>
      <c r="P229" s="34">
        <v>0.3671875</v>
      </c>
    </row>
    <row r="230" spans="1:16" ht="14.4">
      <c r="A230" s="6" t="s">
        <v>172</v>
      </c>
      <c r="B230" s="21">
        <v>31932.45</v>
      </c>
      <c r="C230" s="20">
        <v>0.33</v>
      </c>
      <c r="D230" s="22"/>
      <c r="O230" s="34"/>
      <c r="P230" s="34">
        <v>0.55249999999999999</v>
      </c>
    </row>
    <row r="231" spans="1:16" ht="14.4">
      <c r="A231" s="6" t="s">
        <v>172</v>
      </c>
      <c r="B231" s="21">
        <v>32023.7</v>
      </c>
      <c r="C231" s="20">
        <v>0.57999999999999996</v>
      </c>
      <c r="D231" s="22"/>
      <c r="O231" s="34"/>
      <c r="P231" s="34">
        <v>0.74156250000000001</v>
      </c>
    </row>
    <row r="232" spans="1:16" ht="14.4">
      <c r="A232" s="6" t="s">
        <v>172</v>
      </c>
      <c r="B232" s="21">
        <v>32114.95</v>
      </c>
      <c r="C232" s="20">
        <v>0.83</v>
      </c>
      <c r="D232" s="22"/>
      <c r="O232" s="34">
        <v>0.30312499999999998</v>
      </c>
      <c r="P232" s="34">
        <v>1.4156249999999999</v>
      </c>
    </row>
    <row r="233" spans="1:16" ht="14.4">
      <c r="A233" s="6" t="s">
        <v>172</v>
      </c>
      <c r="B233" s="21">
        <v>32206.2</v>
      </c>
      <c r="C233" s="20">
        <v>1.08</v>
      </c>
      <c r="D233" s="22"/>
      <c r="O233" s="34">
        <v>1.2124999999999999</v>
      </c>
      <c r="P233" s="34">
        <v>2.3687499999999999</v>
      </c>
    </row>
    <row r="234" spans="1:16" ht="14.4">
      <c r="A234" s="6" t="s">
        <v>172</v>
      </c>
      <c r="B234" s="21">
        <v>32297.45</v>
      </c>
      <c r="C234" s="20">
        <v>1.33</v>
      </c>
      <c r="D234" s="22"/>
      <c r="O234" s="34">
        <v>2.3187500000000001</v>
      </c>
      <c r="P234" s="34">
        <v>3.0281250000000002</v>
      </c>
    </row>
    <row r="235" spans="1:16" ht="14.4">
      <c r="A235" s="6" t="s">
        <v>172</v>
      </c>
      <c r="B235" s="21">
        <v>32388.7</v>
      </c>
      <c r="C235" s="20">
        <v>1.58</v>
      </c>
      <c r="D235" s="22"/>
      <c r="O235" s="34">
        <v>3.078125</v>
      </c>
      <c r="P235" s="34">
        <v>3.6312500000000001</v>
      </c>
    </row>
    <row r="236" spans="1:16" ht="14.4">
      <c r="A236" s="6" t="s">
        <v>172</v>
      </c>
      <c r="B236" s="21">
        <v>32479.95</v>
      </c>
      <c r="C236" s="20">
        <v>1.83</v>
      </c>
      <c r="D236" s="22"/>
      <c r="O236" s="34">
        <v>4.203125</v>
      </c>
      <c r="P236" s="34">
        <v>4.7750000000000004</v>
      </c>
    </row>
    <row r="237" spans="1:16" ht="14.4">
      <c r="A237" s="6" t="s">
        <v>172</v>
      </c>
      <c r="B237" s="21">
        <v>32571.200000000001</v>
      </c>
      <c r="C237" s="20">
        <v>2.08</v>
      </c>
      <c r="D237" s="22"/>
      <c r="O237" s="34">
        <v>4.984375</v>
      </c>
      <c r="P237" s="34">
        <v>5.8093750000000002</v>
      </c>
    </row>
    <row r="238" spans="1:16" ht="14.4">
      <c r="A238" s="6" t="s">
        <v>172</v>
      </c>
      <c r="B238" s="21">
        <v>32662.45</v>
      </c>
      <c r="C238" s="20">
        <v>2.33</v>
      </c>
      <c r="D238" s="22"/>
      <c r="O238" s="34">
        <v>5.4645161290322584</v>
      </c>
      <c r="P238" s="34">
        <v>6.1774193548387091</v>
      </c>
    </row>
    <row r="239" spans="1:16" ht="14.4">
      <c r="A239" s="6" t="s">
        <v>172</v>
      </c>
      <c r="B239" s="21">
        <v>32753.7</v>
      </c>
      <c r="C239" s="20">
        <v>2.58</v>
      </c>
      <c r="D239" s="22"/>
      <c r="O239" s="34">
        <v>6.1032258064516141</v>
      </c>
      <c r="P239" s="34">
        <v>6.4354838709677411</v>
      </c>
    </row>
    <row r="240" spans="1:16" ht="14.4">
      <c r="A240" s="6" t="s">
        <v>172</v>
      </c>
      <c r="B240" s="21">
        <v>32844.949999999997</v>
      </c>
      <c r="C240" s="20">
        <v>2.83</v>
      </c>
      <c r="D240" s="22"/>
      <c r="O240" s="34">
        <v>6.6645161290322577</v>
      </c>
      <c r="P240" s="34">
        <v>7.1354838709677413</v>
      </c>
    </row>
    <row r="241" spans="1:16" ht="14.4">
      <c r="A241" s="6" t="s">
        <v>172</v>
      </c>
      <c r="B241" s="21">
        <v>32936.199999999997</v>
      </c>
      <c r="C241" s="20">
        <v>3.08</v>
      </c>
      <c r="D241" s="22"/>
      <c r="O241" s="34">
        <v>6.9419354838709673</v>
      </c>
      <c r="P241" s="34">
        <v>7.4709677419354845</v>
      </c>
    </row>
    <row r="242" spans="1:16" ht="14.4">
      <c r="A242" s="6" t="s">
        <v>172</v>
      </c>
      <c r="B242" s="21">
        <v>33027.449999999997</v>
      </c>
      <c r="C242" s="20">
        <v>3.33</v>
      </c>
      <c r="D242" s="22"/>
      <c r="O242" s="34">
        <v>7.058064516129031</v>
      </c>
      <c r="P242" s="34"/>
    </row>
    <row r="243" spans="1:16" ht="14.4">
      <c r="A243" s="6" t="s">
        <v>172</v>
      </c>
      <c r="B243" s="21">
        <v>33118.699999999997</v>
      </c>
      <c r="C243" s="20">
        <v>3.58</v>
      </c>
      <c r="D243" s="22"/>
      <c r="O243" s="34">
        <v>7.4225806451612915</v>
      </c>
      <c r="P243" s="34">
        <v>7.8483870967741947</v>
      </c>
    </row>
    <row r="244" spans="1:16" ht="14.4">
      <c r="A244" s="6" t="s">
        <v>172</v>
      </c>
      <c r="B244" s="21">
        <v>33209.949999999997</v>
      </c>
      <c r="C244" s="20">
        <v>3.83</v>
      </c>
      <c r="D244" s="22"/>
      <c r="O244" s="34">
        <v>7.6935483870967722</v>
      </c>
      <c r="P244" s="34"/>
    </row>
    <row r="245" spans="1:16" ht="14.4">
      <c r="A245" s="6" t="s">
        <v>172</v>
      </c>
      <c r="B245" s="21">
        <v>33301.199999999997</v>
      </c>
      <c r="C245" s="20">
        <v>4.08</v>
      </c>
      <c r="D245" s="22"/>
      <c r="O245" s="34">
        <v>7.8903225806451607</v>
      </c>
      <c r="P245" s="34"/>
    </row>
    <row r="246" spans="1:16" ht="14.4">
      <c r="A246" s="6" t="s">
        <v>172</v>
      </c>
      <c r="B246" s="21">
        <v>33392.449999999997</v>
      </c>
      <c r="C246" s="20">
        <v>4.33</v>
      </c>
      <c r="D246" s="22"/>
      <c r="O246" s="34">
        <v>8.3935483870967698</v>
      </c>
      <c r="P246" s="34"/>
    </row>
    <row r="247" spans="1:16" ht="14.4">
      <c r="A247" s="6" t="s">
        <v>172</v>
      </c>
      <c r="B247" s="21">
        <v>33483.699999999997</v>
      </c>
      <c r="C247" s="20">
        <v>4.58</v>
      </c>
      <c r="D247" s="22"/>
      <c r="O247" s="34">
        <v>8.6741935483870964</v>
      </c>
      <c r="P247" s="34">
        <v>9.2225806451612904</v>
      </c>
    </row>
    <row r="248" spans="1:16" ht="14.4">
      <c r="A248" s="6" t="s">
        <v>172</v>
      </c>
      <c r="B248" s="21">
        <v>33848.699999999997</v>
      </c>
      <c r="C248" s="20">
        <v>5.58</v>
      </c>
      <c r="D248" s="22"/>
      <c r="O248" s="34">
        <v>9.5483870967741939</v>
      </c>
      <c r="P248" s="34"/>
    </row>
    <row r="249" spans="1:16" ht="14.4">
      <c r="A249" s="6" t="s">
        <v>172</v>
      </c>
      <c r="B249" s="21">
        <v>34002</v>
      </c>
      <c r="C249" s="20">
        <v>6</v>
      </c>
      <c r="D249" s="22"/>
      <c r="O249" s="34">
        <v>9.7709677419354808</v>
      </c>
      <c r="P249" s="34"/>
    </row>
    <row r="250" spans="1:16" ht="14.4">
      <c r="A250" s="6" t="s">
        <v>172</v>
      </c>
      <c r="B250" s="21">
        <v>34184.5</v>
      </c>
      <c r="C250" s="20">
        <v>6.5</v>
      </c>
      <c r="D250" s="22"/>
      <c r="O250" s="34">
        <v>10.583333333333336</v>
      </c>
      <c r="P250" s="34">
        <v>12.043333333333331</v>
      </c>
    </row>
    <row r="251" spans="1:16" ht="14.4">
      <c r="A251" s="6" t="s">
        <v>172</v>
      </c>
      <c r="B251" s="21">
        <v>34487.449999999997</v>
      </c>
      <c r="C251" s="20">
        <v>7.33</v>
      </c>
      <c r="D251" s="22"/>
      <c r="O251" s="34">
        <v>11.053333333333335</v>
      </c>
      <c r="P251" s="34">
        <v>12.993333333333336</v>
      </c>
    </row>
    <row r="252" spans="1:16" ht="14.4">
      <c r="A252" s="6" t="s">
        <v>172</v>
      </c>
      <c r="B252" s="21">
        <v>35432.800000000003</v>
      </c>
      <c r="C252" s="20">
        <v>9.92</v>
      </c>
      <c r="D252" s="22"/>
      <c r="O252" s="34">
        <v>12.255172413793105</v>
      </c>
      <c r="P252" s="34">
        <v>15.086206896551724</v>
      </c>
    </row>
    <row r="253" spans="1:16" ht="14.4">
      <c r="A253" s="6" t="s">
        <v>173</v>
      </c>
      <c r="B253" s="21">
        <v>31841.200000000001</v>
      </c>
      <c r="C253" s="20">
        <v>0.08</v>
      </c>
      <c r="D253" s="22"/>
      <c r="O253" s="34"/>
      <c r="P253" s="34">
        <v>0.36343750000000002</v>
      </c>
    </row>
    <row r="254" spans="1:16" ht="14.4">
      <c r="A254" s="6" t="s">
        <v>173</v>
      </c>
      <c r="B254" s="21">
        <v>31932.45</v>
      </c>
      <c r="C254" s="20">
        <v>0.33</v>
      </c>
      <c r="D254" s="22"/>
      <c r="O254" s="34"/>
      <c r="P254" s="34">
        <v>1.1825000000000001</v>
      </c>
    </row>
    <row r="255" spans="1:16" ht="14.4">
      <c r="A255" s="6" t="s">
        <v>173</v>
      </c>
      <c r="B255" s="21">
        <v>32023.7</v>
      </c>
      <c r="C255" s="20">
        <v>0.57999999999999996</v>
      </c>
      <c r="D255" s="22"/>
      <c r="O255" s="34"/>
      <c r="P255" s="34">
        <v>2.3565624999999999</v>
      </c>
    </row>
    <row r="256" spans="1:16" ht="14.4">
      <c r="A256" s="6" t="s">
        <v>173</v>
      </c>
      <c r="B256" s="21">
        <v>32114.95</v>
      </c>
      <c r="C256" s="20">
        <v>0.83</v>
      </c>
      <c r="D256" s="22"/>
      <c r="O256" s="34">
        <v>4.78125</v>
      </c>
      <c r="P256" s="34">
        <v>4.8125</v>
      </c>
    </row>
    <row r="257" spans="1:16" ht="14.4">
      <c r="A257" s="6" t="s">
        <v>173</v>
      </c>
      <c r="B257" s="21">
        <v>32206.2</v>
      </c>
      <c r="C257" s="20">
        <v>1.08</v>
      </c>
      <c r="D257" s="22"/>
      <c r="O257" s="34">
        <v>6.9718749999999998</v>
      </c>
      <c r="P257" s="34">
        <v>7.2218749999999998</v>
      </c>
    </row>
    <row r="258" spans="1:16" ht="14.4">
      <c r="A258" s="6" t="s">
        <v>173</v>
      </c>
      <c r="B258" s="21">
        <v>32297.45</v>
      </c>
      <c r="C258" s="20">
        <v>1.33</v>
      </c>
      <c r="D258" s="22"/>
      <c r="O258" s="34">
        <v>8.7281250000000004</v>
      </c>
      <c r="P258" s="34">
        <v>8.8000000000000007</v>
      </c>
    </row>
    <row r="259" spans="1:16" ht="14.4">
      <c r="A259" s="6" t="s">
        <v>173</v>
      </c>
      <c r="B259" s="21">
        <v>32388.7</v>
      </c>
      <c r="C259" s="20">
        <v>1.58</v>
      </c>
      <c r="D259" s="22"/>
      <c r="O259" s="34">
        <v>9.9406250000000007</v>
      </c>
      <c r="P259" s="34">
        <v>9.7593750000000004</v>
      </c>
    </row>
    <row r="260" spans="1:16" ht="14.4">
      <c r="A260" s="6" t="s">
        <v>173</v>
      </c>
      <c r="B260" s="21">
        <v>32479.95</v>
      </c>
      <c r="C260" s="20">
        <v>1.83</v>
      </c>
      <c r="D260" s="22"/>
      <c r="O260" s="34">
        <v>11.493548387096775</v>
      </c>
      <c r="P260" s="34">
        <v>11.783870967741935</v>
      </c>
    </row>
    <row r="261" spans="1:16" ht="14.4">
      <c r="A261" s="6" t="s">
        <v>173</v>
      </c>
      <c r="B261" s="21">
        <v>32571.200000000001</v>
      </c>
      <c r="C261" s="20">
        <v>2.08</v>
      </c>
      <c r="D261" s="22"/>
      <c r="O261" s="34">
        <v>12.612903225806452</v>
      </c>
      <c r="P261" s="34">
        <v>13.635483870967741</v>
      </c>
    </row>
    <row r="262" spans="1:16" ht="14.4">
      <c r="A262" s="6" t="s">
        <v>173</v>
      </c>
      <c r="B262" s="21">
        <v>32662.45</v>
      </c>
      <c r="C262" s="20">
        <v>2.33</v>
      </c>
      <c r="D262" s="22"/>
      <c r="O262" s="34">
        <v>13.319354838709677</v>
      </c>
      <c r="P262" s="34">
        <v>14.538709677419355</v>
      </c>
    </row>
    <row r="263" spans="1:16" ht="14.4">
      <c r="A263" s="6" t="s">
        <v>173</v>
      </c>
      <c r="B263" s="21">
        <v>32753.7</v>
      </c>
      <c r="C263" s="20">
        <v>2.58</v>
      </c>
      <c r="D263" s="22"/>
      <c r="O263" s="34">
        <v>14.087096774193546</v>
      </c>
      <c r="P263" s="34">
        <v>14.896774193548385</v>
      </c>
    </row>
    <row r="264" spans="1:16" ht="14.4">
      <c r="A264" s="6" t="s">
        <v>173</v>
      </c>
      <c r="B264" s="21">
        <v>32844.949999999997</v>
      </c>
      <c r="C264" s="20">
        <v>2.83</v>
      </c>
      <c r="D264" s="22"/>
      <c r="O264" s="34">
        <v>14.50322580645161</v>
      </c>
      <c r="P264" s="34">
        <v>15.667741935483869</v>
      </c>
    </row>
    <row r="265" spans="1:16" ht="14.4">
      <c r="A265" s="6" t="s">
        <v>173</v>
      </c>
      <c r="B265" s="21">
        <v>32936.199999999997</v>
      </c>
      <c r="C265" s="20">
        <v>3.08</v>
      </c>
      <c r="D265" s="22"/>
      <c r="O265" s="34">
        <v>15.046666666666665</v>
      </c>
      <c r="P265" s="34">
        <v>16.36</v>
      </c>
    </row>
    <row r="266" spans="1:16" ht="14.4">
      <c r="A266" s="6" t="s">
        <v>173</v>
      </c>
      <c r="B266" s="21">
        <v>33027.449999999997</v>
      </c>
      <c r="C266" s="20">
        <v>3.33</v>
      </c>
      <c r="D266" s="22"/>
      <c r="O266" s="34">
        <v>15.15</v>
      </c>
      <c r="P266" s="34"/>
    </row>
    <row r="267" spans="1:16" ht="14.4">
      <c r="A267" s="6" t="s">
        <v>173</v>
      </c>
      <c r="B267" s="21">
        <v>33118.699999999997</v>
      </c>
      <c r="C267" s="20">
        <v>3.58</v>
      </c>
      <c r="D267" s="22"/>
      <c r="O267" s="34">
        <v>15.51</v>
      </c>
      <c r="P267" s="34">
        <v>16.923333333333336</v>
      </c>
    </row>
    <row r="268" spans="1:16" ht="14.4">
      <c r="A268" s="6" t="s">
        <v>173</v>
      </c>
      <c r="B268" s="21">
        <v>33209.949999999997</v>
      </c>
      <c r="C268" s="20">
        <v>3.83</v>
      </c>
      <c r="D268" s="22"/>
      <c r="O268" s="34">
        <v>15.69</v>
      </c>
      <c r="P268" s="34"/>
    </row>
    <row r="269" spans="1:16" ht="14.4">
      <c r="A269" s="6" t="s">
        <v>173</v>
      </c>
      <c r="B269" s="21">
        <v>33301.199999999997</v>
      </c>
      <c r="C269" s="20">
        <v>4.08</v>
      </c>
      <c r="D269" s="22"/>
      <c r="O269" s="34">
        <v>15.81</v>
      </c>
      <c r="P269" s="34"/>
    </row>
    <row r="270" spans="1:16" ht="14.4">
      <c r="A270" s="6" t="s">
        <v>173</v>
      </c>
      <c r="B270" s="21">
        <v>33392.449999999997</v>
      </c>
      <c r="C270" s="20">
        <v>4.33</v>
      </c>
      <c r="D270" s="22"/>
      <c r="O270" s="34">
        <v>16.260000000000002</v>
      </c>
      <c r="P270" s="34"/>
    </row>
    <row r="271" spans="1:16" ht="14.4">
      <c r="A271" s="6" t="s">
        <v>173</v>
      </c>
      <c r="B271" s="21">
        <v>33483.699999999997</v>
      </c>
      <c r="C271" s="20">
        <v>4.58</v>
      </c>
      <c r="D271" s="22"/>
      <c r="O271" s="34">
        <v>16.356666666666669</v>
      </c>
      <c r="P271" s="34">
        <v>18.386666666666667</v>
      </c>
    </row>
    <row r="272" spans="1:16" ht="14.4">
      <c r="A272" s="6" t="s">
        <v>173</v>
      </c>
      <c r="B272" s="21">
        <v>33848.699999999997</v>
      </c>
      <c r="C272" s="20">
        <v>5.58</v>
      </c>
      <c r="D272" s="22"/>
      <c r="O272" s="34">
        <v>17.383333333333329</v>
      </c>
      <c r="P272" s="34"/>
    </row>
    <row r="273" spans="1:16" ht="14.4">
      <c r="A273" s="6" t="s">
        <v>173</v>
      </c>
      <c r="B273" s="21">
        <v>34002</v>
      </c>
      <c r="C273" s="20">
        <v>6</v>
      </c>
      <c r="D273" s="22"/>
      <c r="O273" s="34">
        <v>17.616666666666664</v>
      </c>
      <c r="P273" s="34"/>
    </row>
    <row r="274" spans="1:16" ht="14.4">
      <c r="A274" s="6" t="s">
        <v>173</v>
      </c>
      <c r="B274" s="21">
        <v>34184.5</v>
      </c>
      <c r="C274" s="20">
        <v>6.5</v>
      </c>
      <c r="D274" s="22"/>
      <c r="O274" s="34">
        <v>17.89</v>
      </c>
      <c r="P274" s="34">
        <v>21.033333333333335</v>
      </c>
    </row>
    <row r="275" spans="1:16" ht="14.4">
      <c r="A275" s="6" t="s">
        <v>173</v>
      </c>
      <c r="B275" s="21">
        <v>34487.449999999997</v>
      </c>
      <c r="C275" s="20">
        <v>7.33</v>
      </c>
      <c r="D275" s="22"/>
      <c r="O275" s="34">
        <v>18.306666666666665</v>
      </c>
      <c r="P275" s="34">
        <v>21.746666666666666</v>
      </c>
    </row>
    <row r="276" spans="1:16" ht="14.4">
      <c r="A276" s="6" t="s">
        <v>173</v>
      </c>
      <c r="B276" s="21">
        <v>35432.800000000003</v>
      </c>
      <c r="C276" s="20">
        <v>9.92</v>
      </c>
      <c r="D276" s="22"/>
      <c r="O276" s="34">
        <v>19.013793103448272</v>
      </c>
      <c r="P276" s="34">
        <v>22.748275862068962</v>
      </c>
    </row>
    <row r="277" spans="1:16" ht="14.4">
      <c r="A277" s="6" t="s">
        <v>174</v>
      </c>
      <c r="B277" s="21">
        <v>31841.200000000001</v>
      </c>
      <c r="C277" s="20">
        <v>0.08</v>
      </c>
      <c r="D277" s="22"/>
      <c r="O277" s="34"/>
      <c r="P277" s="34">
        <v>0.34499999999999997</v>
      </c>
    </row>
    <row r="278" spans="1:16" ht="14.4">
      <c r="A278" s="6" t="s">
        <v>174</v>
      </c>
      <c r="B278" s="21">
        <v>31932.45</v>
      </c>
      <c r="C278" s="20">
        <v>0.33</v>
      </c>
      <c r="D278" s="22"/>
      <c r="O278" s="34"/>
      <c r="P278" s="34">
        <v>0.55625000000000002</v>
      </c>
    </row>
    <row r="279" spans="1:16" ht="14.4">
      <c r="A279" s="6" t="s">
        <v>174</v>
      </c>
      <c r="B279" s="21">
        <v>32023.7</v>
      </c>
      <c r="C279" s="20">
        <v>0.57999999999999996</v>
      </c>
      <c r="D279" s="22"/>
      <c r="O279" s="34"/>
      <c r="P279" s="34">
        <v>0.81562500000000004</v>
      </c>
    </row>
    <row r="280" spans="1:16" ht="14.4">
      <c r="A280" s="6" t="s">
        <v>174</v>
      </c>
      <c r="B280" s="21">
        <v>32114.95</v>
      </c>
      <c r="C280" s="20">
        <v>0.83</v>
      </c>
      <c r="D280" s="22"/>
      <c r="O280" s="34">
        <v>0.67812499999999998</v>
      </c>
      <c r="P280" s="34">
        <v>1.815625</v>
      </c>
    </row>
    <row r="281" spans="1:16" ht="14.4">
      <c r="A281" s="6" t="s">
        <v>174</v>
      </c>
      <c r="B281" s="21">
        <v>32206.2</v>
      </c>
      <c r="C281" s="20">
        <v>1.08</v>
      </c>
      <c r="D281" s="22"/>
      <c r="O281" s="34">
        <v>2.2312500000000002</v>
      </c>
      <c r="P281" s="34">
        <v>3.05</v>
      </c>
    </row>
    <row r="282" spans="1:16" ht="14.4">
      <c r="A282" s="6" t="s">
        <v>174</v>
      </c>
      <c r="B282" s="21">
        <v>32297.45</v>
      </c>
      <c r="C282" s="20">
        <v>1.33</v>
      </c>
      <c r="D282" s="22"/>
      <c r="O282" s="34">
        <v>3.4281250000000001</v>
      </c>
      <c r="P282" s="34">
        <v>3.8312499999999998</v>
      </c>
    </row>
    <row r="283" spans="1:16" ht="14.4">
      <c r="A283" s="6" t="s">
        <v>174</v>
      </c>
      <c r="B283" s="21">
        <v>32388.7</v>
      </c>
      <c r="C283" s="20">
        <v>1.58</v>
      </c>
      <c r="D283" s="22"/>
      <c r="O283" s="34">
        <v>4.0718750000000004</v>
      </c>
      <c r="P283" s="34">
        <v>4.21875</v>
      </c>
    </row>
    <row r="284" spans="1:16" ht="14.4">
      <c r="A284" s="6" t="s">
        <v>174</v>
      </c>
      <c r="B284" s="21">
        <v>32479.95</v>
      </c>
      <c r="C284" s="20">
        <v>1.83</v>
      </c>
      <c r="D284" s="22"/>
      <c r="O284" s="34">
        <v>5.0281250000000002</v>
      </c>
      <c r="P284" s="34">
        <v>5.2093749999999996</v>
      </c>
    </row>
    <row r="285" spans="1:16" ht="14.4">
      <c r="A285" s="6" t="s">
        <v>174</v>
      </c>
      <c r="B285" s="21">
        <v>32571.200000000001</v>
      </c>
      <c r="C285" s="20">
        <v>2.08</v>
      </c>
      <c r="D285" s="22"/>
      <c r="O285" s="34">
        <v>5.6124999999999998</v>
      </c>
      <c r="P285" s="34">
        <v>5.7374999999999998</v>
      </c>
    </row>
    <row r="286" spans="1:16" ht="14.4">
      <c r="A286" s="6" t="s">
        <v>174</v>
      </c>
      <c r="B286" s="21">
        <v>32662.45</v>
      </c>
      <c r="C286" s="20">
        <v>2.33</v>
      </c>
      <c r="D286" s="22"/>
      <c r="O286" s="34">
        <v>6.0687499999999996</v>
      </c>
      <c r="P286" s="34">
        <v>5.95</v>
      </c>
    </row>
    <row r="287" spans="1:16" ht="14.4">
      <c r="A287" s="6" t="s">
        <v>174</v>
      </c>
      <c r="B287" s="21">
        <v>32753.7</v>
      </c>
      <c r="C287" s="20">
        <v>2.58</v>
      </c>
      <c r="D287" s="22"/>
      <c r="O287" s="34">
        <v>6.35</v>
      </c>
      <c r="P287" s="34">
        <v>6.0843749999999996</v>
      </c>
    </row>
    <row r="288" spans="1:16" ht="14.4">
      <c r="A288" s="6" t="s">
        <v>174</v>
      </c>
      <c r="B288" s="21">
        <v>32844.949999999997</v>
      </c>
      <c r="C288" s="20">
        <v>2.83</v>
      </c>
      <c r="D288" s="22"/>
      <c r="O288" s="34">
        <v>6.6624999999999996</v>
      </c>
      <c r="P288" s="34">
        <v>6.46875</v>
      </c>
    </row>
    <row r="289" spans="1:16" ht="14.4">
      <c r="A289" s="6" t="s">
        <v>174</v>
      </c>
      <c r="B289" s="21">
        <v>32936.199999999997</v>
      </c>
      <c r="C289" s="20">
        <v>3.08</v>
      </c>
      <c r="D289" s="22"/>
      <c r="O289" s="34">
        <v>6.8624999999999998</v>
      </c>
      <c r="P289" s="34">
        <v>6.7468750000000002</v>
      </c>
    </row>
    <row r="290" spans="1:16" ht="14.4">
      <c r="A290" s="6" t="s">
        <v>174</v>
      </c>
      <c r="B290" s="21">
        <v>33027.449999999997</v>
      </c>
      <c r="C290" s="20">
        <v>3.33</v>
      </c>
      <c r="D290" s="22"/>
      <c r="O290" s="34">
        <v>7.0125000000000002</v>
      </c>
      <c r="P290" s="34"/>
    </row>
    <row r="291" spans="1:16" ht="14.4">
      <c r="A291" s="6" t="s">
        <v>174</v>
      </c>
      <c r="B291" s="21">
        <v>33118.699999999997</v>
      </c>
      <c r="C291" s="20">
        <v>3.58</v>
      </c>
      <c r="D291" s="22"/>
      <c r="O291" s="34">
        <v>7.2218749999999998</v>
      </c>
      <c r="P291" s="34">
        <v>6.9937500000000004</v>
      </c>
    </row>
    <row r="292" spans="1:16" ht="14.4">
      <c r="A292" s="6" t="s">
        <v>174</v>
      </c>
      <c r="B292" s="21">
        <v>33209.949999999997</v>
      </c>
      <c r="C292" s="20">
        <v>3.83</v>
      </c>
      <c r="D292" s="22"/>
      <c r="O292" s="34">
        <v>7.3375000000000004</v>
      </c>
      <c r="P292" s="34"/>
    </row>
    <row r="293" spans="1:16" ht="14.4">
      <c r="A293" s="6" t="s">
        <v>174</v>
      </c>
      <c r="B293" s="21">
        <v>33301.199999999997</v>
      </c>
      <c r="C293" s="20">
        <v>4.08</v>
      </c>
      <c r="D293" s="22"/>
      <c r="O293" s="34">
        <v>7.7374999999999998</v>
      </c>
      <c r="P293" s="34"/>
    </row>
    <row r="294" spans="1:16" ht="14.4">
      <c r="A294" s="6" t="s">
        <v>174</v>
      </c>
      <c r="B294" s="21">
        <v>33392.449999999997</v>
      </c>
      <c r="C294" s="20">
        <v>4.33</v>
      </c>
      <c r="D294" s="22"/>
      <c r="O294" s="34">
        <v>8.3874999999999993</v>
      </c>
      <c r="P294" s="34"/>
    </row>
    <row r="295" spans="1:16" ht="14.4">
      <c r="A295" s="6" t="s">
        <v>174</v>
      </c>
      <c r="B295" s="21">
        <v>33483.699999999997</v>
      </c>
      <c r="C295" s="20">
        <v>4.58</v>
      </c>
      <c r="D295" s="22"/>
      <c r="O295" s="34">
        <v>8.7281250000000004</v>
      </c>
      <c r="P295" s="34">
        <v>8.6125000000000007</v>
      </c>
    </row>
    <row r="296" spans="1:16" ht="14.4">
      <c r="A296" s="6" t="s">
        <v>174</v>
      </c>
      <c r="B296" s="21">
        <v>33848.699999999997</v>
      </c>
      <c r="C296" s="20">
        <v>5.58</v>
      </c>
      <c r="D296" s="22"/>
      <c r="O296" s="34">
        <v>9.9312500000000004</v>
      </c>
      <c r="P296" s="34"/>
    </row>
    <row r="297" spans="1:16" ht="14.4">
      <c r="A297" s="6" t="s">
        <v>174</v>
      </c>
      <c r="B297" s="21">
        <v>34002</v>
      </c>
      <c r="C297" s="20">
        <v>6</v>
      </c>
      <c r="D297" s="22"/>
      <c r="O297" s="34">
        <v>10.125</v>
      </c>
      <c r="P297" s="34"/>
    </row>
    <row r="298" spans="1:16" ht="14.4">
      <c r="A298" s="6" t="s">
        <v>174</v>
      </c>
      <c r="B298" s="21">
        <v>34184.5</v>
      </c>
      <c r="C298" s="20">
        <v>6.5</v>
      </c>
      <c r="D298" s="22"/>
      <c r="O298" s="34">
        <v>10.69375</v>
      </c>
      <c r="P298" s="34">
        <v>10.987500000000001</v>
      </c>
    </row>
    <row r="299" spans="1:16" ht="14.4">
      <c r="A299" s="6" t="s">
        <v>174</v>
      </c>
      <c r="B299" s="21">
        <v>34487.449999999997</v>
      </c>
      <c r="C299" s="20">
        <v>7.33</v>
      </c>
      <c r="D299" s="22"/>
      <c r="O299" s="34">
        <v>11.246874999999999</v>
      </c>
      <c r="P299" s="34">
        <v>12.24375</v>
      </c>
    </row>
    <row r="300" spans="1:16" ht="14.4">
      <c r="A300" s="6" t="s">
        <v>174</v>
      </c>
      <c r="B300" s="21">
        <v>35432.800000000003</v>
      </c>
      <c r="C300" s="20">
        <v>9.92</v>
      </c>
      <c r="D300" s="22"/>
      <c r="O300" s="34">
        <v>11.909375000000001</v>
      </c>
      <c r="P300" s="34">
        <v>13.481249999999999</v>
      </c>
    </row>
    <row r="301" spans="1:16" ht="14.4">
      <c r="A301" s="6" t="s">
        <v>175</v>
      </c>
      <c r="B301" s="21">
        <v>31841.200000000001</v>
      </c>
      <c r="C301" s="20">
        <v>0.08</v>
      </c>
      <c r="D301" s="22"/>
      <c r="O301" s="34"/>
      <c r="P301" s="34">
        <v>0.36749999999999999</v>
      </c>
    </row>
    <row r="302" spans="1:16" ht="14.4">
      <c r="A302" s="6" t="s">
        <v>175</v>
      </c>
      <c r="B302" s="21">
        <v>31932.45</v>
      </c>
      <c r="C302" s="20">
        <v>0.33</v>
      </c>
      <c r="D302" s="22"/>
      <c r="O302" s="34"/>
      <c r="P302" s="34">
        <v>1.34375</v>
      </c>
    </row>
    <row r="303" spans="1:16" ht="14.4">
      <c r="A303" s="6" t="s">
        <v>175</v>
      </c>
      <c r="B303" s="21">
        <v>32023.7</v>
      </c>
      <c r="C303" s="20">
        <v>0.57999999999999996</v>
      </c>
      <c r="D303" s="22"/>
      <c r="O303" s="34"/>
      <c r="P303" s="34">
        <v>2.5812499999999998</v>
      </c>
    </row>
    <row r="304" spans="1:16" ht="14.4">
      <c r="A304" s="6" t="s">
        <v>175</v>
      </c>
      <c r="B304" s="21">
        <v>32114.95</v>
      </c>
      <c r="C304" s="20">
        <v>0.83</v>
      </c>
      <c r="D304" s="22"/>
      <c r="O304" s="34">
        <v>5.5966666666666667</v>
      </c>
      <c r="P304" s="34">
        <v>5.033333333333335</v>
      </c>
    </row>
    <row r="305" spans="1:16" ht="14.4">
      <c r="A305" s="6" t="s">
        <v>175</v>
      </c>
      <c r="B305" s="21">
        <v>32206.2</v>
      </c>
      <c r="C305" s="20">
        <v>1.08</v>
      </c>
      <c r="D305" s="22"/>
      <c r="O305" s="34">
        <v>8.144827586206894</v>
      </c>
      <c r="P305" s="34">
        <v>7.3793103448275854</v>
      </c>
    </row>
    <row r="306" spans="1:16" ht="14.4">
      <c r="A306" s="6" t="s">
        <v>175</v>
      </c>
      <c r="B306" s="21">
        <v>32297.45</v>
      </c>
      <c r="C306" s="20">
        <v>1.33</v>
      </c>
      <c r="D306" s="22"/>
      <c r="O306" s="34">
        <v>10.004545454545454</v>
      </c>
      <c r="P306" s="34">
        <v>9.35</v>
      </c>
    </row>
    <row r="307" spans="1:16" ht="14.4">
      <c r="A307" s="6" t="s">
        <v>175</v>
      </c>
      <c r="B307" s="21">
        <v>32388.7</v>
      </c>
      <c r="C307" s="20">
        <v>1.58</v>
      </c>
      <c r="D307" s="22"/>
      <c r="O307" s="34">
        <v>11.272727272727273</v>
      </c>
      <c r="P307" s="34">
        <v>10.286363636363635</v>
      </c>
    </row>
    <row r="308" spans="1:16" ht="14.4">
      <c r="A308" s="6" t="s">
        <v>175</v>
      </c>
      <c r="B308" s="21">
        <v>32479.95</v>
      </c>
      <c r="C308" s="20">
        <v>1.83</v>
      </c>
      <c r="D308" s="22"/>
      <c r="O308" s="34">
        <v>12.945</v>
      </c>
      <c r="P308" s="34">
        <v>11.88</v>
      </c>
    </row>
    <row r="309" spans="1:16" ht="14.4">
      <c r="A309" s="6" t="s">
        <v>175</v>
      </c>
      <c r="B309" s="21">
        <v>32571.200000000001</v>
      </c>
      <c r="C309" s="20">
        <v>2.08</v>
      </c>
      <c r="D309" s="22"/>
      <c r="O309" s="34">
        <v>14.175000000000001</v>
      </c>
      <c r="P309" s="34">
        <v>13.875</v>
      </c>
    </row>
    <row r="310" spans="1:16" ht="14.4">
      <c r="A310" s="6" t="s">
        <v>175</v>
      </c>
      <c r="B310" s="21">
        <v>32662.45</v>
      </c>
      <c r="C310" s="20">
        <v>2.33</v>
      </c>
      <c r="D310" s="22"/>
      <c r="O310" s="34">
        <v>14.99</v>
      </c>
      <c r="P310" s="34">
        <v>14.585000000000001</v>
      </c>
    </row>
    <row r="311" spans="1:16" ht="14.4">
      <c r="A311" s="6" t="s">
        <v>175</v>
      </c>
      <c r="B311" s="21">
        <v>32753.7</v>
      </c>
      <c r="C311" s="20">
        <v>2.58</v>
      </c>
      <c r="D311" s="22"/>
      <c r="O311" s="34">
        <v>15.82</v>
      </c>
      <c r="P311" s="34">
        <v>14.955</v>
      </c>
    </row>
    <row r="312" spans="1:16" ht="14.4">
      <c r="A312" s="6" t="s">
        <v>175</v>
      </c>
      <c r="B312" s="21">
        <v>32844.949999999997</v>
      </c>
      <c r="C312" s="20">
        <v>2.83</v>
      </c>
      <c r="D312" s="22"/>
      <c r="O312" s="34">
        <v>16.64</v>
      </c>
      <c r="P312" s="34">
        <v>15.865</v>
      </c>
    </row>
    <row r="313" spans="1:16" ht="14.4">
      <c r="A313" s="6" t="s">
        <v>175</v>
      </c>
      <c r="B313" s="21">
        <v>32936.199999999997</v>
      </c>
      <c r="C313" s="20">
        <v>3.08</v>
      </c>
      <c r="D313" s="22"/>
      <c r="O313" s="34">
        <v>16.965</v>
      </c>
      <c r="P313" s="34">
        <v>16.675000000000001</v>
      </c>
    </row>
    <row r="314" spans="1:16" ht="14.4">
      <c r="A314" s="6" t="s">
        <v>175</v>
      </c>
      <c r="B314" s="21">
        <v>33027.449999999997</v>
      </c>
      <c r="C314" s="20">
        <v>3.33</v>
      </c>
      <c r="D314" s="22"/>
      <c r="O314" s="34">
        <v>17.135000000000002</v>
      </c>
      <c r="P314" s="34"/>
    </row>
    <row r="315" spans="1:16" ht="14.4">
      <c r="A315" s="6" t="s">
        <v>175</v>
      </c>
      <c r="B315" s="21">
        <v>33118.699999999997</v>
      </c>
      <c r="C315" s="20">
        <v>3.58</v>
      </c>
      <c r="D315" s="22"/>
      <c r="O315" s="34">
        <v>17.344999999999999</v>
      </c>
      <c r="P315" s="34">
        <v>17.065000000000001</v>
      </c>
    </row>
    <row r="316" spans="1:16" ht="14.4">
      <c r="A316" s="6" t="s">
        <v>175</v>
      </c>
      <c r="B316" s="21">
        <v>33209.949999999997</v>
      </c>
      <c r="C316" s="20">
        <v>3.83</v>
      </c>
      <c r="D316" s="22"/>
      <c r="O316" s="34">
        <v>17.52</v>
      </c>
      <c r="P316" s="34"/>
    </row>
    <row r="317" spans="1:16" ht="14.4">
      <c r="A317" s="6" t="s">
        <v>175</v>
      </c>
      <c r="B317" s="21">
        <v>33301.199999999997</v>
      </c>
      <c r="C317" s="20">
        <v>4.08</v>
      </c>
      <c r="D317" s="22"/>
      <c r="O317" s="34">
        <v>17.79</v>
      </c>
      <c r="P317" s="34"/>
    </row>
    <row r="318" spans="1:16" ht="14.4">
      <c r="A318" s="6" t="s">
        <v>175</v>
      </c>
      <c r="B318" s="21">
        <v>33392.449999999997</v>
      </c>
      <c r="C318" s="20">
        <v>4.33</v>
      </c>
      <c r="D318" s="22"/>
      <c r="O318" s="34">
        <v>18.579999999999998</v>
      </c>
      <c r="P318" s="34"/>
    </row>
    <row r="319" spans="1:16" ht="14.4">
      <c r="A319" s="6" t="s">
        <v>175</v>
      </c>
      <c r="B319" s="21">
        <v>33483.699999999997</v>
      </c>
      <c r="C319" s="20">
        <v>4.58</v>
      </c>
      <c r="D319" s="22"/>
      <c r="O319" s="34">
        <v>18.89</v>
      </c>
      <c r="P319" s="34">
        <v>18.565000000000001</v>
      </c>
    </row>
    <row r="320" spans="1:16" ht="14.4">
      <c r="A320" s="6" t="s">
        <v>175</v>
      </c>
      <c r="B320" s="21">
        <v>33848.699999999997</v>
      </c>
      <c r="C320" s="20">
        <v>5.58</v>
      </c>
      <c r="D320" s="22"/>
      <c r="O320" s="34">
        <v>20.994736842105265</v>
      </c>
      <c r="P320" s="34"/>
    </row>
    <row r="321" spans="1:16" ht="14.4">
      <c r="A321" s="6" t="s">
        <v>175</v>
      </c>
      <c r="B321" s="21">
        <v>34002</v>
      </c>
      <c r="C321" s="20">
        <v>6</v>
      </c>
      <c r="D321" s="22"/>
      <c r="O321" s="34">
        <v>21.378947368421056</v>
      </c>
      <c r="P321" s="34"/>
    </row>
    <row r="322" spans="1:16" ht="14.4">
      <c r="A322" s="6" t="s">
        <v>175</v>
      </c>
      <c r="B322" s="21">
        <v>34184.5</v>
      </c>
      <c r="C322" s="20">
        <v>6.5</v>
      </c>
      <c r="D322" s="22"/>
      <c r="O322" s="34">
        <v>21.93684210526316</v>
      </c>
      <c r="P322" s="34">
        <v>21.15789473684211</v>
      </c>
    </row>
    <row r="323" spans="1:16" ht="14.4">
      <c r="A323" s="6" t="s">
        <v>175</v>
      </c>
      <c r="B323" s="21">
        <v>34487.449999999997</v>
      </c>
      <c r="C323" s="20">
        <v>7.33</v>
      </c>
      <c r="D323" s="22"/>
      <c r="O323" s="34">
        <v>22.252631578947362</v>
      </c>
      <c r="P323" s="34">
        <v>21.826315789473682</v>
      </c>
    </row>
    <row r="324" spans="1:16" ht="14.4">
      <c r="A324" s="6" t="s">
        <v>175</v>
      </c>
      <c r="B324" s="21">
        <v>35432.800000000003</v>
      </c>
      <c r="C324" s="20">
        <v>9.92</v>
      </c>
      <c r="D324" s="22"/>
      <c r="O324" s="34">
        <v>22.484210526315788</v>
      </c>
      <c r="P324" s="34">
        <v>22.815789473684209</v>
      </c>
    </row>
    <row r="325" spans="1:16" ht="14.4">
      <c r="A325" s="6" t="s">
        <v>175</v>
      </c>
      <c r="B325" s="24">
        <v>32052</v>
      </c>
      <c r="C325" s="20">
        <v>0.66</v>
      </c>
      <c r="D325" s="22">
        <f t="shared" ref="D325:D386" si="4">IF(AND(E325&gt;0,K325&gt;0),K325/E325*10000,999)</f>
        <v>82.716049382716022</v>
      </c>
      <c r="E325" s="20">
        <v>243.00000000000003</v>
      </c>
      <c r="F325" s="20">
        <f t="shared" ref="F325:F364" si="5">G325-E325</f>
        <v>366</v>
      </c>
      <c r="G325" s="20">
        <v>609</v>
      </c>
      <c r="H325" s="20">
        <v>104</v>
      </c>
      <c r="I325" s="20">
        <v>24</v>
      </c>
      <c r="J325" s="20">
        <v>237</v>
      </c>
      <c r="K325" s="20">
        <v>2.0099999999999998</v>
      </c>
    </row>
    <row r="326" spans="1:16" ht="14.4">
      <c r="A326" s="6" t="s">
        <v>175</v>
      </c>
      <c r="B326" s="24">
        <v>32191</v>
      </c>
      <c r="C326" s="20">
        <v>1.04</v>
      </c>
      <c r="D326" s="22">
        <f t="shared" si="4"/>
        <v>106.45161290322581</v>
      </c>
      <c r="E326" s="20">
        <v>465.00000000000006</v>
      </c>
      <c r="F326" s="20">
        <f t="shared" si="5"/>
        <v>1479.0000000000002</v>
      </c>
      <c r="G326" s="20">
        <v>1944.0000000000002</v>
      </c>
      <c r="H326" s="20">
        <v>685</v>
      </c>
      <c r="I326" s="20">
        <v>135</v>
      </c>
      <c r="J326" s="20">
        <v>660</v>
      </c>
      <c r="K326" s="20">
        <v>4.95</v>
      </c>
    </row>
    <row r="327" spans="1:16" ht="14.4">
      <c r="A327" s="6" t="s">
        <v>175</v>
      </c>
      <c r="B327" s="24">
        <v>32337</v>
      </c>
      <c r="C327" s="20">
        <v>1.44</v>
      </c>
      <c r="D327" s="22">
        <f t="shared" si="4"/>
        <v>96.15384615384616</v>
      </c>
      <c r="E327" s="20">
        <v>468</v>
      </c>
      <c r="F327" s="20">
        <f t="shared" si="5"/>
        <v>1969</v>
      </c>
      <c r="G327" s="20">
        <v>2437</v>
      </c>
      <c r="H327" s="20">
        <v>1055</v>
      </c>
      <c r="I327" s="20">
        <v>189</v>
      </c>
      <c r="J327" s="20">
        <v>725</v>
      </c>
      <c r="K327" s="20">
        <v>4.5</v>
      </c>
    </row>
    <row r="328" spans="1:16" ht="14.4">
      <c r="A328" s="6" t="s">
        <v>175</v>
      </c>
      <c r="B328" s="24">
        <v>32472</v>
      </c>
      <c r="C328" s="20">
        <v>1.81</v>
      </c>
      <c r="D328" s="22">
        <f t="shared" si="4"/>
        <v>93.260869565217405</v>
      </c>
      <c r="E328" s="20">
        <v>459.99999999999994</v>
      </c>
      <c r="F328" s="20">
        <f t="shared" si="5"/>
        <v>2602</v>
      </c>
      <c r="G328" s="20">
        <v>3062</v>
      </c>
      <c r="H328" s="20">
        <v>1596</v>
      </c>
      <c r="I328" s="20">
        <v>264</v>
      </c>
      <c r="J328" s="20">
        <v>741</v>
      </c>
      <c r="K328" s="20">
        <v>4.29</v>
      </c>
    </row>
    <row r="329" spans="1:16" ht="14.4">
      <c r="A329" s="6" t="s">
        <v>175</v>
      </c>
      <c r="B329" s="24">
        <v>32688</v>
      </c>
      <c r="C329" s="20">
        <v>2.4</v>
      </c>
      <c r="D329" s="22">
        <f t="shared" si="4"/>
        <v>97.727272727272734</v>
      </c>
      <c r="E329" s="20">
        <v>396</v>
      </c>
      <c r="F329" s="20">
        <f t="shared" si="5"/>
        <v>3492.0000000000005</v>
      </c>
      <c r="G329" s="20">
        <v>3888.0000000000005</v>
      </c>
      <c r="H329" s="20">
        <v>2491</v>
      </c>
      <c r="I329" s="20">
        <v>384</v>
      </c>
      <c r="J329" s="20">
        <v>617</v>
      </c>
      <c r="K329" s="20">
        <v>3.87</v>
      </c>
    </row>
    <row r="330" spans="1:16" ht="14.4">
      <c r="A330" s="6" t="s">
        <v>175</v>
      </c>
      <c r="B330" s="24">
        <v>32943</v>
      </c>
      <c r="C330" s="20">
        <v>3.1</v>
      </c>
      <c r="D330" s="22">
        <f t="shared" si="4"/>
        <v>61.442915733214505</v>
      </c>
      <c r="E330" s="20">
        <v>600</v>
      </c>
      <c r="F330" s="20">
        <f t="shared" si="5"/>
        <v>5711</v>
      </c>
      <c r="G330" s="20">
        <v>6311</v>
      </c>
      <c r="H330" s="20">
        <v>4047.9999999999995</v>
      </c>
      <c r="I330" s="20">
        <v>609</v>
      </c>
      <c r="J330" s="20">
        <v>1018</v>
      </c>
      <c r="K330" s="20">
        <v>3.6865749439928703</v>
      </c>
    </row>
    <row r="331" spans="1:16" ht="14.4">
      <c r="A331" s="6" t="s">
        <v>175</v>
      </c>
      <c r="B331" s="24">
        <v>33126</v>
      </c>
      <c r="C331" s="20">
        <v>3.6</v>
      </c>
      <c r="D331" s="22">
        <f t="shared" si="4"/>
        <v>59.992738621386081</v>
      </c>
      <c r="E331" s="20">
        <v>631</v>
      </c>
      <c r="F331" s="20">
        <f t="shared" si="5"/>
        <v>6527</v>
      </c>
      <c r="G331" s="20">
        <v>7158</v>
      </c>
      <c r="H331" s="20">
        <v>4632</v>
      </c>
      <c r="I331" s="20">
        <v>694</v>
      </c>
      <c r="J331" s="20">
        <v>1201</v>
      </c>
      <c r="K331" s="20">
        <v>3.7855418070094617</v>
      </c>
    </row>
    <row r="332" spans="1:16" ht="14.4">
      <c r="A332" s="6" t="s">
        <v>175</v>
      </c>
      <c r="B332" s="24">
        <v>33308</v>
      </c>
      <c r="C332" s="20">
        <v>4.0999999999999996</v>
      </c>
      <c r="D332" s="22">
        <f t="shared" si="4"/>
        <v>59.984620057361866</v>
      </c>
      <c r="E332" s="20">
        <v>665</v>
      </c>
      <c r="F332" s="20">
        <f t="shared" si="5"/>
        <v>7418</v>
      </c>
      <c r="G332" s="20">
        <v>8083</v>
      </c>
      <c r="H332" s="20">
        <v>5233</v>
      </c>
      <c r="I332" s="20">
        <v>781</v>
      </c>
      <c r="J332" s="20">
        <v>1404</v>
      </c>
      <c r="K332" s="20">
        <v>3.9889772338145639</v>
      </c>
    </row>
    <row r="333" spans="1:16" ht="14.4">
      <c r="A333" s="6" t="s">
        <v>175</v>
      </c>
      <c r="B333" s="24">
        <v>33491</v>
      </c>
      <c r="C333" s="20">
        <v>4.5999999999999996</v>
      </c>
      <c r="D333" s="22">
        <f t="shared" si="4"/>
        <v>59.9089234523274</v>
      </c>
      <c r="E333" s="20">
        <v>757</v>
      </c>
      <c r="F333" s="20">
        <f t="shared" si="5"/>
        <v>9096</v>
      </c>
      <c r="G333" s="20">
        <v>9853</v>
      </c>
      <c r="H333" s="20">
        <v>6409.9999999999991</v>
      </c>
      <c r="I333" s="20">
        <v>926</v>
      </c>
      <c r="J333" s="20">
        <v>1760.0000000000002</v>
      </c>
      <c r="K333" s="20">
        <v>4.5351055053411846</v>
      </c>
    </row>
    <row r="334" spans="1:16" ht="14.4">
      <c r="A334" s="6" t="s">
        <v>175</v>
      </c>
      <c r="B334" s="24">
        <v>33856</v>
      </c>
      <c r="C334" s="20">
        <v>5.6</v>
      </c>
      <c r="D334" s="22">
        <f t="shared" si="4"/>
        <v>57.547536656280826</v>
      </c>
      <c r="E334" s="20">
        <v>936.99999999999989</v>
      </c>
      <c r="F334" s="20">
        <f t="shared" si="5"/>
        <v>12765.000000000002</v>
      </c>
      <c r="G334" s="20">
        <v>13702.000000000002</v>
      </c>
      <c r="H334" s="20">
        <v>9000</v>
      </c>
      <c r="I334" s="20">
        <v>1199</v>
      </c>
      <c r="J334" s="20">
        <v>2566</v>
      </c>
      <c r="K334" s="20">
        <v>5.3922041846935125</v>
      </c>
    </row>
    <row r="335" spans="1:16" ht="14.4">
      <c r="A335" s="6" t="s">
        <v>174</v>
      </c>
      <c r="B335" s="24">
        <v>32052</v>
      </c>
      <c r="C335" s="20">
        <v>0.66</v>
      </c>
      <c r="D335" s="22">
        <f t="shared" si="4"/>
        <v>84.210526315789465</v>
      </c>
      <c r="E335" s="20">
        <v>19</v>
      </c>
      <c r="F335" s="20">
        <f t="shared" si="5"/>
        <v>17</v>
      </c>
      <c r="G335" s="20">
        <v>36</v>
      </c>
      <c r="H335" s="20">
        <v>5</v>
      </c>
      <c r="I335" s="20">
        <v>2</v>
      </c>
      <c r="J335" s="20">
        <v>10</v>
      </c>
      <c r="K335" s="20">
        <v>0.16</v>
      </c>
    </row>
    <row r="336" spans="1:16" ht="14.4">
      <c r="A336" s="6" t="s">
        <v>174</v>
      </c>
      <c r="B336" s="24">
        <v>32191</v>
      </c>
      <c r="C336" s="20">
        <v>1.04</v>
      </c>
      <c r="D336" s="22">
        <f t="shared" si="4"/>
        <v>37.640449438202246</v>
      </c>
      <c r="E336" s="20">
        <v>178</v>
      </c>
      <c r="F336" s="20">
        <f t="shared" si="5"/>
        <v>260.99999999999994</v>
      </c>
      <c r="G336" s="20">
        <v>438.99999999999994</v>
      </c>
      <c r="H336" s="20">
        <v>75</v>
      </c>
      <c r="I336" s="20">
        <v>18</v>
      </c>
      <c r="J336" s="20">
        <v>168</v>
      </c>
      <c r="K336" s="20">
        <v>0.67</v>
      </c>
    </row>
    <row r="337" spans="1:11" ht="14.4">
      <c r="A337" s="6" t="s">
        <v>174</v>
      </c>
      <c r="B337" s="24">
        <v>32337</v>
      </c>
      <c r="C337" s="20">
        <v>1.44</v>
      </c>
      <c r="D337" s="22">
        <f t="shared" si="4"/>
        <v>96.478873239436624</v>
      </c>
      <c r="E337" s="20">
        <v>142</v>
      </c>
      <c r="F337" s="20">
        <f t="shared" si="5"/>
        <v>296.99999999999994</v>
      </c>
      <c r="G337" s="20">
        <v>438.99999999999994</v>
      </c>
      <c r="H337" s="20">
        <v>123</v>
      </c>
      <c r="I337" s="20">
        <v>34</v>
      </c>
      <c r="J337" s="20">
        <v>140</v>
      </c>
      <c r="K337" s="20">
        <v>1.37</v>
      </c>
    </row>
    <row r="338" spans="1:11" ht="14.4">
      <c r="A338" s="6" t="s">
        <v>174</v>
      </c>
      <c r="B338" s="24">
        <v>32472</v>
      </c>
      <c r="C338" s="20">
        <v>1.81</v>
      </c>
      <c r="D338" s="22">
        <f t="shared" si="4"/>
        <v>102.00000000000001</v>
      </c>
      <c r="E338" s="20">
        <v>100</v>
      </c>
      <c r="F338" s="20">
        <f t="shared" si="5"/>
        <v>401</v>
      </c>
      <c r="G338" s="20">
        <v>501</v>
      </c>
      <c r="H338" s="20">
        <v>249.00000000000003</v>
      </c>
      <c r="I338" s="20">
        <v>62</v>
      </c>
      <c r="J338" s="20">
        <v>90</v>
      </c>
      <c r="K338" s="20">
        <v>1.02</v>
      </c>
    </row>
    <row r="339" spans="1:11" ht="14.4">
      <c r="A339" s="6" t="s">
        <v>174</v>
      </c>
      <c r="B339" s="24">
        <v>32688</v>
      </c>
      <c r="C339" s="20">
        <v>2.4</v>
      </c>
      <c r="D339" s="22">
        <f t="shared" si="4"/>
        <v>101.73913043478262</v>
      </c>
      <c r="E339" s="20">
        <v>114.99999999999999</v>
      </c>
      <c r="F339" s="20">
        <f t="shared" si="5"/>
        <v>598</v>
      </c>
      <c r="G339" s="20">
        <v>713</v>
      </c>
      <c r="H339" s="20">
        <v>397</v>
      </c>
      <c r="I339" s="20">
        <v>94</v>
      </c>
      <c r="J339" s="20">
        <v>107</v>
      </c>
      <c r="K339" s="20">
        <v>1.17</v>
      </c>
    </row>
    <row r="340" spans="1:11" ht="14.4">
      <c r="A340" s="6" t="s">
        <v>174</v>
      </c>
      <c r="B340" s="24">
        <v>32943</v>
      </c>
      <c r="C340" s="20">
        <v>3.1</v>
      </c>
      <c r="D340" s="22">
        <f t="shared" si="4"/>
        <v>64.487962471556543</v>
      </c>
      <c r="E340" s="20">
        <v>134</v>
      </c>
      <c r="F340" s="20">
        <f t="shared" si="5"/>
        <v>1123</v>
      </c>
      <c r="G340" s="20">
        <v>1257</v>
      </c>
      <c r="H340" s="20">
        <v>794</v>
      </c>
      <c r="I340" s="20">
        <v>183</v>
      </c>
      <c r="J340" s="20">
        <v>146</v>
      </c>
      <c r="K340" s="20">
        <v>0.8641386971188576</v>
      </c>
    </row>
    <row r="341" spans="1:11" ht="14.4">
      <c r="A341" s="6" t="s">
        <v>174</v>
      </c>
      <c r="B341" s="24">
        <v>33126</v>
      </c>
      <c r="C341" s="20">
        <v>3.6</v>
      </c>
      <c r="D341" s="22">
        <f t="shared" si="4"/>
        <v>60.938416298404768</v>
      </c>
      <c r="E341" s="20">
        <v>152</v>
      </c>
      <c r="F341" s="20">
        <f t="shared" si="5"/>
        <v>1392</v>
      </c>
      <c r="G341" s="20">
        <v>1544</v>
      </c>
      <c r="H341" s="20">
        <v>957</v>
      </c>
      <c r="I341" s="20">
        <v>219</v>
      </c>
      <c r="J341" s="20">
        <v>216</v>
      </c>
      <c r="K341" s="20">
        <v>0.9262639277357525</v>
      </c>
    </row>
    <row r="342" spans="1:11" ht="14.4">
      <c r="A342" s="6" t="s">
        <v>174</v>
      </c>
      <c r="B342" s="24">
        <v>33308</v>
      </c>
      <c r="C342" s="20">
        <v>4.0999999999999996</v>
      </c>
      <c r="D342" s="22">
        <f t="shared" si="4"/>
        <v>60.662254679692836</v>
      </c>
      <c r="E342" s="20">
        <v>180</v>
      </c>
      <c r="F342" s="20">
        <f t="shared" si="5"/>
        <v>1780.0000000000002</v>
      </c>
      <c r="G342" s="20">
        <v>1960.0000000000002</v>
      </c>
      <c r="H342" s="20">
        <v>1199</v>
      </c>
      <c r="I342" s="20">
        <v>267</v>
      </c>
      <c r="J342" s="20">
        <v>314</v>
      </c>
      <c r="K342" s="20">
        <v>1.091920584234471</v>
      </c>
    </row>
    <row r="343" spans="1:11" ht="14.4">
      <c r="A343" s="6" t="s">
        <v>174</v>
      </c>
      <c r="B343" s="24">
        <v>33491</v>
      </c>
      <c r="C343" s="20">
        <v>4.5999999999999996</v>
      </c>
      <c r="D343" s="22">
        <f t="shared" si="4"/>
        <v>60.532472626658461</v>
      </c>
      <c r="E343" s="20">
        <v>239</v>
      </c>
      <c r="F343" s="20">
        <f t="shared" si="5"/>
        <v>2546</v>
      </c>
      <c r="G343" s="20">
        <v>2785</v>
      </c>
      <c r="H343" s="20">
        <v>1692.0000000000002</v>
      </c>
      <c r="I343" s="20">
        <v>355</v>
      </c>
      <c r="J343" s="20">
        <v>499</v>
      </c>
      <c r="K343" s="20">
        <v>1.4467260957771373</v>
      </c>
    </row>
    <row r="344" spans="1:11" ht="14.4">
      <c r="A344" s="6" t="s">
        <v>174</v>
      </c>
      <c r="B344" s="24">
        <v>33856</v>
      </c>
      <c r="C344" s="20">
        <v>5.6</v>
      </c>
      <c r="D344" s="22">
        <f t="shared" si="4"/>
        <v>60.307004358320533</v>
      </c>
      <c r="E344" s="20">
        <v>322</v>
      </c>
      <c r="F344" s="20">
        <f t="shared" si="5"/>
        <v>3862</v>
      </c>
      <c r="G344" s="20">
        <v>4184</v>
      </c>
      <c r="H344" s="20">
        <v>2540</v>
      </c>
      <c r="I344" s="20">
        <v>484.99999999999994</v>
      </c>
      <c r="J344" s="20">
        <v>836.99999999999989</v>
      </c>
      <c r="K344" s="20">
        <v>1.9418855403379214</v>
      </c>
    </row>
    <row r="345" spans="1:11" ht="14.4">
      <c r="A345" s="6" t="s">
        <v>173</v>
      </c>
      <c r="B345" s="24">
        <v>32052</v>
      </c>
      <c r="C345" s="20">
        <v>0.66</v>
      </c>
      <c r="D345" s="22">
        <f t="shared" si="4"/>
        <v>87.922705314009676</v>
      </c>
      <c r="E345" s="20">
        <v>206.99999999999997</v>
      </c>
      <c r="F345" s="20">
        <f t="shared" si="5"/>
        <v>301</v>
      </c>
      <c r="G345" s="20">
        <v>508</v>
      </c>
      <c r="H345" s="20">
        <v>86</v>
      </c>
      <c r="I345" s="20">
        <v>21</v>
      </c>
      <c r="J345" s="20">
        <v>194</v>
      </c>
      <c r="K345" s="20">
        <v>1.82</v>
      </c>
    </row>
    <row r="346" spans="1:11" ht="14.4">
      <c r="A346" s="6" t="s">
        <v>173</v>
      </c>
      <c r="B346" s="24">
        <v>32191</v>
      </c>
      <c r="C346" s="20">
        <v>1.04</v>
      </c>
      <c r="D346" s="22">
        <f t="shared" si="4"/>
        <v>104.94117647058825</v>
      </c>
      <c r="E346" s="20">
        <v>425</v>
      </c>
      <c r="F346" s="20">
        <f t="shared" si="5"/>
        <v>1262</v>
      </c>
      <c r="G346" s="20">
        <v>1687</v>
      </c>
      <c r="H346" s="20">
        <v>562</v>
      </c>
      <c r="I346" s="20">
        <v>117</v>
      </c>
      <c r="J346" s="20">
        <v>584</v>
      </c>
      <c r="K346" s="20">
        <v>4.46</v>
      </c>
    </row>
    <row r="347" spans="1:11" ht="14.4">
      <c r="A347" s="6" t="s">
        <v>173</v>
      </c>
      <c r="B347" s="24">
        <v>32337</v>
      </c>
      <c r="C347" s="20">
        <v>1.44</v>
      </c>
      <c r="D347" s="22">
        <f t="shared" si="4"/>
        <v>97.76422764227641</v>
      </c>
      <c r="E347" s="20">
        <v>492</v>
      </c>
      <c r="F347" s="20">
        <f t="shared" si="5"/>
        <v>2089</v>
      </c>
      <c r="G347" s="20">
        <v>2581</v>
      </c>
      <c r="H347" s="20">
        <v>1146</v>
      </c>
      <c r="I347" s="20">
        <v>213</v>
      </c>
      <c r="J347" s="20">
        <v>730</v>
      </c>
      <c r="K347" s="20">
        <v>4.8099999999999996</v>
      </c>
    </row>
    <row r="348" spans="1:11" ht="14.4">
      <c r="A348" s="6" t="s">
        <v>173</v>
      </c>
      <c r="B348" s="24">
        <v>32472</v>
      </c>
      <c r="C348" s="20">
        <v>1.81</v>
      </c>
      <c r="D348" s="22">
        <f t="shared" si="4"/>
        <v>105.04385964912282</v>
      </c>
      <c r="E348" s="20">
        <v>455.99999999999994</v>
      </c>
      <c r="F348" s="20">
        <f t="shared" si="5"/>
        <v>2891</v>
      </c>
      <c r="G348" s="20">
        <v>3347</v>
      </c>
      <c r="H348" s="20">
        <v>1918</v>
      </c>
      <c r="I348" s="20">
        <v>330</v>
      </c>
      <c r="J348" s="20">
        <v>643</v>
      </c>
      <c r="K348" s="20">
        <v>4.79</v>
      </c>
    </row>
    <row r="349" spans="1:11" ht="14.4">
      <c r="A349" s="6" t="s">
        <v>173</v>
      </c>
      <c r="B349" s="24">
        <v>32688</v>
      </c>
      <c r="C349" s="20">
        <v>2.4</v>
      </c>
      <c r="D349" s="22">
        <f t="shared" si="4"/>
        <v>100.1937984496124</v>
      </c>
      <c r="E349" s="20">
        <v>516</v>
      </c>
      <c r="F349" s="20">
        <f t="shared" si="5"/>
        <v>4474</v>
      </c>
      <c r="G349" s="20">
        <v>4990</v>
      </c>
      <c r="H349" s="20">
        <v>3201</v>
      </c>
      <c r="I349" s="20">
        <v>509.99999999999994</v>
      </c>
      <c r="J349" s="20">
        <v>762</v>
      </c>
      <c r="K349" s="20">
        <v>5.17</v>
      </c>
    </row>
    <row r="350" spans="1:11" ht="14.4">
      <c r="A350" s="6" t="s">
        <v>173</v>
      </c>
      <c r="B350" s="24">
        <v>32943</v>
      </c>
      <c r="C350" s="20">
        <v>3.1</v>
      </c>
      <c r="D350" s="22">
        <f t="shared" si="4"/>
        <v>60.635193134974074</v>
      </c>
      <c r="E350" s="20">
        <v>710</v>
      </c>
      <c r="F350" s="20">
        <f t="shared" si="5"/>
        <v>6493</v>
      </c>
      <c r="G350" s="20">
        <v>7203</v>
      </c>
      <c r="H350" s="20">
        <v>4543</v>
      </c>
      <c r="I350" s="20">
        <v>727</v>
      </c>
      <c r="J350" s="20">
        <v>1223</v>
      </c>
      <c r="K350" s="20">
        <v>4.3050987125831597</v>
      </c>
    </row>
    <row r="351" spans="1:11" ht="14.4">
      <c r="A351" s="6" t="s">
        <v>173</v>
      </c>
      <c r="B351" s="24">
        <v>33126</v>
      </c>
      <c r="C351" s="20">
        <v>3.6</v>
      </c>
      <c r="D351" s="22">
        <f t="shared" si="4"/>
        <v>59.908670806839915</v>
      </c>
      <c r="E351" s="20">
        <v>757</v>
      </c>
      <c r="F351" s="20">
        <f t="shared" si="5"/>
        <v>7548</v>
      </c>
      <c r="G351" s="20">
        <v>8305</v>
      </c>
      <c r="H351" s="20">
        <v>5250</v>
      </c>
      <c r="I351" s="20">
        <v>838.00000000000011</v>
      </c>
      <c r="J351" s="20">
        <v>1460</v>
      </c>
      <c r="K351" s="20">
        <v>4.5350863800777814</v>
      </c>
    </row>
    <row r="352" spans="1:11" ht="14.4">
      <c r="A352" s="6" t="s">
        <v>173</v>
      </c>
      <c r="B352" s="24">
        <v>33308</v>
      </c>
      <c r="C352" s="20">
        <v>4.0999999999999996</v>
      </c>
      <c r="D352" s="22">
        <f t="shared" si="4"/>
        <v>59.881844578474187</v>
      </c>
      <c r="E352" s="20">
        <v>791</v>
      </c>
      <c r="F352" s="20">
        <f t="shared" si="5"/>
        <v>8504</v>
      </c>
      <c r="G352" s="20">
        <v>9295</v>
      </c>
      <c r="H352" s="20">
        <v>5883</v>
      </c>
      <c r="I352" s="20">
        <v>935</v>
      </c>
      <c r="J352" s="20">
        <v>1686</v>
      </c>
      <c r="K352" s="20">
        <v>4.7366539061573079</v>
      </c>
    </row>
    <row r="353" spans="1:16" ht="14.4">
      <c r="A353" s="6" t="s">
        <v>173</v>
      </c>
      <c r="B353" s="24">
        <v>33491</v>
      </c>
      <c r="C353" s="20">
        <v>4.5999999999999996</v>
      </c>
      <c r="D353" s="22">
        <f t="shared" si="4"/>
        <v>59.900377511143951</v>
      </c>
      <c r="E353" s="20">
        <v>851</v>
      </c>
      <c r="F353" s="20">
        <f t="shared" si="5"/>
        <v>9769</v>
      </c>
      <c r="G353" s="20">
        <v>10620</v>
      </c>
      <c r="H353" s="20">
        <v>6776.0000000000009</v>
      </c>
      <c r="I353" s="20">
        <v>1056</v>
      </c>
      <c r="J353" s="20">
        <v>1989</v>
      </c>
      <c r="K353" s="20">
        <v>5.0975221261983501</v>
      </c>
    </row>
    <row r="354" spans="1:16" ht="14.4">
      <c r="A354" s="6" t="s">
        <v>173</v>
      </c>
      <c r="B354" s="24">
        <v>33856</v>
      </c>
      <c r="C354" s="20">
        <v>5.6</v>
      </c>
      <c r="D354" s="22">
        <f t="shared" si="4"/>
        <v>59.873661419716925</v>
      </c>
      <c r="E354" s="20">
        <v>969.99999999999989</v>
      </c>
      <c r="F354" s="20">
        <f t="shared" si="5"/>
        <v>12589</v>
      </c>
      <c r="G354" s="20">
        <v>13559</v>
      </c>
      <c r="H354" s="20">
        <v>8660</v>
      </c>
      <c r="I354" s="20">
        <v>1270</v>
      </c>
      <c r="J354" s="20">
        <v>2659</v>
      </c>
      <c r="K354" s="20">
        <v>5.8077451577125405</v>
      </c>
    </row>
    <row r="355" spans="1:16" ht="14.4">
      <c r="A355" s="6" t="s">
        <v>172</v>
      </c>
      <c r="B355" s="24">
        <v>32052</v>
      </c>
      <c r="C355" s="20">
        <v>0.66</v>
      </c>
      <c r="D355" s="22">
        <f t="shared" si="4"/>
        <v>100</v>
      </c>
      <c r="E355" s="20">
        <v>9</v>
      </c>
      <c r="F355" s="20">
        <f t="shared" si="5"/>
        <v>8</v>
      </c>
      <c r="G355" s="20">
        <v>17</v>
      </c>
      <c r="H355" s="20">
        <v>3</v>
      </c>
      <c r="I355" s="20">
        <v>1</v>
      </c>
      <c r="J355" s="20">
        <v>4</v>
      </c>
      <c r="K355" s="20">
        <v>0.09</v>
      </c>
    </row>
    <row r="356" spans="1:16" ht="14.4">
      <c r="A356" s="6" t="s">
        <v>172</v>
      </c>
      <c r="B356" s="24">
        <v>32191</v>
      </c>
      <c r="C356" s="20">
        <v>1.04</v>
      </c>
      <c r="D356" s="22">
        <f t="shared" si="4"/>
        <v>46.067415730337075</v>
      </c>
      <c r="E356" s="20">
        <v>89</v>
      </c>
      <c r="F356" s="20">
        <f t="shared" si="5"/>
        <v>119</v>
      </c>
      <c r="G356" s="20">
        <v>208</v>
      </c>
      <c r="H356" s="20">
        <v>36</v>
      </c>
      <c r="I356" s="20">
        <v>9</v>
      </c>
      <c r="J356" s="20">
        <v>74</v>
      </c>
      <c r="K356" s="20">
        <v>0.41</v>
      </c>
    </row>
    <row r="357" spans="1:16" ht="14.4">
      <c r="A357" s="6" t="s">
        <v>172</v>
      </c>
      <c r="B357" s="24">
        <v>32337</v>
      </c>
      <c r="C357" s="20">
        <v>1.44</v>
      </c>
      <c r="D357" s="22">
        <f t="shared" si="4"/>
        <v>103.03030303030303</v>
      </c>
      <c r="E357" s="20">
        <v>99</v>
      </c>
      <c r="F357" s="20">
        <f t="shared" si="5"/>
        <v>172</v>
      </c>
      <c r="G357" s="20">
        <v>271</v>
      </c>
      <c r="H357" s="20">
        <v>62</v>
      </c>
      <c r="I357" s="20">
        <v>18</v>
      </c>
      <c r="J357" s="20">
        <v>92</v>
      </c>
      <c r="K357" s="20">
        <v>1.02</v>
      </c>
    </row>
    <row r="358" spans="1:16" ht="14.4">
      <c r="A358" s="6" t="s">
        <v>172</v>
      </c>
      <c r="B358" s="24">
        <v>32472</v>
      </c>
      <c r="C358" s="20">
        <v>1.81</v>
      </c>
      <c r="D358" s="22">
        <f t="shared" si="4"/>
        <v>92.156862745098024</v>
      </c>
      <c r="E358" s="20">
        <v>102</v>
      </c>
      <c r="F358" s="20">
        <f t="shared" si="5"/>
        <v>330</v>
      </c>
      <c r="G358" s="20">
        <v>432</v>
      </c>
      <c r="H358" s="20">
        <v>182</v>
      </c>
      <c r="I358" s="20">
        <v>47</v>
      </c>
      <c r="J358" s="20">
        <v>101</v>
      </c>
      <c r="K358" s="20">
        <v>0.94</v>
      </c>
    </row>
    <row r="359" spans="1:16" ht="14.4">
      <c r="A359" s="6" t="s">
        <v>172</v>
      </c>
      <c r="B359" s="24">
        <v>32688</v>
      </c>
      <c r="C359" s="20">
        <v>2.4</v>
      </c>
      <c r="D359" s="22">
        <f t="shared" si="4"/>
        <v>81.578947368421055</v>
      </c>
      <c r="E359" s="20">
        <v>152</v>
      </c>
      <c r="F359" s="20">
        <f t="shared" si="5"/>
        <v>666</v>
      </c>
      <c r="G359" s="20">
        <v>818</v>
      </c>
      <c r="H359" s="20">
        <v>401</v>
      </c>
      <c r="I359" s="20">
        <v>91</v>
      </c>
      <c r="J359" s="20">
        <v>174</v>
      </c>
      <c r="K359" s="20">
        <v>1.24</v>
      </c>
    </row>
    <row r="360" spans="1:16" ht="14.4">
      <c r="A360" s="6" t="s">
        <v>172</v>
      </c>
      <c r="B360" s="24">
        <v>32943</v>
      </c>
      <c r="C360" s="20">
        <v>3.1</v>
      </c>
      <c r="D360" s="22">
        <f t="shared" si="4"/>
        <v>63.836150711215744</v>
      </c>
      <c r="E360" s="20">
        <v>149</v>
      </c>
      <c r="F360" s="20">
        <f t="shared" si="5"/>
        <v>1294</v>
      </c>
      <c r="G360" s="20">
        <v>1443</v>
      </c>
      <c r="H360" s="20">
        <v>923</v>
      </c>
      <c r="I360" s="20">
        <v>196</v>
      </c>
      <c r="J360" s="20">
        <v>175</v>
      </c>
      <c r="K360" s="20">
        <v>0.9511586455971146</v>
      </c>
    </row>
    <row r="361" spans="1:16" ht="14.4">
      <c r="A361" s="6" t="s">
        <v>172</v>
      </c>
      <c r="B361" s="24">
        <v>33126</v>
      </c>
      <c r="C361" s="20">
        <v>3.6</v>
      </c>
      <c r="D361" s="22">
        <f t="shared" si="4"/>
        <v>60.516619948717498</v>
      </c>
      <c r="E361" s="20">
        <v>177</v>
      </c>
      <c r="F361" s="20">
        <f t="shared" si="5"/>
        <v>1670</v>
      </c>
      <c r="G361" s="20">
        <v>1847</v>
      </c>
      <c r="H361" s="20">
        <v>1162</v>
      </c>
      <c r="I361" s="20">
        <v>242</v>
      </c>
      <c r="J361" s="20">
        <v>266</v>
      </c>
      <c r="K361" s="20">
        <v>1.0711441730922997</v>
      </c>
    </row>
    <row r="362" spans="1:16" ht="14.4">
      <c r="A362" s="6" t="s">
        <v>172</v>
      </c>
      <c r="B362" s="24">
        <v>33308</v>
      </c>
      <c r="C362" s="20">
        <v>4.0999999999999996</v>
      </c>
      <c r="D362" s="22">
        <f t="shared" si="4"/>
        <v>60.523115209098847</v>
      </c>
      <c r="E362" s="20">
        <v>204</v>
      </c>
      <c r="F362" s="20">
        <f t="shared" si="5"/>
        <v>2083</v>
      </c>
      <c r="G362" s="20">
        <v>2287</v>
      </c>
      <c r="H362" s="20">
        <v>1425</v>
      </c>
      <c r="I362" s="20">
        <v>291</v>
      </c>
      <c r="J362" s="20">
        <v>367</v>
      </c>
      <c r="K362" s="20">
        <v>1.2346715502656165</v>
      </c>
    </row>
    <row r="363" spans="1:16" ht="14.4">
      <c r="A363" s="6" t="s">
        <v>172</v>
      </c>
      <c r="B363" s="24">
        <v>33491</v>
      </c>
      <c r="C363" s="20">
        <v>4.5999999999999996</v>
      </c>
      <c r="D363" s="22">
        <f t="shared" si="4"/>
        <v>60.365353940663141</v>
      </c>
      <c r="E363" s="20">
        <v>252.99999999999997</v>
      </c>
      <c r="F363" s="20">
        <f t="shared" si="5"/>
        <v>2772</v>
      </c>
      <c r="G363" s="20">
        <v>3025</v>
      </c>
      <c r="H363" s="20">
        <v>1873.9999999999998</v>
      </c>
      <c r="I363" s="20">
        <v>366</v>
      </c>
      <c r="J363" s="20">
        <v>532</v>
      </c>
      <c r="K363" s="20">
        <v>1.5272434546987774</v>
      </c>
    </row>
    <row r="364" spans="1:16" ht="14.4">
      <c r="A364" s="6" t="s">
        <v>172</v>
      </c>
      <c r="B364" s="24">
        <v>33856</v>
      </c>
      <c r="C364" s="20">
        <v>5.6</v>
      </c>
      <c r="D364" s="22">
        <f t="shared" si="4"/>
        <v>60.282201119467167</v>
      </c>
      <c r="E364" s="20">
        <v>314</v>
      </c>
      <c r="F364" s="20">
        <f t="shared" si="5"/>
        <v>3874</v>
      </c>
      <c r="G364" s="20">
        <v>4188</v>
      </c>
      <c r="H364" s="20">
        <v>2590</v>
      </c>
      <c r="I364" s="20">
        <v>469.00000000000006</v>
      </c>
      <c r="J364" s="20">
        <v>815</v>
      </c>
      <c r="K364" s="20">
        <v>1.8928611151512691</v>
      </c>
    </row>
    <row r="365" spans="1:16" ht="15.6">
      <c r="A365" s="20" t="s">
        <v>192</v>
      </c>
      <c r="B365" s="24">
        <v>36987</v>
      </c>
      <c r="C365" s="25">
        <v>0.24931506849315069</v>
      </c>
      <c r="D365" s="22">
        <f t="shared" si="4"/>
        <v>138.20000000000002</v>
      </c>
      <c r="E365" s="20">
        <v>13.111097999999998</v>
      </c>
      <c r="F365" s="19"/>
      <c r="G365" s="20">
        <f t="shared" ref="G365:G426" si="6">E365+H365</f>
        <v>21.888866999999998</v>
      </c>
      <c r="H365" s="20">
        <v>8.7777689999999993</v>
      </c>
      <c r="K365" s="20">
        <v>0.18119537435999999</v>
      </c>
      <c r="O365" s="30">
        <v>2.0699999999999998</v>
      </c>
      <c r="P365" s="30">
        <v>1</v>
      </c>
    </row>
    <row r="366" spans="1:16" ht="14.4">
      <c r="A366" s="20" t="s">
        <v>192</v>
      </c>
      <c r="B366" s="24">
        <v>36987</v>
      </c>
      <c r="C366" s="25">
        <v>0.24931506849315069</v>
      </c>
      <c r="D366" s="22">
        <f t="shared" si="4"/>
        <v>147</v>
      </c>
      <c r="E366" s="20">
        <v>17.333315999999996</v>
      </c>
      <c r="G366" s="20">
        <f t="shared" si="6"/>
        <v>27.555527999999995</v>
      </c>
      <c r="H366" s="20">
        <v>10.222211999999999</v>
      </c>
      <c r="K366" s="20">
        <v>0.25479974519999998</v>
      </c>
      <c r="O366" s="30">
        <v>2.04</v>
      </c>
      <c r="P366" s="30">
        <v>1.07</v>
      </c>
    </row>
    <row r="367" spans="1:16" ht="14.4">
      <c r="A367" s="20" t="s">
        <v>192</v>
      </c>
      <c r="B367" s="24">
        <v>36987</v>
      </c>
      <c r="C367" s="25">
        <v>0.24931506849315069</v>
      </c>
      <c r="D367" s="22">
        <f t="shared" si="4"/>
        <v>135.30000000000001</v>
      </c>
      <c r="E367" s="20">
        <v>15.999983999999998</v>
      </c>
      <c r="G367" s="20">
        <f t="shared" si="6"/>
        <v>25.666640999999998</v>
      </c>
      <c r="H367" s="20">
        <v>9.6666569999999989</v>
      </c>
      <c r="K367" s="20">
        <v>0.21647978351999997</v>
      </c>
      <c r="O367" s="30">
        <v>2.0699999999999998</v>
      </c>
      <c r="P367" s="30">
        <v>1.1000000000000001</v>
      </c>
    </row>
    <row r="368" spans="1:16" ht="14.4">
      <c r="A368" s="20" t="s">
        <v>192</v>
      </c>
      <c r="B368" s="24">
        <v>36987</v>
      </c>
      <c r="C368" s="25">
        <v>0.24931506849315069</v>
      </c>
      <c r="D368" s="22">
        <f t="shared" si="4"/>
        <v>143.20000000000002</v>
      </c>
      <c r="E368" s="20">
        <v>18.222203999999998</v>
      </c>
      <c r="G368" s="20">
        <f t="shared" si="6"/>
        <v>26.777750999999995</v>
      </c>
      <c r="H368" s="20">
        <v>8.5555469999999989</v>
      </c>
      <c r="K368" s="20">
        <v>0.26094196128000002</v>
      </c>
      <c r="O368" s="30">
        <v>2.0699999999999998</v>
      </c>
      <c r="P368" s="30">
        <v>1.08</v>
      </c>
    </row>
    <row r="369" spans="1:16" ht="14.4">
      <c r="A369" s="20" t="s">
        <v>192</v>
      </c>
      <c r="B369" s="24">
        <v>37012.800000000003</v>
      </c>
      <c r="C369" s="25">
        <v>0.320000000000008</v>
      </c>
      <c r="D369" s="22"/>
      <c r="N369" s="20">
        <v>5.2222222222222223</v>
      </c>
      <c r="O369" s="30"/>
      <c r="P369" s="30"/>
    </row>
    <row r="370" spans="1:16" ht="14.4">
      <c r="A370" s="20" t="s">
        <v>192</v>
      </c>
      <c r="B370" s="24">
        <v>37012.800000000003</v>
      </c>
      <c r="C370" s="25">
        <v>0.320000000000008</v>
      </c>
      <c r="D370" s="22"/>
      <c r="N370" s="20">
        <v>6.2222222222222223</v>
      </c>
      <c r="O370" s="30"/>
      <c r="P370" s="30"/>
    </row>
    <row r="371" spans="1:16" ht="14.4">
      <c r="A371" s="20" t="s">
        <v>192</v>
      </c>
      <c r="B371" s="24">
        <v>37261</v>
      </c>
      <c r="C371" s="25">
        <v>1</v>
      </c>
      <c r="D371" s="22"/>
      <c r="N371" s="20">
        <v>398.77777777777777</v>
      </c>
      <c r="O371" s="30"/>
      <c r="P371" s="30"/>
    </row>
    <row r="372" spans="1:16" ht="14.4">
      <c r="A372" s="20" t="s">
        <v>192</v>
      </c>
      <c r="B372" s="24">
        <v>37261</v>
      </c>
      <c r="C372" s="25">
        <v>1</v>
      </c>
      <c r="D372" s="22"/>
      <c r="N372" s="20">
        <v>347.44444444444446</v>
      </c>
      <c r="O372" s="30"/>
      <c r="P372" s="30"/>
    </row>
    <row r="373" spans="1:16" ht="14.4">
      <c r="A373" s="20" t="s">
        <v>192</v>
      </c>
      <c r="B373" s="24">
        <v>37352</v>
      </c>
      <c r="C373" s="25">
        <v>1.2493150684931507</v>
      </c>
      <c r="D373" s="22">
        <f t="shared" si="4"/>
        <v>107.8</v>
      </c>
      <c r="E373" s="20">
        <v>331.88855699999999</v>
      </c>
      <c r="G373" s="20">
        <f t="shared" si="6"/>
        <v>671.33266200000003</v>
      </c>
      <c r="H373" s="20">
        <v>339.44410499999998</v>
      </c>
      <c r="K373" s="20">
        <v>3.5777586444599998</v>
      </c>
      <c r="O373" s="30">
        <v>4.3</v>
      </c>
      <c r="P373" s="30">
        <v>4.37</v>
      </c>
    </row>
    <row r="374" spans="1:16" ht="14.4">
      <c r="A374" s="20" t="s">
        <v>192</v>
      </c>
      <c r="B374" s="24">
        <v>37352</v>
      </c>
      <c r="C374" s="25">
        <v>1.2493150684931507</v>
      </c>
      <c r="D374" s="22">
        <f t="shared" si="4"/>
        <v>106.5</v>
      </c>
      <c r="E374" s="20">
        <v>233.66643300000001</v>
      </c>
      <c r="G374" s="20">
        <f t="shared" si="6"/>
        <v>520.77725699999996</v>
      </c>
      <c r="H374" s="20">
        <v>287.11082399999998</v>
      </c>
      <c r="K374" s="20">
        <v>2.4885475114500002</v>
      </c>
      <c r="O374" s="30">
        <v>4.3</v>
      </c>
      <c r="P374" s="30">
        <v>4.2</v>
      </c>
    </row>
    <row r="375" spans="1:16" ht="14.4">
      <c r="A375" s="20" t="s">
        <v>192</v>
      </c>
      <c r="B375" s="24">
        <v>37352</v>
      </c>
      <c r="C375" s="25">
        <v>1.2493150684931507</v>
      </c>
      <c r="D375" s="22">
        <f t="shared" si="4"/>
        <v>99.800000000000011</v>
      </c>
      <c r="E375" s="20">
        <v>287.88860099999999</v>
      </c>
      <c r="G375" s="20">
        <f t="shared" si="6"/>
        <v>600.33273299999996</v>
      </c>
      <c r="H375" s="20">
        <v>312.44413199999991</v>
      </c>
      <c r="K375" s="20">
        <v>2.8731282379800001</v>
      </c>
      <c r="O375" s="30">
        <v>4.3</v>
      </c>
      <c r="P375" s="30">
        <v>4.3</v>
      </c>
    </row>
    <row r="376" spans="1:16" ht="14.4">
      <c r="A376" s="20" t="s">
        <v>192</v>
      </c>
      <c r="B376" s="24">
        <v>37352</v>
      </c>
      <c r="C376" s="25">
        <v>1.2493150684931507</v>
      </c>
      <c r="D376" s="22">
        <f t="shared" si="4"/>
        <v>103.6</v>
      </c>
      <c r="E376" s="20">
        <v>309.11080199999998</v>
      </c>
      <c r="G376" s="20">
        <f t="shared" si="6"/>
        <v>584.7771929999999</v>
      </c>
      <c r="H376" s="20">
        <v>275.66639099999998</v>
      </c>
      <c r="K376" s="20">
        <v>3.2023879087199996</v>
      </c>
      <c r="O376" s="30">
        <v>4.3</v>
      </c>
      <c r="P376" s="30">
        <v>4.8</v>
      </c>
    </row>
    <row r="377" spans="1:16" ht="14.4">
      <c r="A377" s="20" t="s">
        <v>192</v>
      </c>
      <c r="B377" s="24">
        <v>37647.9</v>
      </c>
      <c r="C377" s="25">
        <v>2.0600000000000041</v>
      </c>
      <c r="D377" s="22"/>
      <c r="N377" s="20">
        <v>874.66666666666663</v>
      </c>
      <c r="O377" s="30"/>
      <c r="P377" s="30"/>
    </row>
    <row r="378" spans="1:16" ht="14.4">
      <c r="A378" s="20" t="s">
        <v>192</v>
      </c>
      <c r="B378" s="24">
        <v>37647.9</v>
      </c>
      <c r="C378" s="25">
        <v>2.0600000000000041</v>
      </c>
      <c r="D378" s="22"/>
      <c r="N378" s="20">
        <v>822.33333333333326</v>
      </c>
      <c r="O378" s="30"/>
      <c r="P378" s="30"/>
    </row>
    <row r="379" spans="1:16" ht="14.4">
      <c r="A379" s="20" t="s">
        <v>192</v>
      </c>
      <c r="B379" s="24">
        <v>37717</v>
      </c>
      <c r="C379" s="25">
        <v>2.2493150684931509</v>
      </c>
      <c r="D379" s="22">
        <f t="shared" si="4"/>
        <v>84.399999999999991</v>
      </c>
      <c r="E379" s="20">
        <v>629.66603699999996</v>
      </c>
      <c r="G379" s="20">
        <f t="shared" si="6"/>
        <v>3012.4414320000001</v>
      </c>
      <c r="H379" s="20">
        <v>2382.7753950000001</v>
      </c>
      <c r="K379" s="20">
        <v>5.314381352279999</v>
      </c>
      <c r="O379" s="30">
        <v>8.91</v>
      </c>
      <c r="P379" s="30">
        <v>10.4</v>
      </c>
    </row>
    <row r="380" spans="1:16" ht="14.4">
      <c r="A380" s="20" t="s">
        <v>192</v>
      </c>
      <c r="B380" s="24">
        <v>37717</v>
      </c>
      <c r="C380" s="25">
        <v>2.2493150684931509</v>
      </c>
      <c r="D380" s="22">
        <f t="shared" si="4"/>
        <v>88.2</v>
      </c>
      <c r="E380" s="20">
        <v>680.55487499999992</v>
      </c>
      <c r="G380" s="20">
        <f t="shared" si="6"/>
        <v>3523.8853649999992</v>
      </c>
      <c r="H380" s="20">
        <v>2843.3304899999994</v>
      </c>
      <c r="K380" s="20">
        <v>6.0024939974999993</v>
      </c>
      <c r="O380" s="30">
        <v>9.07</v>
      </c>
      <c r="P380" s="30">
        <v>11.35</v>
      </c>
    </row>
    <row r="381" spans="1:16" ht="14.4">
      <c r="A381" s="20" t="s">
        <v>192</v>
      </c>
      <c r="B381" s="24">
        <v>37717</v>
      </c>
      <c r="C381" s="25">
        <v>2.2493150684931509</v>
      </c>
      <c r="D381" s="22">
        <f t="shared" si="4"/>
        <v>91.300000000000011</v>
      </c>
      <c r="E381" s="20">
        <v>536.11057499999993</v>
      </c>
      <c r="G381" s="20">
        <f t="shared" si="6"/>
        <v>2856.66381</v>
      </c>
      <c r="H381" s="20">
        <v>2320.5532350000003</v>
      </c>
      <c r="K381" s="20">
        <v>4.8946895497499998</v>
      </c>
      <c r="O381" s="30">
        <v>9.07</v>
      </c>
      <c r="P381" s="30">
        <v>9.6</v>
      </c>
    </row>
    <row r="382" spans="1:16" ht="14.4">
      <c r="A382" s="20" t="s">
        <v>192</v>
      </c>
      <c r="B382" s="24">
        <v>37717</v>
      </c>
      <c r="C382" s="25">
        <v>2.2493150684931509</v>
      </c>
      <c r="D382" s="22">
        <f t="shared" si="4"/>
        <v>84.700000000000017</v>
      </c>
      <c r="E382" s="20">
        <v>658.99934099999996</v>
      </c>
      <c r="G382" s="20">
        <f t="shared" si="6"/>
        <v>3072.9969269999992</v>
      </c>
      <c r="H382" s="20">
        <v>2413.9975859999995</v>
      </c>
      <c r="K382" s="20">
        <v>5.5817244182700003</v>
      </c>
      <c r="O382" s="30">
        <v>8.91</v>
      </c>
      <c r="P382" s="30">
        <v>10</v>
      </c>
    </row>
    <row r="383" spans="1:16" ht="14.4">
      <c r="A383" s="20" t="s">
        <v>192</v>
      </c>
      <c r="B383" s="24">
        <v>38016.550000000003</v>
      </c>
      <c r="C383" s="25">
        <v>3.0700000000000078</v>
      </c>
      <c r="D383" s="22"/>
      <c r="N383" s="20">
        <v>970.1111111111112</v>
      </c>
      <c r="O383" s="30"/>
      <c r="P383" s="30"/>
    </row>
    <row r="384" spans="1:16" ht="14.4">
      <c r="A384" s="20" t="s">
        <v>192</v>
      </c>
      <c r="B384" s="24">
        <v>38016.550000000003</v>
      </c>
      <c r="C384" s="25">
        <v>3.0700000000000078</v>
      </c>
      <c r="D384" s="22"/>
      <c r="N384" s="20">
        <v>1412.2222222222222</v>
      </c>
      <c r="O384" s="30"/>
      <c r="P384" s="30"/>
    </row>
    <row r="385" spans="1:16" ht="14.4">
      <c r="A385" s="20" t="s">
        <v>192</v>
      </c>
      <c r="B385" s="24">
        <v>38053</v>
      </c>
      <c r="C385" s="25">
        <v>3.1698630136986301</v>
      </c>
      <c r="D385" s="22">
        <f t="shared" si="4"/>
        <v>69.7</v>
      </c>
      <c r="E385" s="20">
        <v>851.99914799999988</v>
      </c>
      <c r="G385" s="20">
        <f t="shared" si="6"/>
        <v>7068.7707089999985</v>
      </c>
      <c r="H385" s="20">
        <v>6216.7715609999987</v>
      </c>
      <c r="K385" s="20">
        <v>5.9384340615599989</v>
      </c>
      <c r="O385" s="30">
        <v>12.89</v>
      </c>
      <c r="P385" s="30">
        <v>16.600000000000001</v>
      </c>
    </row>
    <row r="386" spans="1:16" ht="14.4">
      <c r="A386" s="20" t="s">
        <v>192</v>
      </c>
      <c r="B386" s="24">
        <v>38053</v>
      </c>
      <c r="C386" s="25">
        <v>3.1698630136986301</v>
      </c>
      <c r="D386" s="22">
        <f t="shared" si="4"/>
        <v>64.600000000000009</v>
      </c>
      <c r="E386" s="20">
        <v>771.99922800000002</v>
      </c>
      <c r="G386" s="20">
        <f t="shared" si="6"/>
        <v>7525.4369189999989</v>
      </c>
      <c r="H386" s="20">
        <v>6753.4376909999992</v>
      </c>
      <c r="K386" s="20">
        <v>4.9871150128800004</v>
      </c>
      <c r="O386" s="30">
        <v>12.8</v>
      </c>
      <c r="P386" s="30">
        <v>17.399999999999999</v>
      </c>
    </row>
    <row r="387" spans="1:16" ht="14.4">
      <c r="A387" s="20" t="s">
        <v>192</v>
      </c>
      <c r="B387" s="24">
        <v>38053</v>
      </c>
      <c r="C387" s="25">
        <v>3.1698630136986301</v>
      </c>
      <c r="D387" s="22">
        <f t="shared" ref="D387:D426" si="7">IF(AND(E387&gt;0,K387&gt;0),K387/E387*10000,999)</f>
        <v>78.3</v>
      </c>
      <c r="E387" s="20">
        <v>915.77686200000005</v>
      </c>
      <c r="G387" s="20">
        <f t="shared" si="6"/>
        <v>7017.3263159999997</v>
      </c>
      <c r="H387" s="20">
        <v>6101.549454</v>
      </c>
      <c r="K387" s="20">
        <v>7.1705328294599999</v>
      </c>
      <c r="O387" s="30">
        <v>12.8</v>
      </c>
      <c r="P387" s="30">
        <v>15.6</v>
      </c>
    </row>
    <row r="388" spans="1:16" ht="14.4">
      <c r="A388" s="20" t="s">
        <v>192</v>
      </c>
      <c r="B388" s="24">
        <v>38053</v>
      </c>
      <c r="C388" s="25">
        <v>3.1698630136986301</v>
      </c>
      <c r="D388" s="22">
        <f t="shared" si="7"/>
        <v>74.5</v>
      </c>
      <c r="E388" s="20">
        <v>600.4438439999999</v>
      </c>
      <c r="G388" s="20">
        <f t="shared" si="6"/>
        <v>7327.103783999999</v>
      </c>
      <c r="H388" s="20">
        <v>6726.6599399999996</v>
      </c>
      <c r="K388" s="20">
        <v>4.4733066377999995</v>
      </c>
      <c r="O388" s="30">
        <v>12.73</v>
      </c>
      <c r="P388" s="30">
        <v>18</v>
      </c>
    </row>
    <row r="389" spans="1:16" ht="14.4">
      <c r="A389" s="20" t="s">
        <v>192</v>
      </c>
      <c r="B389" s="24">
        <v>38713.699999999997</v>
      </c>
      <c r="C389" s="25">
        <v>4.9799999999999924</v>
      </c>
      <c r="D389" s="22"/>
      <c r="N389" s="20">
        <v>1943.3333333333333</v>
      </c>
      <c r="O389" s="30"/>
      <c r="P389" s="30"/>
    </row>
    <row r="390" spans="1:16" ht="14.4">
      <c r="A390" s="20" t="s">
        <v>192</v>
      </c>
      <c r="B390" s="24">
        <v>38713.699999999997</v>
      </c>
      <c r="C390" s="25">
        <v>4.9799999999999924</v>
      </c>
      <c r="D390" s="22"/>
      <c r="N390" s="20">
        <v>1870.7777777777776</v>
      </c>
      <c r="O390" s="30"/>
      <c r="P390" s="30"/>
    </row>
    <row r="391" spans="1:16" ht="14.4">
      <c r="A391" s="20" t="s">
        <v>192</v>
      </c>
      <c r="B391" s="24">
        <v>38841</v>
      </c>
      <c r="C391" s="25">
        <v>5.3287671232876717</v>
      </c>
      <c r="D391" s="22">
        <f t="shared" si="7"/>
        <v>64.199999999999989</v>
      </c>
      <c r="E391" s="20">
        <v>576.33275700000002</v>
      </c>
      <c r="G391" s="20">
        <f t="shared" si="6"/>
        <v>13827.986172000001</v>
      </c>
      <c r="H391" s="20">
        <v>13251.653415000001</v>
      </c>
      <c r="K391" s="20">
        <v>3.7000562999399995</v>
      </c>
      <c r="O391" s="30">
        <v>16.23</v>
      </c>
      <c r="P391" s="30">
        <v>23</v>
      </c>
    </row>
    <row r="392" spans="1:16" ht="14.4">
      <c r="A392" s="20" t="s">
        <v>192</v>
      </c>
      <c r="B392" s="24">
        <v>38841</v>
      </c>
      <c r="C392" s="25">
        <v>5.3287671232876717</v>
      </c>
      <c r="D392" s="22">
        <f t="shared" si="7"/>
        <v>68.800000000000011</v>
      </c>
      <c r="E392" s="20">
        <v>495.44394899999986</v>
      </c>
      <c r="G392" s="20">
        <f t="shared" si="6"/>
        <v>13732.319601000001</v>
      </c>
      <c r="H392" s="20">
        <v>13236.875652000001</v>
      </c>
      <c r="K392" s="20">
        <v>3.4086543691199993</v>
      </c>
      <c r="O392" s="30">
        <v>16.39</v>
      </c>
      <c r="P392" s="30">
        <v>22.8</v>
      </c>
    </row>
    <row r="393" spans="1:16" ht="14.4">
      <c r="A393" s="20" t="s">
        <v>192</v>
      </c>
      <c r="B393" s="24">
        <v>38841</v>
      </c>
      <c r="C393" s="25">
        <v>5.3287671232876717</v>
      </c>
      <c r="D393" s="22">
        <f t="shared" si="7"/>
        <v>82</v>
      </c>
      <c r="E393" s="20">
        <v>477.66618900000003</v>
      </c>
      <c r="G393" s="20">
        <f t="shared" si="6"/>
        <v>12807.098303999999</v>
      </c>
      <c r="H393" s="20">
        <v>12329.432115</v>
      </c>
      <c r="K393" s="20">
        <v>3.9168627498000004</v>
      </c>
      <c r="O393" s="30">
        <v>16.39</v>
      </c>
      <c r="P393" s="30">
        <v>22</v>
      </c>
    </row>
    <row r="394" spans="1:16" ht="14.4">
      <c r="A394" s="20" t="s">
        <v>192</v>
      </c>
      <c r="B394" s="24">
        <v>38841</v>
      </c>
      <c r="C394" s="25">
        <v>5.3287671232876717</v>
      </c>
      <c r="D394" s="22">
        <f t="shared" si="7"/>
        <v>68.399999999999991</v>
      </c>
      <c r="E394" s="20">
        <v>588.88829999999996</v>
      </c>
      <c r="G394" s="20">
        <f t="shared" si="6"/>
        <v>13711.764065999998</v>
      </c>
      <c r="H394" s="20">
        <v>13122.875765999997</v>
      </c>
      <c r="K394" s="20">
        <v>4.0279959719999994</v>
      </c>
      <c r="O394" s="30">
        <v>16.39</v>
      </c>
      <c r="P394" s="30">
        <v>23.5</v>
      </c>
    </row>
    <row r="395" spans="1:16" ht="14.4">
      <c r="A395" s="20" t="s">
        <v>192</v>
      </c>
      <c r="B395" s="24">
        <v>39451</v>
      </c>
      <c r="C395" s="25">
        <v>7</v>
      </c>
      <c r="D395" s="22">
        <f t="shared" si="7"/>
        <v>66.399999999999991</v>
      </c>
      <c r="E395" s="20">
        <v>456.44398799999993</v>
      </c>
      <c r="G395" s="20">
        <f t="shared" si="6"/>
        <v>17313.316019999995</v>
      </c>
      <c r="H395" s="20">
        <v>16856.872031999996</v>
      </c>
      <c r="K395" s="20">
        <v>3.0307880803199994</v>
      </c>
      <c r="O395" s="30">
        <v>17</v>
      </c>
      <c r="P395" s="30">
        <v>25</v>
      </c>
    </row>
    <row r="396" spans="1:16" ht="14.4">
      <c r="A396" s="20" t="s">
        <v>192</v>
      </c>
      <c r="B396" s="24">
        <v>39451</v>
      </c>
      <c r="C396" s="25">
        <v>7</v>
      </c>
      <c r="D396" s="22">
        <f t="shared" si="7"/>
        <v>67</v>
      </c>
      <c r="E396" s="20">
        <v>666.66599999999994</v>
      </c>
      <c r="G396" s="20">
        <f t="shared" si="6"/>
        <v>15607.539947999996</v>
      </c>
      <c r="H396" s="20">
        <v>14940.873947999997</v>
      </c>
      <c r="K396" s="20">
        <v>4.4666621999999991</v>
      </c>
      <c r="O396" s="30">
        <v>16.87</v>
      </c>
      <c r="P396" s="30">
        <v>24.3</v>
      </c>
    </row>
    <row r="397" spans="1:16" ht="14.4">
      <c r="A397" s="20" t="s">
        <v>192</v>
      </c>
      <c r="B397" s="24">
        <v>39451</v>
      </c>
      <c r="C397" s="25">
        <v>7</v>
      </c>
      <c r="D397" s="22">
        <f t="shared" si="7"/>
        <v>64.400000000000006</v>
      </c>
      <c r="E397" s="20">
        <v>677.99932199999989</v>
      </c>
      <c r="G397" s="20">
        <f t="shared" si="6"/>
        <v>16726.649939999996</v>
      </c>
      <c r="H397" s="20">
        <v>16048.650617999996</v>
      </c>
      <c r="K397" s="20">
        <v>4.3663156336800002</v>
      </c>
      <c r="O397" s="30">
        <v>16.809999999999999</v>
      </c>
      <c r="P397" s="30">
        <v>25.4</v>
      </c>
    </row>
    <row r="398" spans="1:16" ht="14.4">
      <c r="A398" s="20" t="s">
        <v>192</v>
      </c>
      <c r="B398" s="24">
        <v>39451</v>
      </c>
      <c r="C398" s="25">
        <v>7</v>
      </c>
      <c r="D398" s="22">
        <f t="shared" si="7"/>
        <v>66.2</v>
      </c>
      <c r="E398" s="20">
        <v>562.11054899999999</v>
      </c>
      <c r="G398" s="20">
        <f t="shared" si="6"/>
        <v>17053.427390999997</v>
      </c>
      <c r="H398" s="20">
        <v>16491.316841999997</v>
      </c>
      <c r="K398" s="20">
        <v>3.7211718343799998</v>
      </c>
      <c r="O398" s="30">
        <v>16.87</v>
      </c>
      <c r="P398" s="30">
        <v>25.1</v>
      </c>
    </row>
    <row r="399" spans="1:16" ht="14.4">
      <c r="A399" s="20" t="s">
        <v>192</v>
      </c>
      <c r="B399" s="24">
        <v>39556.85</v>
      </c>
      <c r="C399" s="25">
        <v>7.2899999999999956</v>
      </c>
      <c r="D399" s="22"/>
      <c r="N399" s="20">
        <v>1591.8888888888889</v>
      </c>
      <c r="O399" s="30"/>
      <c r="P399" s="30"/>
    </row>
    <row r="400" spans="1:16" ht="14.4">
      <c r="A400" s="20" t="s">
        <v>192</v>
      </c>
      <c r="B400" s="24">
        <v>39556.85</v>
      </c>
      <c r="C400" s="25">
        <v>7.2899999999999956</v>
      </c>
      <c r="D400" s="22"/>
      <c r="N400" s="20">
        <v>1973.4444444444441</v>
      </c>
      <c r="O400" s="30"/>
      <c r="P400" s="30"/>
    </row>
    <row r="401" spans="1:16" ht="15.6">
      <c r="A401" s="20" t="s">
        <v>193</v>
      </c>
      <c r="B401" s="24">
        <v>37436</v>
      </c>
      <c r="C401" s="25">
        <v>1.2493150684931507</v>
      </c>
      <c r="D401" s="22">
        <f t="shared" si="7"/>
        <v>99.100000000000009</v>
      </c>
      <c r="E401" s="20">
        <v>224.11088699999996</v>
      </c>
      <c r="F401" s="19"/>
      <c r="G401" s="20">
        <f t="shared" si="6"/>
        <v>544.22167799999988</v>
      </c>
      <c r="H401" s="20">
        <v>320.11079099999995</v>
      </c>
      <c r="K401" s="20">
        <v>2.2209388901699998</v>
      </c>
      <c r="O401" s="30">
        <v>4.3</v>
      </c>
      <c r="P401" s="30">
        <v>4.62</v>
      </c>
    </row>
    <row r="402" spans="1:16" ht="14.4">
      <c r="A402" s="20" t="s">
        <v>193</v>
      </c>
      <c r="B402" s="24">
        <v>37436</v>
      </c>
      <c r="C402" s="25">
        <v>1.2493150684931507</v>
      </c>
      <c r="D402" s="22">
        <f t="shared" si="7"/>
        <v>107.40000000000002</v>
      </c>
      <c r="E402" s="20">
        <v>236.11087499999999</v>
      </c>
      <c r="G402" s="20">
        <f t="shared" si="6"/>
        <v>553.88833499999998</v>
      </c>
      <c r="H402" s="20">
        <v>317.77745999999996</v>
      </c>
      <c r="K402" s="20">
        <v>2.5358307975000001</v>
      </c>
      <c r="O402" s="30">
        <v>4.1399999999999997</v>
      </c>
      <c r="P402" s="30">
        <v>4.88</v>
      </c>
    </row>
    <row r="403" spans="1:16" ht="14.4">
      <c r="A403" s="20" t="s">
        <v>193</v>
      </c>
      <c r="B403" s="24">
        <v>37436</v>
      </c>
      <c r="C403" s="25">
        <v>1.2493150684931507</v>
      </c>
      <c r="D403" s="22">
        <f t="shared" si="7"/>
        <v>109.79999999999998</v>
      </c>
      <c r="E403" s="20">
        <v>192.110919</v>
      </c>
      <c r="G403" s="20">
        <f t="shared" si="6"/>
        <v>420.88846799999999</v>
      </c>
      <c r="H403" s="20">
        <v>228.77754899999999</v>
      </c>
      <c r="K403" s="20">
        <v>2.1093778906199998</v>
      </c>
      <c r="O403" s="30">
        <v>4.04</v>
      </c>
      <c r="P403" s="30">
        <v>4.3</v>
      </c>
    </row>
    <row r="404" spans="1:16" ht="14.4">
      <c r="A404" s="20" t="s">
        <v>193</v>
      </c>
      <c r="B404" s="24">
        <v>37436</v>
      </c>
      <c r="C404" s="25">
        <v>1.2493150684931507</v>
      </c>
      <c r="D404" s="22">
        <f t="shared" si="7"/>
        <v>111.09999999999997</v>
      </c>
      <c r="E404" s="20">
        <v>191.11091999999999</v>
      </c>
      <c r="G404" s="20">
        <f t="shared" si="6"/>
        <v>445.55510999999996</v>
      </c>
      <c r="H404" s="20">
        <v>254.44418999999996</v>
      </c>
      <c r="K404" s="20">
        <v>2.1232423211999993</v>
      </c>
      <c r="O404" s="30">
        <v>4.1399999999999997</v>
      </c>
      <c r="P404" s="30">
        <v>4.4000000000000004</v>
      </c>
    </row>
    <row r="405" spans="1:16" ht="14.4">
      <c r="A405" s="20" t="s">
        <v>193</v>
      </c>
      <c r="B405" s="24">
        <v>37560.35</v>
      </c>
      <c r="C405" s="25">
        <v>1.5899999999999961</v>
      </c>
      <c r="D405" s="22"/>
      <c r="N405" s="27">
        <v>997.99999999999977</v>
      </c>
      <c r="O405" s="30"/>
      <c r="P405" s="30"/>
    </row>
    <row r="406" spans="1:16" ht="14.4">
      <c r="A406" s="20" t="s">
        <v>193</v>
      </c>
      <c r="B406" s="24">
        <v>37560.35</v>
      </c>
      <c r="C406" s="25">
        <v>1.5899999999999961</v>
      </c>
      <c r="D406" s="22"/>
      <c r="N406" s="27">
        <v>591.66666666666674</v>
      </c>
      <c r="O406" s="30"/>
      <c r="P406" s="30"/>
    </row>
    <row r="407" spans="1:16" ht="14.4">
      <c r="A407" s="20" t="s">
        <v>193</v>
      </c>
      <c r="B407" s="24">
        <v>37728.25</v>
      </c>
      <c r="C407" s="25">
        <v>2.0499999999999998</v>
      </c>
      <c r="D407" s="22"/>
      <c r="N407" s="27">
        <v>592.77777777777771</v>
      </c>
      <c r="O407" s="30"/>
      <c r="P407" s="30"/>
    </row>
    <row r="408" spans="1:16" ht="14.4">
      <c r="A408" s="20" t="s">
        <v>193</v>
      </c>
      <c r="B408" s="24">
        <v>37728.25</v>
      </c>
      <c r="C408" s="25">
        <v>2.0499999999999998</v>
      </c>
      <c r="D408" s="22"/>
      <c r="N408" s="27">
        <v>907</v>
      </c>
      <c r="O408" s="30"/>
      <c r="P408" s="30"/>
    </row>
    <row r="409" spans="1:16" ht="14.4">
      <c r="A409" s="20" t="s">
        <v>193</v>
      </c>
      <c r="B409" s="24">
        <v>37830</v>
      </c>
      <c r="C409" s="25">
        <v>2.3287671232876712</v>
      </c>
      <c r="D409" s="22">
        <f t="shared" si="7"/>
        <v>100.60000000000001</v>
      </c>
      <c r="E409" s="20">
        <v>601.55495399999995</v>
      </c>
      <c r="G409" s="20">
        <f t="shared" si="6"/>
        <v>2466.3308669999997</v>
      </c>
      <c r="H409" s="20">
        <v>1864.7759129999999</v>
      </c>
      <c r="K409" s="20">
        <v>6.0516428372400002</v>
      </c>
      <c r="O409" s="30">
        <v>9.5500000000000007</v>
      </c>
      <c r="P409" s="30">
        <v>8.3000000000000007</v>
      </c>
    </row>
    <row r="410" spans="1:16" ht="14.4">
      <c r="A410" s="20" t="s">
        <v>193</v>
      </c>
      <c r="B410" s="24">
        <v>37830</v>
      </c>
      <c r="C410" s="25">
        <v>2.3287671232876712</v>
      </c>
      <c r="D410" s="22">
        <f t="shared" si="7"/>
        <v>83.9</v>
      </c>
      <c r="E410" s="20">
        <v>533.33279999999991</v>
      </c>
      <c r="G410" s="20">
        <f t="shared" si="6"/>
        <v>2610.1085009999997</v>
      </c>
      <c r="H410" s="20">
        <v>2076.775701</v>
      </c>
      <c r="K410" s="20">
        <v>4.4746621919999994</v>
      </c>
      <c r="O410" s="30">
        <v>9.5500000000000007</v>
      </c>
      <c r="P410" s="30">
        <v>9.3000000000000007</v>
      </c>
    </row>
    <row r="411" spans="1:16" ht="14.4">
      <c r="A411" s="20" t="s">
        <v>193</v>
      </c>
      <c r="B411" s="24">
        <v>37830</v>
      </c>
      <c r="C411" s="25">
        <v>2.3287671232876712</v>
      </c>
      <c r="D411" s="22">
        <f t="shared" si="7"/>
        <v>94.799999999999983</v>
      </c>
      <c r="E411" s="20">
        <v>794.88809399999991</v>
      </c>
      <c r="G411" s="20">
        <f t="shared" si="6"/>
        <v>2961.1081499999996</v>
      </c>
      <c r="H411" s="20">
        <v>2166.2200559999997</v>
      </c>
      <c r="K411" s="20">
        <v>7.5355391311199984</v>
      </c>
      <c r="O411" s="30">
        <v>9.5500000000000007</v>
      </c>
      <c r="P411" s="30">
        <v>9.1999999999999993</v>
      </c>
    </row>
    <row r="412" spans="1:16" ht="14.4">
      <c r="A412" s="20" t="s">
        <v>193</v>
      </c>
      <c r="B412" s="24">
        <v>37830</v>
      </c>
      <c r="C412" s="25">
        <v>2.3287671232876712</v>
      </c>
      <c r="D412" s="22">
        <f t="shared" si="7"/>
        <v>87.2</v>
      </c>
      <c r="E412" s="20">
        <v>762.66590399999995</v>
      </c>
      <c r="G412" s="20">
        <f t="shared" si="6"/>
        <v>3115.4413289999998</v>
      </c>
      <c r="H412" s="20">
        <v>2352.7754249999998</v>
      </c>
      <c r="K412" s="20">
        <v>6.6504466828799993</v>
      </c>
      <c r="O412" s="30">
        <v>9.61</v>
      </c>
      <c r="P412" s="30">
        <v>9.8000000000000007</v>
      </c>
    </row>
    <row r="413" spans="1:16" ht="14.4">
      <c r="A413" s="20" t="s">
        <v>193</v>
      </c>
      <c r="B413" s="24">
        <v>38096.9</v>
      </c>
      <c r="C413" s="25">
        <v>3.0600000000000041</v>
      </c>
      <c r="D413" s="22"/>
      <c r="N413" s="27">
        <v>1186.7777777777778</v>
      </c>
      <c r="O413" s="30"/>
      <c r="P413" s="30"/>
    </row>
    <row r="414" spans="1:16" ht="14.4">
      <c r="A414" s="20" t="s">
        <v>193</v>
      </c>
      <c r="B414" s="24">
        <v>38096.9</v>
      </c>
      <c r="C414" s="25">
        <v>3.0600000000000041</v>
      </c>
      <c r="D414" s="22"/>
      <c r="N414" s="27">
        <v>1799</v>
      </c>
      <c r="O414" s="30"/>
      <c r="P414" s="30"/>
    </row>
    <row r="415" spans="1:16" ht="14.4">
      <c r="A415" s="20" t="s">
        <v>193</v>
      </c>
      <c r="B415" s="24">
        <v>38137</v>
      </c>
      <c r="C415" s="25">
        <v>3.1698630136986301</v>
      </c>
      <c r="D415" s="22">
        <f t="shared" si="7"/>
        <v>91.700000000000017</v>
      </c>
      <c r="E415" s="20">
        <v>897.88799099999983</v>
      </c>
      <c r="G415" s="20">
        <f t="shared" si="6"/>
        <v>9736.545818999999</v>
      </c>
      <c r="H415" s="20">
        <v>8838.6578279999994</v>
      </c>
      <c r="K415" s="20">
        <v>8.2336328774699989</v>
      </c>
      <c r="O415" s="30">
        <v>13.37</v>
      </c>
      <c r="P415" s="30">
        <v>18.2</v>
      </c>
    </row>
    <row r="416" spans="1:16" ht="14.4">
      <c r="A416" s="20" t="s">
        <v>193</v>
      </c>
      <c r="B416" s="24">
        <v>38137</v>
      </c>
      <c r="C416" s="25">
        <v>3.1698630136986301</v>
      </c>
      <c r="D416" s="22">
        <f t="shared" si="7"/>
        <v>84.499999999999986</v>
      </c>
      <c r="E416" s="20">
        <v>924.55463099999997</v>
      </c>
      <c r="G416" s="20">
        <f t="shared" si="6"/>
        <v>8067.2141549999997</v>
      </c>
      <c r="H416" s="20">
        <v>7142.6595239999997</v>
      </c>
      <c r="K416" s="20">
        <v>7.8124866319499997</v>
      </c>
      <c r="O416" s="30">
        <v>13.37</v>
      </c>
      <c r="P416" s="30">
        <v>18.2</v>
      </c>
    </row>
    <row r="417" spans="1:16" ht="14.4">
      <c r="A417" s="20" t="s">
        <v>193</v>
      </c>
      <c r="B417" s="24">
        <v>38137</v>
      </c>
      <c r="C417" s="25">
        <v>3.1698630136986301</v>
      </c>
      <c r="D417" s="22">
        <f t="shared" si="7"/>
        <v>82.699999999999989</v>
      </c>
      <c r="E417" s="20">
        <v>921.6657449999999</v>
      </c>
      <c r="G417" s="20">
        <f t="shared" si="6"/>
        <v>8879.4355649999998</v>
      </c>
      <c r="H417" s="20">
        <v>7957.7698200000004</v>
      </c>
      <c r="K417" s="20">
        <v>7.6221757111499988</v>
      </c>
      <c r="O417" s="30">
        <v>13.27</v>
      </c>
      <c r="P417" s="30">
        <v>18.3</v>
      </c>
    </row>
    <row r="418" spans="1:16" ht="14.4">
      <c r="A418" s="20" t="s">
        <v>193</v>
      </c>
      <c r="B418" s="24">
        <v>38137</v>
      </c>
      <c r="C418" s="25">
        <v>3.1698630136986301</v>
      </c>
      <c r="D418" s="22">
        <f t="shared" si="7"/>
        <v>82.699999999999989</v>
      </c>
      <c r="E418" s="20">
        <v>902.7768749999999</v>
      </c>
      <c r="G418" s="20">
        <f t="shared" si="6"/>
        <v>7910.6587559999989</v>
      </c>
      <c r="H418" s="20">
        <v>7007.8818809999993</v>
      </c>
      <c r="K418" s="20">
        <v>7.4659647562499991</v>
      </c>
      <c r="O418" s="30">
        <v>13.27</v>
      </c>
      <c r="P418" s="30">
        <v>18.399999999999999</v>
      </c>
    </row>
    <row r="419" spans="1:16" ht="14.4">
      <c r="A419" s="20" t="s">
        <v>193</v>
      </c>
      <c r="B419" s="24">
        <v>38805</v>
      </c>
      <c r="C419" s="25">
        <v>5</v>
      </c>
      <c r="D419" s="22">
        <f t="shared" si="7"/>
        <v>78.099999999999994</v>
      </c>
      <c r="E419" s="20">
        <v>590.33274299999994</v>
      </c>
      <c r="G419" s="20">
        <f t="shared" si="6"/>
        <v>13025.431419</v>
      </c>
      <c r="H419" s="20">
        <v>12435.098676</v>
      </c>
      <c r="K419" s="20">
        <v>4.6104987228299992</v>
      </c>
      <c r="M419" s="24"/>
      <c r="N419" s="27">
        <v>1309.3333333333335</v>
      </c>
      <c r="O419" s="30">
        <v>16.07</v>
      </c>
      <c r="P419" s="30">
        <v>21.69</v>
      </c>
    </row>
    <row r="420" spans="1:16" ht="14.4">
      <c r="A420" s="20" t="s">
        <v>193</v>
      </c>
      <c r="B420" s="24">
        <v>38805</v>
      </c>
      <c r="C420" s="25">
        <v>5</v>
      </c>
      <c r="D420" s="22">
        <f t="shared" si="7"/>
        <v>84</v>
      </c>
      <c r="E420" s="20">
        <v>717.88817100000006</v>
      </c>
      <c r="G420" s="20">
        <f t="shared" si="6"/>
        <v>11856.543699</v>
      </c>
      <c r="H420" s="20">
        <v>11138.655527999999</v>
      </c>
      <c r="K420" s="20">
        <v>6.0302606363999995</v>
      </c>
      <c r="M420" s="24"/>
      <c r="N420" s="27">
        <v>1379.4444444444443</v>
      </c>
      <c r="O420" s="30">
        <v>15.92</v>
      </c>
      <c r="P420" s="30">
        <v>20.9</v>
      </c>
    </row>
    <row r="421" spans="1:16" ht="14.4">
      <c r="A421" s="20" t="s">
        <v>193</v>
      </c>
      <c r="B421" s="24">
        <v>38805</v>
      </c>
      <c r="C421" s="25">
        <v>5</v>
      </c>
      <c r="D421" s="22">
        <f t="shared" si="7"/>
        <v>76.59999999999998</v>
      </c>
      <c r="E421" s="20">
        <v>735.88815299999999</v>
      </c>
      <c r="G421" s="20">
        <f t="shared" si="6"/>
        <v>12348.654318000001</v>
      </c>
      <c r="H421" s="20">
        <v>11612.766165000001</v>
      </c>
      <c r="K421" s="20">
        <v>5.6369032519799989</v>
      </c>
      <c r="O421" s="30">
        <v>16.07</v>
      </c>
      <c r="P421" s="30">
        <v>21.2</v>
      </c>
    </row>
    <row r="422" spans="1:16" ht="14.4">
      <c r="A422" s="20" t="s">
        <v>193</v>
      </c>
      <c r="B422" s="24">
        <v>38805</v>
      </c>
      <c r="C422" s="25">
        <v>5</v>
      </c>
      <c r="D422" s="22">
        <f t="shared" si="7"/>
        <v>73.400000000000006</v>
      </c>
      <c r="E422" s="20">
        <v>652.33268099999998</v>
      </c>
      <c r="G422" s="20">
        <f t="shared" si="6"/>
        <v>11028.211193999998</v>
      </c>
      <c r="H422" s="20">
        <v>10375.878512999998</v>
      </c>
      <c r="K422" s="20">
        <v>4.7881218785400002</v>
      </c>
      <c r="O422" s="30">
        <v>15.85</v>
      </c>
      <c r="P422" s="30">
        <v>21.2</v>
      </c>
    </row>
    <row r="423" spans="1:16" ht="14.4">
      <c r="A423" s="20" t="s">
        <v>193</v>
      </c>
      <c r="B423" s="24">
        <v>39505</v>
      </c>
      <c r="C423" s="25">
        <v>6.9178082191780819</v>
      </c>
      <c r="D423" s="22">
        <f t="shared" si="7"/>
        <v>74.3</v>
      </c>
      <c r="E423" s="20">
        <v>951.55460399999993</v>
      </c>
      <c r="G423" s="20">
        <f t="shared" si="6"/>
        <v>14544.318788999997</v>
      </c>
      <c r="H423" s="20">
        <v>13592.764184999998</v>
      </c>
      <c r="K423" s="20">
        <v>7.0700507077199992</v>
      </c>
      <c r="O423" s="30">
        <v>17.57</v>
      </c>
      <c r="P423" s="30">
        <v>24.2</v>
      </c>
    </row>
    <row r="424" spans="1:16" ht="14.4">
      <c r="A424" s="20" t="s">
        <v>193</v>
      </c>
      <c r="B424" s="24">
        <v>39505</v>
      </c>
      <c r="C424" s="25">
        <v>6.9178082191780819</v>
      </c>
      <c r="D424" s="22">
        <f t="shared" si="7"/>
        <v>71.900000000000006</v>
      </c>
      <c r="E424" s="20">
        <v>735.88815299999999</v>
      </c>
      <c r="G424" s="20">
        <f t="shared" si="6"/>
        <v>17566.537989</v>
      </c>
      <c r="H424" s="20">
        <v>16830.649836000001</v>
      </c>
      <c r="K424" s="20">
        <v>5.2910358200700003</v>
      </c>
      <c r="O424" s="30">
        <v>17.829999999999998</v>
      </c>
      <c r="P424" s="30">
        <v>24.1</v>
      </c>
    </row>
    <row r="425" spans="1:16" ht="14.4">
      <c r="A425" s="20" t="s">
        <v>193</v>
      </c>
      <c r="B425" s="24">
        <v>39505</v>
      </c>
      <c r="C425" s="25">
        <v>6.9178082191780819</v>
      </c>
      <c r="D425" s="22">
        <f t="shared" si="7"/>
        <v>79.7</v>
      </c>
      <c r="E425" s="20">
        <v>677.7770999999999</v>
      </c>
      <c r="G425" s="20">
        <f t="shared" si="6"/>
        <v>22496.199725999999</v>
      </c>
      <c r="H425" s="20">
        <v>21818.422626</v>
      </c>
      <c r="K425" s="20">
        <v>5.4018834869999992</v>
      </c>
      <c r="O425" s="30">
        <v>17.829999999999998</v>
      </c>
      <c r="P425" s="30">
        <v>24</v>
      </c>
    </row>
    <row r="426" spans="1:16" ht="14.4">
      <c r="A426" s="20" t="s">
        <v>193</v>
      </c>
      <c r="B426" s="24">
        <v>39505</v>
      </c>
      <c r="C426" s="25">
        <v>6.9178082191780819</v>
      </c>
      <c r="D426" s="22">
        <f t="shared" si="7"/>
        <v>73.2</v>
      </c>
      <c r="E426" s="20">
        <v>804.5547509999999</v>
      </c>
      <c r="G426" s="20">
        <f t="shared" si="6"/>
        <v>14620.429824000001</v>
      </c>
      <c r="H426" s="20">
        <v>13815.875073000001</v>
      </c>
      <c r="K426" s="20">
        <v>5.8893407773199993</v>
      </c>
      <c r="O426" s="30">
        <v>17.829999999999998</v>
      </c>
      <c r="P426" s="30">
        <v>24.32</v>
      </c>
    </row>
    <row r="427" spans="1:16" ht="14.4">
      <c r="A427" s="20" t="s">
        <v>193</v>
      </c>
      <c r="B427" s="24">
        <v>39640.85</v>
      </c>
      <c r="C427" s="25">
        <v>7.2899999999999956</v>
      </c>
      <c r="D427" s="22"/>
      <c r="N427" s="27">
        <v>2048.2222222222222</v>
      </c>
      <c r="O427" s="30"/>
      <c r="P427" s="30"/>
    </row>
    <row r="428" spans="1:16" ht="14.4">
      <c r="A428" s="20" t="s">
        <v>193</v>
      </c>
      <c r="B428" s="24">
        <v>39640.85</v>
      </c>
      <c r="C428" s="25">
        <v>7.2899999999999956</v>
      </c>
      <c r="D428" s="22"/>
      <c r="N428" s="27">
        <v>1828.5555555555557</v>
      </c>
      <c r="O428" s="30"/>
      <c r="P428" s="30"/>
    </row>
    <row r="429" spans="1:16" ht="14.4">
      <c r="A429" s="20" t="s">
        <v>111</v>
      </c>
      <c r="B429" s="24">
        <v>40667</v>
      </c>
      <c r="C429" s="25">
        <v>1.5048679486910332</v>
      </c>
      <c r="D429" s="22"/>
      <c r="F429" s="20">
        <v>764.26881507842052</v>
      </c>
      <c r="G429" s="35">
        <f>2.31379116712*(1.00000211749^F429)*(F429^0.914078584947)</f>
        <v>1001.2454176807533</v>
      </c>
      <c r="K429" s="25">
        <v>2.1567505720823799</v>
      </c>
    </row>
    <row r="430" spans="1:16" ht="14.4">
      <c r="A430" s="20" t="s">
        <v>111</v>
      </c>
      <c r="B430" s="24">
        <v>40842</v>
      </c>
      <c r="C430" s="25">
        <v>1.98410503222555</v>
      </c>
      <c r="D430" s="22"/>
      <c r="F430" s="20">
        <v>1252.1098589692836</v>
      </c>
      <c r="G430" s="35">
        <f>2.31379116712*(1.00000211749^F430)*(F430^0.914078584947)</f>
        <v>1573.8532290486555</v>
      </c>
      <c r="K430" s="25">
        <v>3.20938215102974</v>
      </c>
    </row>
    <row r="431" spans="1:16" ht="14.4">
      <c r="A431" s="20" t="s">
        <v>111</v>
      </c>
      <c r="B431" s="24">
        <v>41030</v>
      </c>
      <c r="C431" s="25">
        <v>2.5004618646736501</v>
      </c>
      <c r="D431" s="22"/>
      <c r="G431" s="35"/>
      <c r="K431" s="25">
        <v>3.0778032036613201</v>
      </c>
    </row>
    <row r="432" spans="1:16" ht="14.4">
      <c r="A432" s="20" t="s">
        <v>111</v>
      </c>
      <c r="B432" s="24">
        <v>41214</v>
      </c>
      <c r="C432" s="25">
        <v>3.0032383011777504</v>
      </c>
      <c r="D432" s="22"/>
      <c r="F432" s="20">
        <v>2973.104652695396</v>
      </c>
      <c r="G432" s="35">
        <f>2.31379116712*(1.00000211749^F432)*(F432^0.914078584947)</f>
        <v>3482.1327753057144</v>
      </c>
      <c r="K432" s="25">
        <v>3.8672768878718502</v>
      </c>
    </row>
    <row r="433" spans="1:11" ht="14.4">
      <c r="A433" s="20" t="s">
        <v>111</v>
      </c>
      <c r="B433" s="24">
        <v>41579</v>
      </c>
      <c r="C433" s="25">
        <v>4.0033458946528588</v>
      </c>
      <c r="D433" s="22"/>
      <c r="F433" s="20">
        <v>4572.1391854487892</v>
      </c>
      <c r="G433" s="35">
        <f>2.31379116712*(1.00000211749^F433)*(F433^0.914078584947)</f>
        <v>5178.0418904715507</v>
      </c>
      <c r="K433" s="25">
        <v>2.8203661327231102</v>
      </c>
    </row>
    <row r="434" spans="1:11" ht="14.4">
      <c r="A434" s="20" t="s">
        <v>115</v>
      </c>
      <c r="B434" s="24">
        <v>40666</v>
      </c>
      <c r="C434" s="25">
        <v>1.5017501120071666</v>
      </c>
      <c r="D434" s="22"/>
      <c r="F434" s="20">
        <v>859.41358024690817</v>
      </c>
      <c r="G434" s="35">
        <f>2.31379116712*(1.00000211749^F434)*(F434^0.914078584947)</f>
        <v>1114.8229300585924</v>
      </c>
      <c r="K434" s="25">
        <v>2.43951612903225</v>
      </c>
    </row>
    <row r="435" spans="1:11" ht="14.4">
      <c r="A435" s="20" t="s">
        <v>115</v>
      </c>
      <c r="B435" s="24">
        <v>40849</v>
      </c>
      <c r="C435" s="25">
        <v>2.0045922939068084</v>
      </c>
      <c r="D435" s="22"/>
      <c r="F435" s="20">
        <v>1359.0277777777712</v>
      </c>
      <c r="G435" s="35">
        <f>2.31379116712*(1.00000211749^F435)*(F435^0.914078584947)</f>
        <v>1696.6445259346447</v>
      </c>
      <c r="K435" s="25">
        <v>3.03091397849462</v>
      </c>
    </row>
    <row r="436" spans="1:11" ht="14.4">
      <c r="A436" s="20" t="s">
        <v>115</v>
      </c>
      <c r="B436" s="24">
        <v>41030</v>
      </c>
      <c r="C436" s="25">
        <v>2.4995414706541168</v>
      </c>
      <c r="D436" s="22"/>
      <c r="G436" s="35"/>
      <c r="K436" s="25">
        <v>3.0913978494623602</v>
      </c>
    </row>
    <row r="437" spans="1:11" ht="14.4">
      <c r="A437" s="20" t="s">
        <v>115</v>
      </c>
      <c r="B437" s="24">
        <v>41213</v>
      </c>
      <c r="C437" s="25">
        <v>3.0020511312724003</v>
      </c>
      <c r="D437" s="22"/>
      <c r="F437" s="20">
        <v>3397.993827160491</v>
      </c>
      <c r="G437" s="35">
        <f>2.31379116712*(1.00000211749^F437)*(F437^0.914078584947)</f>
        <v>3937.8932881204018</v>
      </c>
      <c r="K437" s="25">
        <v>3.55510752688172</v>
      </c>
    </row>
    <row r="438" spans="1:11" ht="14.4">
      <c r="A438" s="20" t="s">
        <v>115</v>
      </c>
      <c r="B438" s="24">
        <v>41576</v>
      </c>
      <c r="C438" s="25">
        <v>3.996622283826158</v>
      </c>
      <c r="D438" s="22"/>
      <c r="F438" s="20">
        <v>5018.3641975308219</v>
      </c>
      <c r="G438" s="35">
        <f>2.31379116712*(1.00000211749^F438)*(F438^0.914078584947)</f>
        <v>5643.437900754735</v>
      </c>
      <c r="K438" s="25">
        <v>2.9704301075268802</v>
      </c>
    </row>
    <row r="439" spans="1:11" ht="14.4">
      <c r="A439" s="20" t="s">
        <v>114</v>
      </c>
      <c r="B439" s="24">
        <v>40665</v>
      </c>
      <c r="C439" s="25">
        <v>1.4988453383158669</v>
      </c>
      <c r="D439" s="22"/>
      <c r="F439" s="20">
        <v>899.78021615921648</v>
      </c>
      <c r="G439" s="35">
        <f>2.31379116712*(1.00000211749^F439)*(F439^0.914078584947)</f>
        <v>1162.6914139625583</v>
      </c>
      <c r="K439" s="25">
        <v>2.2826086956521698</v>
      </c>
    </row>
    <row r="440" spans="1:11" ht="14.4">
      <c r="A440" s="20" t="s">
        <v>114</v>
      </c>
      <c r="B440" s="24">
        <v>40846</v>
      </c>
      <c r="C440" s="25">
        <v>1.9958878298658416</v>
      </c>
      <c r="D440" s="22"/>
      <c r="F440" s="20">
        <v>1401.172400158162</v>
      </c>
      <c r="G440" s="35">
        <f>2.31379116712*(1.00000211749^F440)*(F440^0.914078584947)</f>
        <v>1744.8305681717347</v>
      </c>
      <c r="K440" s="25">
        <v>3.0720823798626999</v>
      </c>
    </row>
    <row r="441" spans="1:11" ht="14.4">
      <c r="A441" s="20" t="s">
        <v>114</v>
      </c>
      <c r="B441" s="24">
        <v>41030</v>
      </c>
      <c r="C441" s="25">
        <v>2.5000026242311</v>
      </c>
      <c r="D441" s="22"/>
      <c r="G441" s="35"/>
      <c r="K441" s="25">
        <v>3.2780320366132698</v>
      </c>
    </row>
    <row r="442" spans="1:11" ht="14.4">
      <c r="A442" s="20" t="s">
        <v>114</v>
      </c>
      <c r="B442" s="24">
        <v>41213</v>
      </c>
      <c r="C442" s="25">
        <v>3.0020573971826252</v>
      </c>
      <c r="D442" s="22"/>
      <c r="F442" s="20">
        <v>3704.8662185316957</v>
      </c>
      <c r="G442" s="35">
        <f>2.31379116712*(1.00000211749^F442)*(F442^0.914078584947)</f>
        <v>4264.5159928256771</v>
      </c>
      <c r="K442" s="25">
        <v>4.3821510297482797</v>
      </c>
    </row>
    <row r="443" spans="1:11" ht="14.4">
      <c r="A443" s="20" t="s">
        <v>114</v>
      </c>
      <c r="B443" s="24">
        <v>41577</v>
      </c>
      <c r="C443" s="25">
        <v>3.9972839208111997</v>
      </c>
      <c r="D443" s="22"/>
      <c r="F443" s="20">
        <v>5358.1053117173869</v>
      </c>
      <c r="G443" s="35">
        <f>2.31379116712*(1.00000211749^F443)*(F443^0.914078584947)</f>
        <v>5995.9895293809286</v>
      </c>
      <c r="K443" s="25">
        <v>2.9633867276887802</v>
      </c>
    </row>
    <row r="444" spans="1:11" ht="14.4">
      <c r="A444" s="20" t="s">
        <v>116</v>
      </c>
      <c r="B444" s="24">
        <v>40666</v>
      </c>
      <c r="C444" s="25">
        <v>1.5014175907258001</v>
      </c>
      <c r="D444" s="22"/>
      <c r="F444" s="20">
        <v>859.41358024690817</v>
      </c>
      <c r="G444" s="35">
        <f>2.31379116712*(1.00000211749^F444)*(F444^0.914078584947)</f>
        <v>1114.8229300585924</v>
      </c>
      <c r="K444" s="25">
        <v>2.3118279569892399</v>
      </c>
    </row>
    <row r="445" spans="1:11" ht="14.4">
      <c r="A445" s="20" t="s">
        <v>116</v>
      </c>
      <c r="B445" s="24">
        <v>40851</v>
      </c>
      <c r="C445" s="25">
        <v>2.0109276993727581</v>
      </c>
      <c r="D445" s="22"/>
      <c r="F445" s="20">
        <v>1386.0339506172797</v>
      </c>
      <c r="G445" s="35">
        <f>2.31379116712*(1.00000211749^F445)*(F445^0.914078584947)</f>
        <v>1727.5355204805423</v>
      </c>
      <c r="K445" s="25">
        <v>2.9637096774193501</v>
      </c>
    </row>
    <row r="446" spans="1:11" ht="14.4">
      <c r="A446" s="20" t="s">
        <v>116</v>
      </c>
      <c r="B446" s="24">
        <v>41030</v>
      </c>
      <c r="C446" s="25">
        <v>2.4994189628136168</v>
      </c>
      <c r="D446" s="22"/>
      <c r="G446" s="35"/>
      <c r="K446" s="25">
        <v>3.0443548387096699</v>
      </c>
    </row>
    <row r="447" spans="1:11" ht="14.4">
      <c r="A447" s="20" t="s">
        <v>116</v>
      </c>
      <c r="B447" s="24">
        <v>41214</v>
      </c>
      <c r="C447" s="25">
        <v>3.0049738183243666</v>
      </c>
      <c r="D447" s="22"/>
      <c r="F447" s="20">
        <v>3573.5339506172813</v>
      </c>
      <c r="G447" s="35">
        <f>2.31379116712*(1.00000211749^F447)*(F447^0.914078584947)</f>
        <v>4124.9732831188649</v>
      </c>
      <c r="K447" s="25">
        <v>4.67741935483871</v>
      </c>
    </row>
    <row r="448" spans="1:11" ht="14.4">
      <c r="A448" s="20" t="s">
        <v>116</v>
      </c>
      <c r="B448" s="24">
        <v>41579</v>
      </c>
      <c r="C448" s="25">
        <v>4.0030801971326087</v>
      </c>
      <c r="D448" s="22"/>
      <c r="F448" s="20">
        <v>5409.9537037036744</v>
      </c>
      <c r="G448" s="35">
        <f>2.31379116712*(1.00000211749^F448)*(F448^0.914078584947)</f>
        <v>6049.6674222146212</v>
      </c>
      <c r="K448" s="25">
        <v>2.9502688172043001</v>
      </c>
    </row>
    <row r="449" spans="1:11" ht="14.4">
      <c r="A449" s="20" t="s">
        <v>117</v>
      </c>
      <c r="B449" s="24">
        <v>40668</v>
      </c>
      <c r="C449" s="25">
        <v>1.5081205197132583</v>
      </c>
      <c r="D449" s="22"/>
      <c r="F449" s="20">
        <v>832.40740740740443</v>
      </c>
      <c r="G449" s="35">
        <f>2.31379116712*(1.00000211749^F449)*(F449^0.914078584947)</f>
        <v>1082.6951513574236</v>
      </c>
      <c r="K449" s="25">
        <v>2.3857526881720399</v>
      </c>
    </row>
    <row r="450" spans="1:11" ht="14.4">
      <c r="A450" s="20" t="s">
        <v>117</v>
      </c>
      <c r="B450" s="24">
        <v>40852</v>
      </c>
      <c r="C450" s="25">
        <v>2.0110152049731167</v>
      </c>
      <c r="D450" s="22"/>
      <c r="F450" s="20">
        <v>1359.0277777777712</v>
      </c>
      <c r="G450" s="35">
        <f>2.31379116712*(1.00000211749^F450)*(F450^0.914078584947)</f>
        <v>1696.6445259346447</v>
      </c>
      <c r="K450" s="25">
        <v>2.9973118279569801</v>
      </c>
    </row>
    <row r="451" spans="1:11" ht="14.4">
      <c r="A451" s="20" t="s">
        <v>117</v>
      </c>
      <c r="B451" s="24">
        <v>41032</v>
      </c>
      <c r="C451" s="25">
        <v>2.5062969030017919</v>
      </c>
      <c r="D451" s="22"/>
      <c r="G451" s="35"/>
      <c r="K451" s="25">
        <v>3.1854838709677402</v>
      </c>
    </row>
    <row r="452" spans="1:11" ht="14.4">
      <c r="A452" s="20" t="s">
        <v>117</v>
      </c>
      <c r="B452" s="24">
        <v>41214</v>
      </c>
      <c r="C452" s="25">
        <v>3.0028911850358413</v>
      </c>
      <c r="D452" s="22"/>
      <c r="F452" s="20">
        <v>3654.5524691357978</v>
      </c>
      <c r="G452" s="35">
        <f>2.31379116712*(1.00000211749^F452)*(F452^0.914078584947)</f>
        <v>4211.0982971730391</v>
      </c>
      <c r="K452" s="25">
        <v>3.8776881720430101</v>
      </c>
    </row>
    <row r="453" spans="1:11" ht="14.4">
      <c r="A453" s="20" t="s">
        <v>117</v>
      </c>
      <c r="B453" s="24">
        <v>41576</v>
      </c>
      <c r="C453" s="25">
        <v>3.9963597670250834</v>
      </c>
      <c r="D453" s="22"/>
      <c r="F453" s="20">
        <v>5301.9290123456776</v>
      </c>
      <c r="G453" s="35">
        <f>2.31379116712*(1.00000211749^F453)*(F453^0.914078584947)</f>
        <v>5937.7944567635759</v>
      </c>
      <c r="K453" s="25">
        <v>2.8696236559139701</v>
      </c>
    </row>
    <row r="454" spans="1:11" ht="14.4">
      <c r="A454" s="20" t="s">
        <v>118</v>
      </c>
      <c r="B454" s="24">
        <v>40668</v>
      </c>
      <c r="C454" s="25">
        <v>1.5078755040322582</v>
      </c>
      <c r="D454" s="22"/>
      <c r="F454" s="20">
        <v>868.41563786007589</v>
      </c>
      <c r="G454" s="35">
        <f>2.31379116712*(1.00000211749^F454)*(F454^0.914078584947)</f>
        <v>1125.5136432796646</v>
      </c>
      <c r="K454" s="25">
        <v>2.2916666666666599</v>
      </c>
    </row>
    <row r="455" spans="1:11" ht="14.4">
      <c r="A455" s="20" t="s">
        <v>118</v>
      </c>
      <c r="B455" s="24">
        <v>40849</v>
      </c>
      <c r="C455" s="25">
        <v>2.0047498039874498</v>
      </c>
      <c r="D455" s="22"/>
      <c r="F455" s="20">
        <v>1363.5288065843574</v>
      </c>
      <c r="G455" s="35">
        <f>2.31379116712*(1.00000211749^F455)*(F455^0.914078584947)</f>
        <v>1701.7964038788059</v>
      </c>
      <c r="K455" s="25">
        <v>3.0913978494623602</v>
      </c>
    </row>
    <row r="456" spans="1:11" ht="14.4">
      <c r="A456" s="20" t="s">
        <v>118</v>
      </c>
      <c r="B456" s="24">
        <v>41032</v>
      </c>
      <c r="C456" s="25">
        <v>2.5066294242831497</v>
      </c>
      <c r="D456" s="22"/>
      <c r="G456" s="35"/>
      <c r="K456" s="25">
        <v>3.3131720430107499</v>
      </c>
    </row>
    <row r="457" spans="1:11" ht="14.4">
      <c r="A457" s="20" t="s">
        <v>118</v>
      </c>
      <c r="B457" s="24">
        <v>41216</v>
      </c>
      <c r="C457" s="25">
        <v>3.0108716957885249</v>
      </c>
      <c r="D457" s="22"/>
      <c r="F457" s="20">
        <v>3805.3369341563748</v>
      </c>
      <c r="G457" s="35">
        <f>2.31379116712*(1.00000211749^F457)*(F457^0.914078584947)</f>
        <v>4371.0348632576524</v>
      </c>
      <c r="K457" s="25">
        <v>4.4422043010752601</v>
      </c>
    </row>
    <row r="458" spans="1:11" ht="14.4">
      <c r="A458" s="20" t="s">
        <v>118</v>
      </c>
      <c r="B458" s="24">
        <v>41579</v>
      </c>
      <c r="C458" s="25">
        <v>4.0031677027329664</v>
      </c>
      <c r="D458" s="22"/>
      <c r="F458" s="20">
        <v>5245.6661522633603</v>
      </c>
      <c r="G458" s="35">
        <f>2.31379116712*(1.00000211749^F458)*(F458^0.914078584947)</f>
        <v>5879.4710337500128</v>
      </c>
      <c r="K458" s="25">
        <v>2.9838709677419302</v>
      </c>
    </row>
    <row r="459" spans="1:11" ht="14.4">
      <c r="A459" s="20" t="s">
        <v>112</v>
      </c>
      <c r="B459" s="24">
        <v>40660</v>
      </c>
      <c r="C459" s="25">
        <v>1.4861440597904751</v>
      </c>
      <c r="D459" s="22"/>
      <c r="F459" s="20">
        <v>777.81995518649831</v>
      </c>
      <c r="G459" s="35">
        <f>2.31379116712*(1.00000211749^F459)*(F459^0.914078584947)</f>
        <v>1017.489911572655</v>
      </c>
      <c r="K459" s="25">
        <v>2.8203661327231102</v>
      </c>
    </row>
    <row r="460" spans="1:11" ht="14.4">
      <c r="A460" s="20" t="s">
        <v>112</v>
      </c>
      <c r="B460" s="24">
        <v>40846</v>
      </c>
      <c r="C460" s="25">
        <v>1.9963470703083919</v>
      </c>
      <c r="D460" s="22"/>
      <c r="F460" s="20">
        <v>1238.558718861206</v>
      </c>
      <c r="G460" s="35">
        <f>2.31379116712*(1.00000211749^F460)*(F460^0.914078584947)</f>
        <v>1558.2315153154996</v>
      </c>
      <c r="K460" s="25">
        <v>2.8718535469107498</v>
      </c>
    </row>
    <row r="461" spans="1:11" ht="14.4">
      <c r="A461" s="20" t="s">
        <v>112</v>
      </c>
      <c r="B461" s="24">
        <v>41026</v>
      </c>
      <c r="C461" s="25">
        <v>2.4887577939663665</v>
      </c>
      <c r="D461" s="22"/>
      <c r="G461" s="35"/>
      <c r="K461" s="25">
        <v>3.1807780320366099</v>
      </c>
    </row>
    <row r="462" spans="1:11" ht="14.4">
      <c r="A462" s="20" t="s">
        <v>112</v>
      </c>
      <c r="B462" s="24">
        <v>41209</v>
      </c>
      <c r="C462" s="25">
        <v>2.9906288707408666</v>
      </c>
      <c r="D462" s="22"/>
      <c r="F462" s="20">
        <v>3311.8831553973855</v>
      </c>
      <c r="G462" s="35">
        <f>2.31379116712*(1.00000211749^F462)*(F462^0.914078584947)</f>
        <v>3845.8734642576237</v>
      </c>
      <c r="K462" s="25">
        <v>4.3649885583524002</v>
      </c>
    </row>
    <row r="463" spans="1:11" ht="14.4">
      <c r="A463" s="20" t="s">
        <v>112</v>
      </c>
      <c r="B463" s="24">
        <v>41579</v>
      </c>
      <c r="C463" s="25">
        <v>4.0030309869208249</v>
      </c>
      <c r="D463" s="22"/>
      <c r="F463" s="20">
        <v>4978.6733886911543</v>
      </c>
      <c r="G463" s="35">
        <f>2.31379116712*(1.00000211749^F463)*(F463^0.914078584947)</f>
        <v>5602.1536259135264</v>
      </c>
      <c r="K463" s="25">
        <v>2.95766590389016</v>
      </c>
    </row>
    <row r="464" spans="1:11" ht="14.4">
      <c r="A464" s="20" t="s">
        <v>113</v>
      </c>
      <c r="B464" s="24">
        <v>40664</v>
      </c>
      <c r="C464" s="25">
        <v>1.4982811286293083</v>
      </c>
      <c r="D464" s="22"/>
      <c r="F464" s="20">
        <v>1062.3938974561725</v>
      </c>
      <c r="G464" s="35">
        <f>2.31379116712*(1.00000211749^F464)*(F464^0.914078584947)</f>
        <v>1353.8295194729233</v>
      </c>
      <c r="K464" s="25">
        <v>2.5286041189931301</v>
      </c>
    </row>
    <row r="465" spans="1:11" ht="14.4">
      <c r="A465" s="20" t="s">
        <v>113</v>
      </c>
      <c r="B465" s="24">
        <v>40848</v>
      </c>
      <c r="C465" s="25">
        <v>2.0015299267314668</v>
      </c>
      <c r="D465" s="22"/>
      <c r="F465" s="20">
        <v>1577.3372215631957</v>
      </c>
      <c r="G465" s="35">
        <f>2.31379116712*(1.00000211749^F465)*(F465^0.914078584947)</f>
        <v>1945.0422887179197</v>
      </c>
      <c r="K465" s="25">
        <v>3.1121281464530801</v>
      </c>
    </row>
    <row r="466" spans="1:11" ht="14.4">
      <c r="A466" s="20" t="s">
        <v>113</v>
      </c>
      <c r="B466" s="24">
        <v>41030</v>
      </c>
      <c r="C466" s="25">
        <v>2.5000944723196086</v>
      </c>
      <c r="D466" s="22"/>
      <c r="G466" s="35"/>
      <c r="K466" s="25">
        <v>3.2379862700228799</v>
      </c>
    </row>
    <row r="467" spans="1:11" ht="14.4">
      <c r="A467" s="20" t="s">
        <v>113</v>
      </c>
      <c r="B467" s="24">
        <v>41209</v>
      </c>
      <c r="C467" s="25">
        <v>2.9899203283437914</v>
      </c>
      <c r="D467" s="22"/>
      <c r="F467" s="20">
        <v>3840.3776196124913</v>
      </c>
      <c r="G467" s="35">
        <f>2.31379116712*(1.00000211749^F467)*(F467^0.914078584947)</f>
        <v>4408.1389029106713</v>
      </c>
      <c r="K467" s="25">
        <v>4.6739130434782599</v>
      </c>
    </row>
    <row r="468" spans="1:11" ht="14.4">
      <c r="A468" s="20" t="s">
        <v>113</v>
      </c>
      <c r="B468" s="24">
        <v>41579</v>
      </c>
      <c r="C468" s="25">
        <v>4.0032015619423502</v>
      </c>
      <c r="D468" s="22"/>
      <c r="F468" s="20">
        <v>5602.0258336628403</v>
      </c>
      <c r="G468" s="35">
        <f>2.31379116712*(1.00000211749^F468)*(F468^0.914078584947)</f>
        <v>6248.2420821164878</v>
      </c>
      <c r="K468" s="25">
        <v>2.8832951945079999</v>
      </c>
    </row>
    <row r="469" spans="1:11" ht="14.4">
      <c r="A469" s="20" t="s">
        <v>148</v>
      </c>
      <c r="B469" s="24">
        <v>40666</v>
      </c>
      <c r="C469" s="25">
        <v>1.5016440485442668</v>
      </c>
      <c r="D469" s="22"/>
      <c r="F469" s="20">
        <v>604.32633307406343</v>
      </c>
      <c r="G469" s="35">
        <f>2.31379116712*(1.00000211749^F469)*(F469^0.914078584947)</f>
        <v>807.57085969164677</v>
      </c>
      <c r="K469" s="25">
        <v>2.4224806201550302</v>
      </c>
    </row>
    <row r="470" spans="1:11" ht="14.4">
      <c r="A470" s="20" t="s">
        <v>148</v>
      </c>
      <c r="B470" s="24">
        <v>40849</v>
      </c>
      <c r="C470" s="25">
        <v>2.0042745262151</v>
      </c>
      <c r="D470" s="22"/>
      <c r="F470" s="20">
        <v>1028.9551464869028</v>
      </c>
      <c r="G470" s="35">
        <f>2.31379116712*(1.00000211749^F470)*(F470^0.914078584947)</f>
        <v>1314.7327403900606</v>
      </c>
      <c r="K470" s="25">
        <v>2.9457364341085199</v>
      </c>
    </row>
    <row r="471" spans="1:11" ht="14.4">
      <c r="A471" s="20" t="s">
        <v>148</v>
      </c>
      <c r="B471" s="24">
        <v>41030</v>
      </c>
      <c r="C471" s="25">
        <v>2.4991663511421915</v>
      </c>
      <c r="D471" s="22"/>
      <c r="G471" s="35"/>
      <c r="K471" s="25">
        <v>2.9586563307493501</v>
      </c>
    </row>
    <row r="472" spans="1:11" ht="14.4">
      <c r="A472" s="20" t="s">
        <v>148</v>
      </c>
      <c r="B472" s="24">
        <v>41214</v>
      </c>
      <c r="C472" s="25">
        <v>3.0030921397873001</v>
      </c>
      <c r="D472" s="22"/>
      <c r="F472" s="20">
        <v>2964.0748422781053</v>
      </c>
      <c r="G472" s="35">
        <f>2.31379116712*(1.00000211749^F472)*(F472^0.914078584947)</f>
        <v>3472.3979937232843</v>
      </c>
      <c r="K472" s="25">
        <v>3.9857881136950901</v>
      </c>
    </row>
    <row r="473" spans="1:11" ht="14.4">
      <c r="A473" s="20" t="s">
        <v>148</v>
      </c>
      <c r="B473" s="24">
        <v>41579</v>
      </c>
      <c r="C473" s="25">
        <v>4.0030223922733006</v>
      </c>
      <c r="D473" s="22"/>
      <c r="F473" s="20">
        <v>4672.2979863451719</v>
      </c>
      <c r="G473" s="35">
        <f>2.31379116712*(1.00000211749^F473)*(F473^0.914078584947)</f>
        <v>5282.7510263694639</v>
      </c>
      <c r="K473" s="25">
        <v>2.9586563307493501</v>
      </c>
    </row>
    <row r="474" spans="1:11" ht="14.4">
      <c r="A474" s="20" t="s">
        <v>150</v>
      </c>
      <c r="B474" s="24">
        <v>40668</v>
      </c>
      <c r="C474" s="25">
        <v>1.5077552592946832</v>
      </c>
      <c r="D474" s="22"/>
      <c r="F474" s="20">
        <v>847.38916256157142</v>
      </c>
      <c r="G474" s="35">
        <f>2.31379116712*(1.00000211749^F474)*(F474^0.914078584947)</f>
        <v>1100.5285357555713</v>
      </c>
      <c r="K474" s="25">
        <v>2.2997416020671801</v>
      </c>
    </row>
    <row r="475" spans="1:11" ht="14.4">
      <c r="A475" s="20" t="s">
        <v>150</v>
      </c>
      <c r="B475" s="24">
        <v>40849</v>
      </c>
      <c r="C475" s="25">
        <v>2.0046232637850916</v>
      </c>
      <c r="D475" s="22"/>
      <c r="F475" s="20">
        <v>1336.8455621813127</v>
      </c>
      <c r="G475" s="35">
        <f>2.31379116712*(1.00000211749^F475)*(F475^0.914078584947)</f>
        <v>1671.2347402292166</v>
      </c>
      <c r="K475" s="25">
        <v>3.0813953488372001</v>
      </c>
    </row>
    <row r="476" spans="1:11" ht="14.4">
      <c r="A476" s="20" t="s">
        <v>150</v>
      </c>
      <c r="B476" s="24">
        <v>41030</v>
      </c>
      <c r="C476" s="25">
        <v>2.5000298917917081</v>
      </c>
      <c r="D476" s="22"/>
      <c r="G476" s="35"/>
      <c r="K476" s="25">
        <v>3.2945736434108501</v>
      </c>
    </row>
    <row r="477" spans="1:11" ht="14.4">
      <c r="A477" s="20" t="s">
        <v>150</v>
      </c>
      <c r="B477" s="24">
        <v>41221</v>
      </c>
      <c r="C477" s="25">
        <v>3.0233023122961504</v>
      </c>
      <c r="D477" s="22"/>
      <c r="F477" s="20">
        <v>3644.764497450521</v>
      </c>
      <c r="G477" s="35">
        <f>2.31379116712*(1.00000211749^F477)*(F477^0.914078584947)</f>
        <v>4200.7005499832412</v>
      </c>
      <c r="K477" s="25">
        <v>4.3475452196382403</v>
      </c>
    </row>
    <row r="478" spans="1:11" ht="14.4">
      <c r="A478" s="20" t="s">
        <v>150</v>
      </c>
      <c r="B478" s="24">
        <v>41576</v>
      </c>
      <c r="C478" s="25">
        <v>3.9965956570547916</v>
      </c>
      <c r="D478" s="22"/>
      <c r="F478" s="20">
        <v>5320.5738484141166</v>
      </c>
      <c r="G478" s="35">
        <f>2.31379116712*(1.00000211749^F478)*(F478^0.914078584947)</f>
        <v>5957.1135705317392</v>
      </c>
      <c r="K478" s="25">
        <v>2.9586563307493501</v>
      </c>
    </row>
    <row r="479" spans="1:11" ht="14.4">
      <c r="A479" s="20" t="s">
        <v>151</v>
      </c>
      <c r="B479" s="24">
        <v>40668</v>
      </c>
      <c r="C479" s="25">
        <v>1.5083863082308666</v>
      </c>
      <c r="D479" s="22"/>
      <c r="F479" s="20">
        <v>928.46426410854474</v>
      </c>
      <c r="G479" s="35">
        <f>2.31379116712*(1.00000211749^F479)*(F479^0.914078584947)</f>
        <v>1196.5988873721035</v>
      </c>
      <c r="K479" s="25">
        <v>2.54521963824289</v>
      </c>
    </row>
    <row r="480" spans="1:11" ht="14.4">
      <c r="A480" s="20" t="s">
        <v>151</v>
      </c>
      <c r="B480" s="24">
        <v>40849</v>
      </c>
      <c r="C480" s="25">
        <v>2.0041914934603331</v>
      </c>
      <c r="D480" s="22"/>
      <c r="F480" s="20">
        <v>1417.8800449399344</v>
      </c>
      <c r="G480" s="35">
        <f>2.31379116712*(1.00000211749^F480)*(F480^0.914078584947)</f>
        <v>1763.9010782253447</v>
      </c>
      <c r="K480" s="25">
        <v>2.9134366925064601</v>
      </c>
    </row>
    <row r="481" spans="1:11" ht="14.4">
      <c r="A481" s="20" t="s">
        <v>151</v>
      </c>
      <c r="B481" s="24">
        <v>41032</v>
      </c>
      <c r="C481" s="25">
        <v>2.5058089715230834</v>
      </c>
      <c r="D481" s="22"/>
      <c r="G481" s="35"/>
      <c r="K481" s="25">
        <v>3.0426356589147199</v>
      </c>
    </row>
    <row r="482" spans="1:11" ht="14.4">
      <c r="A482" s="20" t="s">
        <v>151</v>
      </c>
      <c r="B482" s="24">
        <v>41216</v>
      </c>
      <c r="C482" s="25">
        <v>3.0104156287572246</v>
      </c>
      <c r="D482" s="22"/>
      <c r="F482" s="20">
        <v>3709.5514648690664</v>
      </c>
      <c r="G482" s="35">
        <f>2.31379116712*(1.00000211749^F482)*(F482^0.914078584947)</f>
        <v>4269.4876993287453</v>
      </c>
      <c r="K482" s="25">
        <v>4.3346253229974101</v>
      </c>
    </row>
    <row r="483" spans="1:11" ht="14.4">
      <c r="A483" s="20" t="s">
        <v>151</v>
      </c>
      <c r="B483" s="24">
        <v>41579</v>
      </c>
      <c r="C483" s="25">
        <v>4.0027732940090166</v>
      </c>
      <c r="D483" s="22"/>
      <c r="F483" s="20">
        <v>5596.0504710050818</v>
      </c>
      <c r="G483" s="35">
        <f>2.31379116712*(1.00000211749^F483)*(F483^0.914078584947)</f>
        <v>6242.0708138436357</v>
      </c>
      <c r="K483" s="25">
        <v>2.8617571059431501</v>
      </c>
    </row>
    <row r="484" spans="1:11" ht="14.4">
      <c r="A484" s="20" t="s">
        <v>149</v>
      </c>
      <c r="B484" s="24">
        <v>40663</v>
      </c>
      <c r="C484" s="25">
        <v>1.495001428163375</v>
      </c>
      <c r="D484" s="22"/>
      <c r="F484" s="20">
        <v>717.7339901477817</v>
      </c>
      <c r="G484" s="35">
        <f>2.31379116712*(1.00000211749^F484)*(F484^0.914078584947)</f>
        <v>945.27741992428776</v>
      </c>
      <c r="K484" s="25">
        <v>2.3385012919896599</v>
      </c>
    </row>
    <row r="485" spans="1:11" ht="14.4">
      <c r="A485" s="20" t="s">
        <v>149</v>
      </c>
      <c r="B485" s="24">
        <v>40847</v>
      </c>
      <c r="C485" s="25">
        <v>1.9981134958118252</v>
      </c>
      <c r="D485" s="22"/>
      <c r="F485" s="20">
        <v>1158.5697001123453</v>
      </c>
      <c r="G485" s="35">
        <f>2.31379116712*(1.00000211749^F485)*(F485^0.914078584947)</f>
        <v>1465.7342392842252</v>
      </c>
      <c r="K485" s="25">
        <v>3.0490956072351398</v>
      </c>
    </row>
    <row r="486" spans="1:11" ht="14.4">
      <c r="A486" s="20" t="s">
        <v>149</v>
      </c>
      <c r="B486" s="24">
        <v>41030</v>
      </c>
      <c r="C486" s="25">
        <v>2.4993324166517166</v>
      </c>
      <c r="D486" s="22"/>
      <c r="G486" s="35"/>
      <c r="K486" s="25">
        <v>3.02325581395348</v>
      </c>
    </row>
    <row r="487" spans="1:11" ht="14.4">
      <c r="A487" s="20" t="s">
        <v>149</v>
      </c>
      <c r="B487" s="24">
        <v>41214</v>
      </c>
      <c r="C487" s="25">
        <v>3.0040055000896753</v>
      </c>
      <c r="D487" s="22"/>
      <c r="F487" s="20">
        <v>3077.4824993518237</v>
      </c>
      <c r="G487" s="35">
        <f>2.31379116712*(1.00000211749^F487)*(F487^0.914078584947)</f>
        <v>3594.5054231545855</v>
      </c>
      <c r="K487" s="25">
        <v>4.3410852713178301</v>
      </c>
    </row>
    <row r="488" spans="1:11" ht="14.4">
      <c r="A488" s="20" t="s">
        <v>149</v>
      </c>
      <c r="B488" s="24">
        <v>41576</v>
      </c>
      <c r="C488" s="25">
        <v>3.9963963784433667</v>
      </c>
      <c r="D488" s="22"/>
      <c r="F488" s="20">
        <v>4850.533229625783</v>
      </c>
      <c r="G488" s="35">
        <f>2.31379116712*(1.00000211749^F488)*(F488^0.914078584947)</f>
        <v>5468.7240495980232</v>
      </c>
      <c r="K488" s="25">
        <v>2.88113695090439</v>
      </c>
    </row>
    <row r="489" spans="1:11" ht="14.4">
      <c r="A489" s="20" t="s">
        <v>129</v>
      </c>
      <c r="B489" s="24">
        <v>40662</v>
      </c>
      <c r="C489" s="25">
        <v>1.4909544329560083</v>
      </c>
      <c r="D489" s="22"/>
      <c r="F489" s="20">
        <v>1214.1666666666652</v>
      </c>
      <c r="G489" s="35">
        <f>2.31379116712*(1.00000211749^F489)*(F489^0.914078584947)</f>
        <v>1530.0776515584171</v>
      </c>
      <c r="K489" s="25">
        <v>2.87121373921127</v>
      </c>
    </row>
    <row r="490" spans="1:11" ht="14.4">
      <c r="A490" s="20" t="s">
        <v>129</v>
      </c>
      <c r="B490" s="24">
        <v>40841</v>
      </c>
      <c r="C490" s="25">
        <v>1.9828228450820999</v>
      </c>
      <c r="D490" s="22"/>
      <c r="F490" s="20">
        <v>2359.2156862745078</v>
      </c>
      <c r="G490" s="35">
        <f>2.31379116712*(1.00000211749^F490)*(F490^0.914078584947)</f>
        <v>2814.9352082607734</v>
      </c>
      <c r="K490" s="25">
        <v>3.0913225372815498</v>
      </c>
    </row>
    <row r="491" spans="1:11" ht="14.4">
      <c r="A491" s="20" t="s">
        <v>129</v>
      </c>
      <c r="B491" s="24">
        <v>41025</v>
      </c>
      <c r="C491" s="25">
        <v>2.4871917283314668</v>
      </c>
      <c r="D491" s="22"/>
      <c r="G491" s="35"/>
      <c r="K491" s="25">
        <v>3.3612447705315498</v>
      </c>
    </row>
    <row r="492" spans="1:11" ht="14.4">
      <c r="A492" s="20" t="s">
        <v>129</v>
      </c>
      <c r="B492" s="24">
        <v>41208</v>
      </c>
      <c r="C492" s="25">
        <v>2.986346847242983</v>
      </c>
      <c r="D492" s="22"/>
      <c r="F492" s="20">
        <v>4794.4607843136955</v>
      </c>
      <c r="G492" s="35">
        <f>2.31379116712*(1.00000211749^F492)*(F492^0.914078584947)</f>
        <v>5410.2658953531673</v>
      </c>
      <c r="K492" s="25">
        <v>3.1958176815709098</v>
      </c>
    </row>
    <row r="493" spans="1:11" ht="14.4">
      <c r="A493" s="20" t="s">
        <v>129</v>
      </c>
      <c r="B493" s="24">
        <v>41574</v>
      </c>
      <c r="C493" s="25">
        <v>3.9905304220008251</v>
      </c>
      <c r="D493" s="22"/>
      <c r="F493" s="20">
        <v>6294.3137254901494</v>
      </c>
      <c r="G493" s="35">
        <f>2.31379116712*(1.00000211749^F493)*(F493^0.914078584947)</f>
        <v>6960.650974688534</v>
      </c>
      <c r="K493" s="25">
        <v>3.0391220774652301</v>
      </c>
    </row>
    <row r="494" spans="1:11" ht="14.4">
      <c r="A494" s="20" t="s">
        <v>133</v>
      </c>
      <c r="B494" s="24">
        <v>40663</v>
      </c>
      <c r="C494" s="25">
        <v>1.4937500000000001</v>
      </c>
      <c r="D494" s="22"/>
      <c r="F494" s="20">
        <v>1151.7326732673264</v>
      </c>
      <c r="G494" s="35">
        <f>2.31379116712*(1.00000211749^F494)*(F494^0.914078584947)</f>
        <v>1457.8046323394797</v>
      </c>
      <c r="K494" s="25">
        <v>2.8117048346055902</v>
      </c>
    </row>
    <row r="495" spans="1:11" ht="14.4">
      <c r="A495" s="20" t="s">
        <v>133</v>
      </c>
      <c r="B495" s="24">
        <v>40848</v>
      </c>
      <c r="C495" s="25">
        <v>2</v>
      </c>
      <c r="D495" s="22"/>
      <c r="F495" s="20">
        <v>2373.2673267326736</v>
      </c>
      <c r="G495" s="35">
        <f>2.31379116712*(1.00000211749^F495)*(F495^0.914078584947)</f>
        <v>2830.3408908674724</v>
      </c>
      <c r="K495" s="25">
        <v>2.9898218829516501</v>
      </c>
    </row>
    <row r="496" spans="1:11" ht="14.4">
      <c r="A496" s="20" t="s">
        <v>133</v>
      </c>
      <c r="B496" s="24">
        <v>41032</v>
      </c>
      <c r="C496" s="25">
        <v>2.5062500000000001</v>
      </c>
      <c r="D496" s="22"/>
      <c r="G496" s="35"/>
      <c r="K496" s="25">
        <v>3.3333333333333299</v>
      </c>
    </row>
    <row r="497" spans="1:11" ht="14.4">
      <c r="A497" s="20" t="s">
        <v>133</v>
      </c>
      <c r="B497" s="24">
        <v>41210</v>
      </c>
      <c r="C497" s="25">
        <v>2.9937499999999999</v>
      </c>
      <c r="D497" s="22"/>
      <c r="F497" s="20">
        <v>4800.049504950488</v>
      </c>
      <c r="G497" s="35">
        <f>2.31379116712*(1.00000211749^F497)*(F497^0.914078584947)</f>
        <v>5416.0943750250835</v>
      </c>
      <c r="K497" s="25">
        <v>3.23791348600508</v>
      </c>
    </row>
    <row r="498" spans="1:11" ht="14.4">
      <c r="A498" s="20" t="s">
        <v>133</v>
      </c>
      <c r="B498" s="24">
        <v>41578</v>
      </c>
      <c r="C498" s="25">
        <v>4</v>
      </c>
      <c r="D498" s="22"/>
      <c r="F498" s="20">
        <v>6331.0396039603629</v>
      </c>
      <c r="G498" s="35">
        <f>2.31379116712*(1.00000211749^F498)*(F498^0.914078584947)</f>
        <v>6998.3101102903138</v>
      </c>
      <c r="K498" s="25">
        <v>3.0852417302798898</v>
      </c>
    </row>
    <row r="499" spans="1:11" ht="14.4">
      <c r="A499" s="20" t="s">
        <v>132</v>
      </c>
      <c r="B499" s="24">
        <v>40664</v>
      </c>
      <c r="C499" s="25">
        <v>1.4972046685176501</v>
      </c>
      <c r="D499" s="22"/>
      <c r="F499" s="20">
        <v>1165.7843137254877</v>
      </c>
      <c r="G499" s="35">
        <f>2.31379116712*(1.00000211749^F499)*(F499^0.914078584947)</f>
        <v>1474.097674536876</v>
      </c>
      <c r="K499" s="25">
        <v>2.8961204568011301</v>
      </c>
    </row>
    <row r="500" spans="1:11" ht="14.4">
      <c r="A500" s="20" t="s">
        <v>132</v>
      </c>
      <c r="B500" s="24">
        <v>40846</v>
      </c>
      <c r="C500" s="25">
        <v>1.9948521929218417</v>
      </c>
      <c r="D500" s="22"/>
      <c r="F500" s="20">
        <v>2326.9607843137242</v>
      </c>
      <c r="G500" s="35">
        <f>2.31379116712*(1.00000211749^F500)*(F500^0.914078584947)</f>
        <v>2779.5458766028751</v>
      </c>
      <c r="K500" s="25">
        <v>3.3277007927434399</v>
      </c>
    </row>
    <row r="501" spans="1:11" ht="14.4">
      <c r="A501" s="20" t="s">
        <v>132</v>
      </c>
      <c r="B501" s="24">
        <v>41028</v>
      </c>
      <c r="C501" s="25">
        <v>2.4931749940324335</v>
      </c>
      <c r="D501" s="22"/>
      <c r="G501" s="35"/>
      <c r="K501" s="25">
        <v>3.4918715529479698</v>
      </c>
    </row>
    <row r="502" spans="1:11" ht="14.4">
      <c r="A502" s="20" t="s">
        <v>132</v>
      </c>
      <c r="B502" s="24">
        <v>41210</v>
      </c>
      <c r="C502" s="25">
        <v>2.992440041710108</v>
      </c>
      <c r="D502" s="22"/>
      <c r="F502" s="20">
        <v>4697.6960784313696</v>
      </c>
      <c r="G502" s="35">
        <f>2.31379116712*(1.00000211749^F502)*(F502^0.914078584947)</f>
        <v>5309.2795237724076</v>
      </c>
      <c r="K502" s="25">
        <v>3.2829126725881599</v>
      </c>
    </row>
    <row r="503" spans="1:11" ht="14.4">
      <c r="A503" s="20" t="s">
        <v>132</v>
      </c>
      <c r="B503" s="24">
        <v>41576</v>
      </c>
      <c r="C503" s="25">
        <v>3.9962310137316668</v>
      </c>
      <c r="D503" s="22"/>
      <c r="F503" s="20">
        <v>6068.5294117646808</v>
      </c>
      <c r="G503" s="35">
        <f>2.31379116712*(1.00000211749^F503)*(F503^0.914078584947)</f>
        <v>6728.843627066005</v>
      </c>
      <c r="K503" s="25">
        <v>3.2816877520509502</v>
      </c>
    </row>
    <row r="504" spans="1:11" ht="14.4">
      <c r="A504" s="20" t="s">
        <v>134</v>
      </c>
      <c r="B504" s="24">
        <v>40665</v>
      </c>
      <c r="C504" s="25">
        <v>1.5</v>
      </c>
      <c r="D504" s="22"/>
      <c r="F504" s="20">
        <v>825.99009900989745</v>
      </c>
      <c r="G504" s="35">
        <f>2.31379116712*(1.00000211749^F504)*(F504^0.914078584947)</f>
        <v>1075.0483222355683</v>
      </c>
      <c r="K504" s="25">
        <v>2.8498727735368901</v>
      </c>
    </row>
    <row r="505" spans="1:11" ht="14.4">
      <c r="A505" s="20" t="s">
        <v>134</v>
      </c>
      <c r="B505" s="24">
        <v>40848</v>
      </c>
      <c r="C505" s="25">
        <v>2</v>
      </c>
      <c r="D505" s="22"/>
      <c r="F505" s="20">
        <v>1803.2178217821752</v>
      </c>
      <c r="G505" s="35">
        <f>2.31379116712*(1.00000211749^F505)*(F505^0.914078584947)</f>
        <v>2199.2081929784454</v>
      </c>
      <c r="K505" s="25">
        <v>3.25063613231552</v>
      </c>
    </row>
    <row r="506" spans="1:11" ht="14.4">
      <c r="A506" s="20" t="s">
        <v>134</v>
      </c>
      <c r="B506" s="24">
        <v>41028</v>
      </c>
      <c r="C506" s="25">
        <v>2.4937499999999999</v>
      </c>
      <c r="D506" s="22"/>
      <c r="G506" s="35"/>
      <c r="K506" s="25">
        <v>3.4860050890585201</v>
      </c>
    </row>
    <row r="507" spans="1:11" ht="14.4">
      <c r="A507" s="20" t="s">
        <v>134</v>
      </c>
      <c r="B507" s="24">
        <v>41210</v>
      </c>
      <c r="C507" s="25">
        <v>2.9937499999999999</v>
      </c>
      <c r="D507" s="22"/>
      <c r="F507" s="20">
        <v>4115.9900990098977</v>
      </c>
      <c r="G507" s="35">
        <f>2.31379116712*(1.00000211749^F507)*(F507^0.914078584947)</f>
        <v>4699.1883325283497</v>
      </c>
      <c r="K507" s="25">
        <v>3.52417302798982</v>
      </c>
    </row>
    <row r="508" spans="1:11" ht="14.4">
      <c r="A508" s="20" t="s">
        <v>134</v>
      </c>
      <c r="B508" s="24">
        <v>41578</v>
      </c>
      <c r="C508" s="25">
        <v>4</v>
      </c>
      <c r="D508" s="22"/>
      <c r="F508" s="20">
        <v>5728.4158415841166</v>
      </c>
      <c r="G508" s="35">
        <f>2.31379116712*(1.00000211749^F508)*(F508^0.914078584947)</f>
        <v>6378.6823848586228</v>
      </c>
      <c r="K508" s="25">
        <v>3.0407124681933801</v>
      </c>
    </row>
    <row r="509" spans="1:11" ht="14.4">
      <c r="A509" s="20" t="s">
        <v>135</v>
      </c>
      <c r="B509" s="24">
        <v>40665</v>
      </c>
      <c r="C509" s="25">
        <v>1.5</v>
      </c>
      <c r="D509" s="22"/>
      <c r="F509" s="20">
        <v>1086.5841584158406</v>
      </c>
      <c r="G509" s="35">
        <f>2.31379116712*(1.00000211749^F509)*(F509^0.914078584947)</f>
        <v>1382.0504739026146</v>
      </c>
      <c r="K509" s="25">
        <v>2.8307888040712399</v>
      </c>
    </row>
    <row r="510" spans="1:11" ht="14.4">
      <c r="A510" s="20" t="s">
        <v>135</v>
      </c>
      <c r="B510" s="24">
        <v>40850</v>
      </c>
      <c r="C510" s="25">
        <v>2.0062500000000001</v>
      </c>
      <c r="D510" s="22"/>
      <c r="F510" s="20">
        <v>2226.683168316828</v>
      </c>
      <c r="G510" s="35">
        <f>2.31379116712*(1.00000211749^F510)*(F510^0.914078584947)</f>
        <v>2669.2836317075103</v>
      </c>
      <c r="K510" s="25">
        <v>3.21882951653944</v>
      </c>
    </row>
    <row r="511" spans="1:11" ht="14.4">
      <c r="A511" s="20" t="s">
        <v>135</v>
      </c>
      <c r="B511" s="24">
        <v>41030</v>
      </c>
      <c r="C511" s="25">
        <v>2.5</v>
      </c>
      <c r="D511" s="22"/>
      <c r="G511" s="35"/>
      <c r="K511" s="25">
        <v>3.3460559796437601</v>
      </c>
    </row>
    <row r="512" spans="1:11" ht="14.4">
      <c r="A512" s="20" t="s">
        <v>135</v>
      </c>
      <c r="B512" s="24">
        <v>41215</v>
      </c>
      <c r="C512" s="25">
        <v>3.0062500000000001</v>
      </c>
      <c r="D512" s="22"/>
      <c r="F512" s="20">
        <v>4865.1980198019564</v>
      </c>
      <c r="G512" s="35">
        <f>2.31379116712*(1.00000211749^F512)*(F512^0.914078584947)</f>
        <v>5484.0055603176288</v>
      </c>
      <c r="K512" s="25">
        <v>3.30152671755725</v>
      </c>
    </row>
    <row r="513" spans="1:11" ht="14.4">
      <c r="A513" s="20" t="s">
        <v>135</v>
      </c>
      <c r="B513" s="24">
        <v>41580</v>
      </c>
      <c r="C513" s="25">
        <v>4.0062500000000005</v>
      </c>
      <c r="D513" s="22"/>
      <c r="F513" s="20">
        <v>6428.7623762375879</v>
      </c>
      <c r="G513" s="35">
        <f>2.31379116712*(1.00000211749^F513)*(F513^0.914078584947)</f>
        <v>7098.4546919181903</v>
      </c>
      <c r="K513" s="25">
        <v>2.9898218829516501</v>
      </c>
    </row>
    <row r="514" spans="1:11" ht="14.4">
      <c r="A514" s="20" t="s">
        <v>136</v>
      </c>
      <c r="B514" s="24">
        <v>40665</v>
      </c>
      <c r="C514" s="25">
        <v>1.5</v>
      </c>
      <c r="D514" s="22"/>
      <c r="F514" s="20">
        <v>1102.8712871287098</v>
      </c>
      <c r="G514" s="35">
        <f>2.31379116712*(1.00000211749^F514)*(F514^0.914078584947)</f>
        <v>1401.022678439457</v>
      </c>
      <c r="K514" s="25">
        <v>2.9325699745547</v>
      </c>
    </row>
    <row r="515" spans="1:11" ht="14.4">
      <c r="A515" s="20" t="s">
        <v>136</v>
      </c>
      <c r="B515" s="24">
        <v>40850</v>
      </c>
      <c r="C515" s="25">
        <v>2.0062500000000001</v>
      </c>
      <c r="D515" s="22"/>
      <c r="F515" s="20">
        <v>2324.4059405940566</v>
      </c>
      <c r="G515" s="35">
        <f>2.31379116712*(1.00000211749^F515)*(F515^0.914078584947)</f>
        <v>2776.7411827760038</v>
      </c>
      <c r="K515" s="25">
        <v>3.3587786259541899</v>
      </c>
    </row>
    <row r="516" spans="1:11" ht="14.4">
      <c r="A516" s="20" t="s">
        <v>136</v>
      </c>
      <c r="B516" s="24">
        <v>41032</v>
      </c>
      <c r="C516" s="25">
        <v>2.5062500000000001</v>
      </c>
      <c r="D516" s="22"/>
      <c r="G516" s="35"/>
      <c r="K516" s="25">
        <v>3.5305343511450298</v>
      </c>
    </row>
    <row r="517" spans="1:11" ht="14.4">
      <c r="A517" s="20" t="s">
        <v>136</v>
      </c>
      <c r="B517" s="24">
        <v>41215</v>
      </c>
      <c r="C517" s="25">
        <v>3.0062500000000001</v>
      </c>
      <c r="D517" s="22"/>
      <c r="F517" s="20">
        <v>5190.9405940593842</v>
      </c>
      <c r="G517" s="35">
        <f>2.31379116712*(1.00000211749^F517)*(F517^0.914078584947)</f>
        <v>5822.7035120425262</v>
      </c>
      <c r="K517" s="25">
        <v>3.30152671755725</v>
      </c>
    </row>
    <row r="518" spans="1:11" ht="14.4">
      <c r="A518" s="20" t="s">
        <v>136</v>
      </c>
      <c r="B518" s="24">
        <v>41580</v>
      </c>
      <c r="C518" s="25">
        <v>4.0062500000000005</v>
      </c>
      <c r="D518" s="22"/>
      <c r="F518" s="20">
        <v>6705.6435643564037</v>
      </c>
      <c r="G518" s="35">
        <f>2.31379116712*(1.00000211749^F518)*(F518^0.914078584947)</f>
        <v>7381.7280799840491</v>
      </c>
      <c r="K518" s="25">
        <v>3.1870229007633499</v>
      </c>
    </row>
    <row r="519" spans="1:11" ht="14.4">
      <c r="A519" s="20" t="s">
        <v>130</v>
      </c>
      <c r="B519" s="24">
        <v>40662</v>
      </c>
      <c r="C519" s="25">
        <v>1.4908759124087583</v>
      </c>
      <c r="D519" s="22"/>
      <c r="F519" s="20">
        <v>1117.4019607843104</v>
      </c>
      <c r="G519" s="35">
        <f>2.31379116712*(1.00000211749^F519)*(F519^0.914078584947)</f>
        <v>1417.9296957699119</v>
      </c>
      <c r="K519" s="25">
        <v>2.9023078759249699</v>
      </c>
    </row>
    <row r="520" spans="1:11" ht="14.4">
      <c r="A520" s="20" t="s">
        <v>130</v>
      </c>
      <c r="B520" s="24">
        <v>40843</v>
      </c>
      <c r="C520" s="25">
        <v>1.988366395718425</v>
      </c>
      <c r="D520" s="22"/>
      <c r="F520" s="20">
        <v>2181.8137254901926</v>
      </c>
      <c r="G520" s="35">
        <f>2.31379116712*(1.00000211749^F520)*(F520^0.914078584947)</f>
        <v>2619.8251945208463</v>
      </c>
      <c r="K520" s="25">
        <v>3.3960764852946701</v>
      </c>
    </row>
    <row r="521" spans="1:11" ht="14.4">
      <c r="A521" s="20" t="s">
        <v>130</v>
      </c>
      <c r="B521" s="24">
        <v>41028</v>
      </c>
      <c r="C521" s="25">
        <v>2.4931749940324335</v>
      </c>
      <c r="D521" s="22"/>
      <c r="G521" s="35"/>
      <c r="K521" s="25">
        <v>3.4918715529479698</v>
      </c>
    </row>
    <row r="522" spans="1:11" ht="14.4">
      <c r="A522" s="20" t="s">
        <v>130</v>
      </c>
      <c r="B522" s="24">
        <v>41210</v>
      </c>
      <c r="C522" s="25">
        <v>2.992440041710108</v>
      </c>
      <c r="D522" s="22"/>
      <c r="F522" s="20">
        <v>4568.6764705882315</v>
      </c>
      <c r="G522" s="35">
        <f>2.31379116712*(1.00000211749^F522)*(F522^0.914078584947)</f>
        <v>5174.4191866066085</v>
      </c>
      <c r="K522" s="25">
        <v>3.2829126725881599</v>
      </c>
    </row>
    <row r="523" spans="1:11" ht="14.4">
      <c r="A523" s="20" t="s">
        <v>130</v>
      </c>
      <c r="B523" s="24">
        <v>41576</v>
      </c>
      <c r="C523" s="25">
        <v>3.9968905863286253</v>
      </c>
      <c r="D523" s="22"/>
      <c r="F523" s="20">
        <v>5246.0294117646808</v>
      </c>
      <c r="G523" s="35">
        <f>2.31379116712*(1.00000211749^F523)*(F523^0.914078584947)</f>
        <v>5879.8477226306768</v>
      </c>
      <c r="K523" s="25">
        <v>3.02049700365591</v>
      </c>
    </row>
    <row r="524" spans="1:11" ht="14.4">
      <c r="A524" s="20" t="s">
        <v>131</v>
      </c>
      <c r="B524" s="24">
        <v>40664</v>
      </c>
      <c r="C524" s="25">
        <v>1.4971889644081999</v>
      </c>
      <c r="D524" s="22"/>
      <c r="F524" s="20">
        <v>1198.0392156862711</v>
      </c>
      <c r="G524" s="35">
        <f>2.31379116712*(1.00000211749^F524)*(F524^0.914078584947)</f>
        <v>1511.4380047524253</v>
      </c>
      <c r="K524" s="25">
        <v>2.9023392841438702</v>
      </c>
    </row>
    <row r="525" spans="1:11" ht="14.4">
      <c r="A525" s="20" t="s">
        <v>131</v>
      </c>
      <c r="B525" s="24">
        <v>40846</v>
      </c>
      <c r="C525" s="25">
        <v>1.9945695189517165</v>
      </c>
      <c r="D525" s="22"/>
      <c r="F525" s="20">
        <v>2310.8333333333303</v>
      </c>
      <c r="G525" s="35">
        <f>2.31379116712*(1.00000211749^F525)*(F525^0.914078584947)</f>
        <v>2761.8373291089292</v>
      </c>
      <c r="K525" s="25">
        <v>3.43963968491274</v>
      </c>
    </row>
    <row r="526" spans="1:11" ht="14.4">
      <c r="A526" s="20" t="s">
        <v>131</v>
      </c>
      <c r="B526" s="24">
        <v>41028</v>
      </c>
      <c r="C526" s="25">
        <v>2.4933006269080416</v>
      </c>
      <c r="D526" s="22"/>
      <c r="G526" s="35"/>
      <c r="K526" s="25">
        <v>3.4421209342060601</v>
      </c>
    </row>
    <row r="527" spans="1:11" ht="14.4">
      <c r="A527" s="20" t="s">
        <v>131</v>
      </c>
      <c r="B527" s="24">
        <v>41212</v>
      </c>
      <c r="C527" s="25">
        <v>2.9986745731622997</v>
      </c>
      <c r="D527" s="22"/>
      <c r="F527" s="20">
        <v>4520.294117647054</v>
      </c>
      <c r="G527" s="35">
        <f>2.31379116712*(1.00000211749^F527)*(F527^0.914078584947)</f>
        <v>5123.7824306618213</v>
      </c>
      <c r="K527" s="25">
        <v>3.3140382175207601</v>
      </c>
    </row>
    <row r="528" spans="1:11" ht="14.4">
      <c r="A528" s="20" t="s">
        <v>131</v>
      </c>
      <c r="B528" s="24">
        <v>41576</v>
      </c>
      <c r="C528" s="25">
        <v>3.9963566466072833</v>
      </c>
      <c r="D528" s="22"/>
      <c r="F528" s="20">
        <v>5858.8725490196057</v>
      </c>
      <c r="G528" s="35">
        <f>2.31379116712*(1.00000211749^F528)*(F528^0.914078584947)</f>
        <v>6513.1366706578838</v>
      </c>
      <c r="K528" s="25">
        <v>3.2319371333090401</v>
      </c>
    </row>
    <row r="529" spans="1:11" ht="14.4">
      <c r="A529" s="20" t="s">
        <v>156</v>
      </c>
      <c r="B529" s="24">
        <v>40667</v>
      </c>
      <c r="C529" s="25">
        <v>1.5064935064935001</v>
      </c>
      <c r="D529" s="22"/>
      <c r="F529" s="20">
        <v>1029.2708096644665</v>
      </c>
      <c r="G529" s="35">
        <f>2.31379116712*(1.00000211749^F529)*(F529^0.914078584947)</f>
        <v>1315.1022936407305</v>
      </c>
      <c r="K529" s="25">
        <v>3.0890052356020901</v>
      </c>
    </row>
    <row r="530" spans="1:11" ht="14.4">
      <c r="A530" s="20" t="s">
        <v>156</v>
      </c>
      <c r="B530" s="24">
        <v>40848</v>
      </c>
      <c r="C530" s="25">
        <v>2</v>
      </c>
      <c r="D530" s="22"/>
      <c r="F530" s="20">
        <v>2132.4370723825382</v>
      </c>
      <c r="G530" s="35">
        <f>2.31379116712*(1.00000211749^F530)*(F530^0.914078584947)</f>
        <v>2565.3087625668632</v>
      </c>
      <c r="K530" s="25">
        <v>3.4947643979057501</v>
      </c>
    </row>
    <row r="531" spans="1:11" ht="14.4">
      <c r="A531" s="20" t="s">
        <v>156</v>
      </c>
      <c r="B531" s="24">
        <v>41030</v>
      </c>
      <c r="C531" s="25">
        <v>2.5</v>
      </c>
      <c r="D531" s="22"/>
      <c r="G531" s="35"/>
      <c r="K531" s="25">
        <v>3.6452879581151798</v>
      </c>
    </row>
    <row r="532" spans="1:11" ht="14.4">
      <c r="A532" s="20" t="s">
        <v>156</v>
      </c>
      <c r="B532" s="24">
        <v>41210</v>
      </c>
      <c r="C532" s="25">
        <v>2.9935064935064912</v>
      </c>
      <c r="D532" s="22"/>
      <c r="F532" s="20">
        <v>4484.7768972960675</v>
      </c>
      <c r="G532" s="35">
        <f>2.31379116712*(1.00000211749^F532)*(F532^0.914078584947)</f>
        <v>5086.5875229567209</v>
      </c>
      <c r="K532" s="25">
        <v>3.48821989528795</v>
      </c>
    </row>
    <row r="533" spans="1:11" ht="14.4">
      <c r="A533" s="20" t="s">
        <v>156</v>
      </c>
      <c r="B533" s="24">
        <v>41573</v>
      </c>
      <c r="C533" s="25">
        <v>3.9870129870129833</v>
      </c>
      <c r="D533" s="22"/>
      <c r="F533" s="20">
        <v>5701.5043929409694</v>
      </c>
      <c r="G533" s="35">
        <f>2.31379116712*(1.00000211749^F533)*(F533^0.914078584947)</f>
        <v>6350.9233536455704</v>
      </c>
      <c r="K533" s="25">
        <v>3.3246073298429302</v>
      </c>
    </row>
    <row r="534" spans="1:11" ht="14.4">
      <c r="A534" s="20" t="s">
        <v>158</v>
      </c>
      <c r="B534" s="24">
        <v>40665</v>
      </c>
      <c r="C534" s="25">
        <v>1.5</v>
      </c>
      <c r="D534" s="22"/>
      <c r="F534" s="20">
        <v>1191.5011424171262</v>
      </c>
      <c r="G534" s="35">
        <f>2.31379116712*(1.00000211749^F534)*(F534^0.914078584947)</f>
        <v>1503.8757384101564</v>
      </c>
      <c r="K534" s="25">
        <v>3.21989528795811</v>
      </c>
    </row>
    <row r="535" spans="1:11" ht="14.4">
      <c r="A535" s="20" t="s">
        <v>158</v>
      </c>
      <c r="B535" s="24">
        <v>40845</v>
      </c>
      <c r="C535" s="25">
        <v>1.9935064935064917</v>
      </c>
      <c r="D535" s="22"/>
      <c r="F535" s="20">
        <v>2375.7825715115232</v>
      </c>
      <c r="G535" s="35">
        <f>2.31379116712*(1.00000211749^F535)*(F535^0.914078584947)</f>
        <v>2833.0977820362291</v>
      </c>
      <c r="K535" s="25">
        <v>3.58638743455497</v>
      </c>
    </row>
    <row r="536" spans="1:11" ht="14.4">
      <c r="A536" s="20" t="s">
        <v>158</v>
      </c>
      <c r="B536" s="24">
        <v>41030</v>
      </c>
      <c r="C536" s="25">
        <v>2.5</v>
      </c>
      <c r="D536" s="22"/>
      <c r="G536" s="35"/>
      <c r="K536" s="25">
        <v>3.7238219895287901</v>
      </c>
    </row>
    <row r="537" spans="1:11" ht="14.4">
      <c r="A537" s="20" t="s">
        <v>158</v>
      </c>
      <c r="B537" s="24">
        <v>41210</v>
      </c>
      <c r="C537" s="25">
        <v>2.9935064935064912</v>
      </c>
      <c r="D537" s="22"/>
      <c r="F537" s="20">
        <v>4776.7914962508257</v>
      </c>
      <c r="G537" s="35">
        <f>2.31379116712*(1.00000211749^F537)*(F537^0.914078584947)</f>
        <v>5391.8356865149954</v>
      </c>
      <c r="K537" s="25">
        <v>3.5340314136125599</v>
      </c>
    </row>
    <row r="538" spans="1:11" ht="14.4">
      <c r="A538" s="20" t="s">
        <v>158</v>
      </c>
      <c r="B538" s="24">
        <v>41578</v>
      </c>
      <c r="C538" s="25">
        <v>3.9999999999999916</v>
      </c>
      <c r="D538" s="22"/>
      <c r="F538" s="20">
        <v>6317.9796574010797</v>
      </c>
      <c r="G538" s="35">
        <f>2.31379116712*(1.00000211749^F538)*(F538^0.914078584947)</f>
        <v>6984.91975068593</v>
      </c>
      <c r="K538" s="25">
        <v>3.4358638743455501</v>
      </c>
    </row>
    <row r="539" spans="1:11" ht="14.4">
      <c r="A539" s="20" t="s">
        <v>159</v>
      </c>
      <c r="B539" s="24">
        <v>40667</v>
      </c>
      <c r="C539" s="25">
        <v>1.5064935064935001</v>
      </c>
      <c r="D539" s="22"/>
      <c r="F539" s="20">
        <v>1256.3932755181872</v>
      </c>
      <c r="G539" s="35">
        <f>2.31379116712*(1.00000211749^F539)*(F539^0.914078584947)</f>
        <v>1578.7883053528103</v>
      </c>
      <c r="K539" s="25">
        <v>3.2591623036649202</v>
      </c>
    </row>
    <row r="540" spans="1:11" ht="14.4">
      <c r="A540" s="20" t="s">
        <v>159</v>
      </c>
      <c r="B540" s="24">
        <v>40848</v>
      </c>
      <c r="C540" s="25">
        <v>2</v>
      </c>
      <c r="D540" s="22"/>
      <c r="F540" s="20">
        <v>2310.8904384104617</v>
      </c>
      <c r="G540" s="35">
        <f>2.31379116712*(1.00000211749^F540)*(F540^0.914078584947)</f>
        <v>2761.9000490941239</v>
      </c>
      <c r="K540" s="25">
        <v>3.6845549738219798</v>
      </c>
    </row>
    <row r="541" spans="1:11" ht="14.4">
      <c r="A541" s="20" t="s">
        <v>159</v>
      </c>
      <c r="B541" s="24">
        <v>41028</v>
      </c>
      <c r="C541" s="25">
        <v>2.4935064935064917</v>
      </c>
      <c r="D541" s="22"/>
      <c r="G541" s="35"/>
      <c r="K541" s="25">
        <v>3.7303664921465902</v>
      </c>
    </row>
    <row r="542" spans="1:11" ht="14.4">
      <c r="A542" s="20" t="s">
        <v>159</v>
      </c>
      <c r="B542" s="24">
        <v>41213</v>
      </c>
      <c r="C542" s="25">
        <v>3</v>
      </c>
      <c r="D542" s="22"/>
      <c r="F542" s="20">
        <v>5068.8060952056076</v>
      </c>
      <c r="G542" s="35">
        <f>2.31379116712*(1.00000211749^F542)*(F542^0.914078584947)</f>
        <v>5695.8748631584367</v>
      </c>
      <c r="K542" s="25">
        <v>3.7827225130889999</v>
      </c>
    </row>
    <row r="543" spans="1:11" ht="14.4">
      <c r="A543" s="20" t="s">
        <v>159</v>
      </c>
      <c r="B543" s="24">
        <v>41575</v>
      </c>
      <c r="C543" s="25">
        <v>3.9935064935064912</v>
      </c>
      <c r="D543" s="22"/>
      <c r="F543" s="20">
        <v>6528.8790899795176</v>
      </c>
      <c r="G543" s="35">
        <f>2.31379116712*(1.00000211749^F543)*(F543^0.914078584947)</f>
        <v>7200.961607785086</v>
      </c>
      <c r="K543" s="25">
        <v>3.6256544502617798</v>
      </c>
    </row>
    <row r="544" spans="1:11" ht="14.4">
      <c r="A544" s="20" t="s">
        <v>157</v>
      </c>
      <c r="B544" s="24">
        <v>40665</v>
      </c>
      <c r="C544" s="25">
        <v>1.5</v>
      </c>
      <c r="D544" s="22"/>
      <c r="F544" s="20">
        <v>1126.6090093160603</v>
      </c>
      <c r="G544" s="35">
        <f>2.31379116712*(1.00000211749^F544)*(F544^0.914078584947)</f>
        <v>1428.633237325444</v>
      </c>
      <c r="K544" s="25">
        <v>3.2264397905759101</v>
      </c>
    </row>
    <row r="545" spans="1:11" ht="14.4">
      <c r="A545" s="20" t="s">
        <v>157</v>
      </c>
      <c r="B545" s="24">
        <v>40845</v>
      </c>
      <c r="C545" s="25">
        <v>1.9935064935064917</v>
      </c>
      <c r="D545" s="22"/>
      <c r="F545" s="20">
        <v>2278.4443718599291</v>
      </c>
      <c r="G545" s="35">
        <f>2.31379116712*(1.00000211749^F545)*(F545^0.914078584947)</f>
        <v>2726.2446799576296</v>
      </c>
      <c r="K545" s="25">
        <v>3.52094240837696</v>
      </c>
    </row>
    <row r="546" spans="1:11" ht="14.4">
      <c r="A546" s="20" t="s">
        <v>157</v>
      </c>
      <c r="B546" s="24">
        <v>41028</v>
      </c>
      <c r="C546" s="25">
        <v>2.4935064935064917</v>
      </c>
      <c r="D546" s="22"/>
      <c r="G546" s="35"/>
      <c r="K546" s="25">
        <v>3.7369109947643899</v>
      </c>
    </row>
    <row r="547" spans="1:11" ht="14.4">
      <c r="A547" s="20" t="s">
        <v>157</v>
      </c>
      <c r="B547" s="24">
        <v>41213</v>
      </c>
      <c r="C547" s="25">
        <v>3</v>
      </c>
      <c r="D547" s="22"/>
      <c r="F547" s="20">
        <v>4598.3381302229263</v>
      </c>
      <c r="G547" s="35">
        <f t="shared" ref="G547:G586" si="8">2.31379116712*(1.00000211749^F547)*(F547^0.914078584947)</f>
        <v>5205.4454808681048</v>
      </c>
      <c r="K547" s="25">
        <v>3.5994764397905699</v>
      </c>
    </row>
    <row r="548" spans="1:11" ht="14.4">
      <c r="A548" s="20" t="s">
        <v>157</v>
      </c>
      <c r="B548" s="24">
        <v>41575</v>
      </c>
      <c r="C548" s="25">
        <v>3.9935064935064912</v>
      </c>
      <c r="D548" s="22"/>
      <c r="F548" s="20">
        <v>5750.1734927667667</v>
      </c>
      <c r="G548" s="35">
        <f t="shared" si="8"/>
        <v>6401.1195101615431</v>
      </c>
      <c r="K548" s="25">
        <v>3.4554973821989501</v>
      </c>
    </row>
    <row r="549" spans="1:11" ht="14.4">
      <c r="A549" s="36" t="s">
        <v>98</v>
      </c>
      <c r="B549" s="24">
        <v>37541</v>
      </c>
      <c r="C549" s="37">
        <v>2.7833333333333332</v>
      </c>
      <c r="D549" s="22"/>
      <c r="F549" s="20">
        <v>2734.1550000000002</v>
      </c>
      <c r="G549" s="35">
        <f t="shared" si="8"/>
        <v>3223.776673212255</v>
      </c>
    </row>
    <row r="550" spans="1:11" ht="14.4">
      <c r="A550" s="36" t="s">
        <v>98</v>
      </c>
      <c r="B550" s="24">
        <v>37806</v>
      </c>
      <c r="C550" s="37">
        <v>3.5083333333333333</v>
      </c>
      <c r="D550" s="22"/>
      <c r="F550" s="20">
        <v>3786.3690000000001</v>
      </c>
      <c r="G550" s="35">
        <f t="shared" si="8"/>
        <v>4350.9401736765158</v>
      </c>
    </row>
    <row r="551" spans="1:11" ht="14.4">
      <c r="A551" s="36" t="s">
        <v>99</v>
      </c>
      <c r="B551" s="24">
        <v>37541</v>
      </c>
      <c r="C551" s="38">
        <v>2.7833333333333332</v>
      </c>
      <c r="D551" s="22"/>
      <c r="F551" s="20">
        <v>2419.056</v>
      </c>
      <c r="G551" s="35">
        <f t="shared" si="8"/>
        <v>2880.4943737493259</v>
      </c>
    </row>
    <row r="552" spans="1:11" ht="14.4">
      <c r="A552" s="36" t="s">
        <v>99</v>
      </c>
      <c r="B552" s="24">
        <v>37806</v>
      </c>
      <c r="C552" s="37">
        <v>3.5083333333333333</v>
      </c>
      <c r="D552" s="22"/>
      <c r="F552" s="20">
        <v>3494.8200000000006</v>
      </c>
      <c r="G552" s="35">
        <f t="shared" si="8"/>
        <v>4041.1668333444882</v>
      </c>
    </row>
    <row r="553" spans="1:11" ht="14.4">
      <c r="A553" s="36" t="s">
        <v>100</v>
      </c>
      <c r="B553" s="24">
        <v>37541</v>
      </c>
      <c r="C553" s="37">
        <v>2.7833333333333332</v>
      </c>
      <c r="D553" s="22"/>
      <c r="F553" s="20">
        <v>2692.2359999999994</v>
      </c>
      <c r="G553" s="35">
        <f t="shared" si="8"/>
        <v>3178.2856589627668</v>
      </c>
    </row>
    <row r="554" spans="1:11" ht="14.4">
      <c r="A554" s="36" t="s">
        <v>100</v>
      </c>
      <c r="B554" s="24">
        <v>37806</v>
      </c>
      <c r="C554" s="37">
        <v>3.5083333333333333</v>
      </c>
      <c r="D554" s="22"/>
      <c r="F554" s="20">
        <v>3779.3040000000001</v>
      </c>
      <c r="G554" s="35">
        <f t="shared" si="8"/>
        <v>4343.4537116461033</v>
      </c>
    </row>
    <row r="555" spans="1:11" ht="14.4">
      <c r="A555" s="36" t="s">
        <v>101</v>
      </c>
      <c r="B555" s="24">
        <v>37541</v>
      </c>
      <c r="C555" s="37">
        <v>2.7833333333333332</v>
      </c>
      <c r="D555" s="22"/>
      <c r="F555" s="20">
        <v>2447.3159999999998</v>
      </c>
      <c r="G555" s="35">
        <f t="shared" si="8"/>
        <v>2911.4125405441478</v>
      </c>
    </row>
    <row r="556" spans="1:11" ht="14.4">
      <c r="A556" s="36" t="s">
        <v>101</v>
      </c>
      <c r="B556" s="24">
        <v>37806</v>
      </c>
      <c r="C556" s="37">
        <v>3.5083333333333333</v>
      </c>
      <c r="D556" s="22"/>
      <c r="F556" s="20">
        <v>3476.9219999999991</v>
      </c>
      <c r="G556" s="35">
        <f t="shared" si="8"/>
        <v>4022.0924552590864</v>
      </c>
    </row>
    <row r="557" spans="1:11" ht="14.4">
      <c r="A557" s="36" t="s">
        <v>106</v>
      </c>
      <c r="B557" s="24">
        <v>37505</v>
      </c>
      <c r="C557" s="37">
        <v>2.6833333333333336</v>
      </c>
      <c r="D557" s="22"/>
      <c r="F557" s="20">
        <v>2896.65</v>
      </c>
      <c r="G557" s="35">
        <f t="shared" si="8"/>
        <v>3399.6403436953492</v>
      </c>
    </row>
    <row r="558" spans="1:11" ht="14.4">
      <c r="A558" s="36" t="s">
        <v>106</v>
      </c>
      <c r="B558" s="24">
        <v>37767</v>
      </c>
      <c r="C558" s="37">
        <v>3.4</v>
      </c>
      <c r="D558" s="22"/>
      <c r="F558" s="20">
        <v>4829.6340000000009</v>
      </c>
      <c r="G558" s="35">
        <f t="shared" si="8"/>
        <v>5446.9407568556717</v>
      </c>
    </row>
    <row r="559" spans="1:11" ht="14.4">
      <c r="A559" s="36" t="s">
        <v>107</v>
      </c>
      <c r="B559" s="24">
        <v>37505</v>
      </c>
      <c r="C559" s="37">
        <v>2.6833333333333336</v>
      </c>
      <c r="D559" s="22"/>
      <c r="F559" s="20">
        <v>2783.1390000000006</v>
      </c>
      <c r="G559" s="35">
        <f t="shared" si="8"/>
        <v>3276.8695659997829</v>
      </c>
    </row>
    <row r="560" spans="1:11" ht="14.4">
      <c r="A560" s="36" t="s">
        <v>107</v>
      </c>
      <c r="B560" s="24">
        <v>37767</v>
      </c>
      <c r="C560" s="37">
        <v>3.4</v>
      </c>
      <c r="D560" s="22"/>
      <c r="F560" s="20">
        <v>4364.2860000000001</v>
      </c>
      <c r="G560" s="35">
        <f t="shared" si="8"/>
        <v>4960.2586596579185</v>
      </c>
    </row>
    <row r="561" spans="1:7" ht="14.4">
      <c r="A561" s="36" t="s">
        <v>108</v>
      </c>
      <c r="B561" s="24">
        <v>37505</v>
      </c>
      <c r="C561" s="37">
        <v>2.6833333333333336</v>
      </c>
      <c r="D561" s="22"/>
      <c r="F561" s="20">
        <v>2896.1790000000001</v>
      </c>
      <c r="G561" s="35">
        <f t="shared" si="8"/>
        <v>3399.131659282496</v>
      </c>
    </row>
    <row r="562" spans="1:7" ht="14.4">
      <c r="A562" s="36" t="s">
        <v>108</v>
      </c>
      <c r="B562" s="24">
        <v>37767</v>
      </c>
      <c r="C562" s="37">
        <v>3.4</v>
      </c>
      <c r="D562" s="22"/>
      <c r="F562" s="20">
        <v>4475.9129999999996</v>
      </c>
      <c r="G562" s="35">
        <f t="shared" si="8"/>
        <v>5077.301901067307</v>
      </c>
    </row>
    <row r="563" spans="1:7" ht="14.4">
      <c r="A563" s="36" t="s">
        <v>109</v>
      </c>
      <c r="B563" s="24">
        <v>37505</v>
      </c>
      <c r="C563" s="37">
        <v>2.6833333333333336</v>
      </c>
      <c r="D563" s="22"/>
      <c r="F563" s="20">
        <v>3264.9719999999998</v>
      </c>
      <c r="G563" s="35">
        <f t="shared" si="8"/>
        <v>3795.6716478942503</v>
      </c>
    </row>
    <row r="564" spans="1:7" ht="14.4">
      <c r="A564" s="36" t="s">
        <v>109</v>
      </c>
      <c r="B564" s="24">
        <v>37767</v>
      </c>
      <c r="C564" s="37">
        <v>3.4</v>
      </c>
      <c r="D564" s="22"/>
      <c r="F564" s="20">
        <v>5111.2920000000004</v>
      </c>
      <c r="G564" s="35">
        <f t="shared" si="8"/>
        <v>5740.0154061539515</v>
      </c>
    </row>
    <row r="565" spans="1:7" ht="14.4">
      <c r="A565" s="36" t="s">
        <v>110</v>
      </c>
      <c r="B565" s="24">
        <v>37505</v>
      </c>
      <c r="C565" s="37">
        <v>2.6833333333333336</v>
      </c>
      <c r="D565" s="22"/>
      <c r="F565" s="20">
        <v>3205.6260000000002</v>
      </c>
      <c r="G565" s="35">
        <f t="shared" si="8"/>
        <v>3732.0886704159821</v>
      </c>
    </row>
    <row r="566" spans="1:7" ht="14.4">
      <c r="A566" s="36" t="s">
        <v>110</v>
      </c>
      <c r="B566" s="24">
        <v>37767</v>
      </c>
      <c r="C566" s="37">
        <v>3.4</v>
      </c>
      <c r="D566" s="22"/>
      <c r="F566" s="20">
        <v>4942.2030000000004</v>
      </c>
      <c r="G566" s="35">
        <f t="shared" si="8"/>
        <v>5564.2004988375256</v>
      </c>
    </row>
    <row r="567" spans="1:7" ht="14.4">
      <c r="A567" s="36" t="s">
        <v>93</v>
      </c>
      <c r="B567" s="24">
        <v>37663</v>
      </c>
      <c r="C567" s="37">
        <v>3.1166666666666667</v>
      </c>
      <c r="D567" s="22"/>
      <c r="F567" s="20">
        <v>4025.6370000000002</v>
      </c>
      <c r="G567" s="35">
        <f t="shared" si="8"/>
        <v>4603.9257214211848</v>
      </c>
    </row>
    <row r="568" spans="1:7" ht="14.4">
      <c r="A568" s="36" t="s">
        <v>93</v>
      </c>
      <c r="B568" s="24">
        <v>37925</v>
      </c>
      <c r="C568" s="37">
        <v>3.8333333333333335</v>
      </c>
      <c r="D568" s="22"/>
      <c r="F568" s="20">
        <v>5054.3010000000004</v>
      </c>
      <c r="G568" s="35">
        <f t="shared" si="8"/>
        <v>5680.7994844255018</v>
      </c>
    </row>
    <row r="569" spans="1:7" ht="14.4">
      <c r="A569" s="36" t="s">
        <v>94</v>
      </c>
      <c r="B569" s="24">
        <v>37663</v>
      </c>
      <c r="C569" s="37">
        <v>3.1166666666666667</v>
      </c>
      <c r="D569" s="22"/>
      <c r="F569" s="20">
        <v>4191.8999999999996</v>
      </c>
      <c r="G569" s="35">
        <f t="shared" si="8"/>
        <v>4779.1133127390776</v>
      </c>
    </row>
    <row r="570" spans="1:7" ht="14.4">
      <c r="A570" s="36" t="s">
        <v>94</v>
      </c>
      <c r="B570" s="24">
        <v>37925</v>
      </c>
      <c r="C570" s="37">
        <v>3.8333333333333335</v>
      </c>
      <c r="D570" s="22"/>
      <c r="F570" s="20">
        <v>5313.3509999999997</v>
      </c>
      <c r="G570" s="35">
        <f t="shared" si="8"/>
        <v>5949.6300157929227</v>
      </c>
    </row>
    <row r="571" spans="1:7" ht="14.4">
      <c r="A571" s="36" t="s">
        <v>95</v>
      </c>
      <c r="B571" s="24">
        <v>37663</v>
      </c>
      <c r="C571" s="37">
        <v>3.1166666666666667</v>
      </c>
      <c r="D571" s="22"/>
      <c r="F571" s="20">
        <v>4128.3149999999996</v>
      </c>
      <c r="G571" s="35">
        <f t="shared" si="8"/>
        <v>4712.1718627953696</v>
      </c>
    </row>
    <row r="572" spans="1:7" ht="14.4">
      <c r="A572" s="36" t="s">
        <v>95</v>
      </c>
      <c r="B572" s="24">
        <v>37925</v>
      </c>
      <c r="C572" s="37">
        <v>3.8333333333333335</v>
      </c>
      <c r="D572" s="22"/>
      <c r="F572" s="20">
        <v>5492.3310000000001</v>
      </c>
      <c r="G572" s="35">
        <f t="shared" si="8"/>
        <v>6134.885955643962</v>
      </c>
    </row>
    <row r="573" spans="1:7" ht="14.4">
      <c r="A573" s="36" t="s">
        <v>96</v>
      </c>
      <c r="B573" s="24">
        <v>37663</v>
      </c>
      <c r="C573" s="37">
        <v>3.1166666666666667</v>
      </c>
      <c r="D573" s="22"/>
      <c r="F573" s="20">
        <v>3815.1</v>
      </c>
      <c r="G573" s="35">
        <f t="shared" si="8"/>
        <v>4381.3751847006806</v>
      </c>
    </row>
    <row r="574" spans="1:7" ht="14.4">
      <c r="A574" s="36" t="s">
        <v>96</v>
      </c>
      <c r="B574" s="24">
        <v>37925</v>
      </c>
      <c r="C574" s="37">
        <v>3.8333333333333335</v>
      </c>
      <c r="D574" s="22"/>
      <c r="F574" s="20">
        <v>5454.6509999999998</v>
      </c>
      <c r="G574" s="35">
        <f t="shared" si="8"/>
        <v>6095.9162428213804</v>
      </c>
    </row>
    <row r="575" spans="1:7" ht="14.4">
      <c r="A575" s="36" t="s">
        <v>97</v>
      </c>
      <c r="B575" s="24">
        <v>37663</v>
      </c>
      <c r="C575" s="37">
        <v>3.1166666666666667</v>
      </c>
      <c r="D575" s="22"/>
      <c r="F575" s="20">
        <v>4046.3609999999999</v>
      </c>
      <c r="G575" s="35">
        <f t="shared" si="8"/>
        <v>4625.7885341080582</v>
      </c>
    </row>
    <row r="576" spans="1:7" ht="14.4">
      <c r="A576" s="36" t="s">
        <v>97</v>
      </c>
      <c r="B576" s="24">
        <v>37925</v>
      </c>
      <c r="C576" s="37">
        <v>3.8333333333333335</v>
      </c>
      <c r="D576" s="22"/>
      <c r="F576" s="20">
        <v>5287.4459999999999</v>
      </c>
      <c r="G576" s="35">
        <f t="shared" si="8"/>
        <v>5922.7847439018997</v>
      </c>
    </row>
    <row r="577" spans="1:14" ht="14.4">
      <c r="A577" s="36" t="s">
        <v>102</v>
      </c>
      <c r="B577" s="24">
        <v>37690</v>
      </c>
      <c r="C577" s="37">
        <v>3.1916666666666664</v>
      </c>
      <c r="D577" s="22"/>
      <c r="F577" s="20">
        <v>6291.146999999999</v>
      </c>
      <c r="G577" s="35">
        <f t="shared" si="8"/>
        <v>6957.403180581885</v>
      </c>
    </row>
    <row r="578" spans="1:14" ht="14.4">
      <c r="A578" s="36" t="s">
        <v>102</v>
      </c>
      <c r="B578" s="24">
        <v>37952</v>
      </c>
      <c r="C578" s="37">
        <v>3.9083333333333332</v>
      </c>
      <c r="D578" s="22"/>
      <c r="F578" s="20">
        <v>8133.2280000000001</v>
      </c>
      <c r="G578" s="35">
        <f t="shared" si="8"/>
        <v>8832.6537211379964</v>
      </c>
    </row>
    <row r="579" spans="1:14" ht="14.4">
      <c r="A579" s="36" t="s">
        <v>103</v>
      </c>
      <c r="B579" s="24">
        <v>37690</v>
      </c>
      <c r="C579" s="37">
        <v>3.1916666666666664</v>
      </c>
      <c r="D579" s="22"/>
      <c r="F579" s="20">
        <v>6411.2520000000004</v>
      </c>
      <c r="G579" s="35">
        <f t="shared" si="8"/>
        <v>7080.5168749053928</v>
      </c>
    </row>
    <row r="580" spans="1:14" ht="14.4">
      <c r="A580" s="36" t="s">
        <v>103</v>
      </c>
      <c r="B580" s="24">
        <v>37952</v>
      </c>
      <c r="C580" s="37">
        <v>3.9083333333333332</v>
      </c>
      <c r="D580" s="22"/>
      <c r="F580" s="20">
        <v>8209.5300000000007</v>
      </c>
      <c r="G580" s="35">
        <f t="shared" si="8"/>
        <v>8909.8066338252029</v>
      </c>
    </row>
    <row r="581" spans="1:14" ht="14.4">
      <c r="A581" s="36" t="s">
        <v>104</v>
      </c>
      <c r="B581" s="24">
        <v>37690</v>
      </c>
      <c r="C581" s="37">
        <v>3.1916666666666664</v>
      </c>
      <c r="D581" s="22"/>
      <c r="F581" s="20">
        <v>7063.5870000000004</v>
      </c>
      <c r="G581" s="35">
        <f t="shared" si="8"/>
        <v>7746.9637783104145</v>
      </c>
    </row>
    <row r="582" spans="1:14" ht="14.4">
      <c r="A582" s="36" t="s">
        <v>104</v>
      </c>
      <c r="B582" s="24">
        <v>37952</v>
      </c>
      <c r="C582" s="37">
        <v>3.9083333333333332</v>
      </c>
      <c r="D582" s="22"/>
      <c r="F582" s="20">
        <v>9162.3629999999994</v>
      </c>
      <c r="G582" s="35">
        <f t="shared" si="8"/>
        <v>9870.4327258074645</v>
      </c>
    </row>
    <row r="583" spans="1:14" ht="14.4">
      <c r="A583" s="36" t="s">
        <v>105</v>
      </c>
      <c r="B583" s="24">
        <v>37690</v>
      </c>
      <c r="C583" s="37">
        <v>3.1916666666666664</v>
      </c>
      <c r="D583" s="22"/>
      <c r="F583" s="20">
        <v>5965.2150000000001</v>
      </c>
      <c r="G583" s="35">
        <f t="shared" si="8"/>
        <v>6622.6044026118634</v>
      </c>
    </row>
    <row r="584" spans="1:14" ht="14.4">
      <c r="A584" s="36" t="s">
        <v>105</v>
      </c>
      <c r="B584" s="24">
        <v>37952</v>
      </c>
      <c r="C584" s="37">
        <v>3.9083333333333332</v>
      </c>
      <c r="D584" s="22"/>
      <c r="F584" s="20">
        <v>7614.6569999999983</v>
      </c>
      <c r="G584" s="35">
        <f t="shared" si="8"/>
        <v>8307.3049535560003</v>
      </c>
    </row>
    <row r="585" spans="1:14" ht="14.4">
      <c r="A585" s="36" t="s">
        <v>164</v>
      </c>
      <c r="B585" s="24">
        <v>37690</v>
      </c>
      <c r="C585" s="37">
        <v>3.1916666666666664</v>
      </c>
      <c r="D585" s="22"/>
      <c r="F585" s="20">
        <v>6268.5389999999998</v>
      </c>
      <c r="G585" s="35">
        <f t="shared" si="8"/>
        <v>6934.2136421292826</v>
      </c>
    </row>
    <row r="586" spans="1:14" ht="14.4">
      <c r="A586" s="36" t="s">
        <v>164</v>
      </c>
      <c r="B586" s="24">
        <v>37952</v>
      </c>
      <c r="C586" s="37">
        <v>3.9083333333333332</v>
      </c>
      <c r="D586" s="22"/>
      <c r="F586" s="20">
        <v>8142.1769999999997</v>
      </c>
      <c r="G586" s="35">
        <f t="shared" si="8"/>
        <v>8841.7043896322921</v>
      </c>
    </row>
    <row r="587" spans="1:14" ht="14.4">
      <c r="A587" s="36" t="s">
        <v>165</v>
      </c>
      <c r="B587" s="24">
        <v>37541</v>
      </c>
      <c r="C587" s="37">
        <v>2.7833333333333332</v>
      </c>
      <c r="D587" s="22"/>
      <c r="F587" s="20">
        <v>2690.3519999999999</v>
      </c>
      <c r="G587" s="35">
        <f>2.31379116712*(1.00000211749^F587)*(F587^0.914078584947)</f>
        <v>3176.2398945883365</v>
      </c>
      <c r="M587" s="26"/>
      <c r="N587" s="26"/>
    </row>
    <row r="588" spans="1:14" ht="14.4">
      <c r="A588" s="36" t="s">
        <v>165</v>
      </c>
      <c r="B588" s="24">
        <v>37806</v>
      </c>
      <c r="C588" s="37">
        <v>3.5083333333333333</v>
      </c>
      <c r="D588" s="22"/>
      <c r="F588" s="20">
        <v>3536.739</v>
      </c>
      <c r="G588" s="35">
        <f>2.31379116712*(1.00000211749^F588)*(F588^0.914078584947)</f>
        <v>4085.8141685676819</v>
      </c>
      <c r="M588" s="26"/>
      <c r="N588" s="26"/>
    </row>
    <row r="589" spans="1:14" ht="14.4">
      <c r="A589" s="20" t="s">
        <v>123</v>
      </c>
      <c r="B589" s="24">
        <v>40300</v>
      </c>
      <c r="C589" s="25">
        <v>1.5</v>
      </c>
      <c r="D589" s="22"/>
      <c r="F589" s="20">
        <v>3418.0046054203226</v>
      </c>
      <c r="G589" s="35">
        <f>2.31379116712*(1.00000211749^F589)*(F589^0.914078584947)</f>
        <v>3959.253403156858</v>
      </c>
      <c r="K589" s="25"/>
      <c r="M589" s="26"/>
      <c r="N589" s="26"/>
    </row>
    <row r="590" spans="1:14" ht="14.4">
      <c r="A590" s="20" t="s">
        <v>123</v>
      </c>
      <c r="B590" s="24">
        <v>40474</v>
      </c>
      <c r="C590" s="25">
        <v>1.9764851485148498</v>
      </c>
      <c r="D590" s="22"/>
      <c r="F590" s="20">
        <v>4241.3280067953137</v>
      </c>
      <c r="G590" s="35">
        <f>2.31379116712*(1.00000211749^F590)*(F590^0.914078584947)</f>
        <v>4831.1031199797371</v>
      </c>
      <c r="K590" s="25"/>
    </row>
    <row r="591" spans="1:14" ht="14.4">
      <c r="A591" s="20" t="s">
        <v>123</v>
      </c>
      <c r="B591" s="24">
        <v>40665</v>
      </c>
      <c r="C591" s="25">
        <v>2.5</v>
      </c>
      <c r="D591" s="22"/>
      <c r="G591" s="35"/>
      <c r="K591" s="25">
        <v>3.8456315074694398</v>
      </c>
    </row>
    <row r="592" spans="1:14" ht="14.4">
      <c r="A592" s="20" t="s">
        <v>123</v>
      </c>
      <c r="B592" s="24">
        <v>40848</v>
      </c>
      <c r="C592" s="25">
        <v>3.00236406619385</v>
      </c>
      <c r="D592" s="22"/>
      <c r="F592" s="20">
        <v>6991.2234889708507</v>
      </c>
      <c r="G592" s="35">
        <f>2.31379116712*(1.00000211749^F592)*(F592^0.914078584947)</f>
        <v>7673.2105652492646</v>
      </c>
      <c r="K592" s="25">
        <v>3.7498812378094102</v>
      </c>
    </row>
    <row r="593" spans="1:11" ht="14.4">
      <c r="A593" s="20" t="s">
        <v>123</v>
      </c>
      <c r="B593" s="24">
        <v>41213</v>
      </c>
      <c r="C593" s="25">
        <v>4.0011820330969252</v>
      </c>
      <c r="D593" s="22"/>
      <c r="F593" s="20">
        <v>9142.2816075172723</v>
      </c>
      <c r="G593" s="35">
        <f>2.31379116712*(1.00000211749^F593)*(F593^0.914078584947)</f>
        <v>9850.2374757972884</v>
      </c>
      <c r="K593" s="25">
        <v>4.1730518809136496</v>
      </c>
    </row>
    <row r="594" spans="1:11" ht="14.4">
      <c r="A594" s="20" t="s">
        <v>123</v>
      </c>
      <c r="B594" s="24">
        <v>41580</v>
      </c>
      <c r="C594" s="25">
        <v>5.0059101654846332</v>
      </c>
      <c r="D594" s="22"/>
      <c r="F594" s="20">
        <v>12080.873238128093</v>
      </c>
      <c r="G594" s="35">
        <f>2.31379116712*(1.00000211749^F594)*(F594^0.914078584947)</f>
        <v>12787.703341462868</v>
      </c>
      <c r="K594" s="25">
        <v>4.43663408391037</v>
      </c>
    </row>
    <row r="595" spans="1:11" ht="14.4">
      <c r="A595" s="20" t="s">
        <v>119</v>
      </c>
      <c r="B595" s="24">
        <v>40298</v>
      </c>
      <c r="C595" s="25">
        <v>1.493662154618125</v>
      </c>
      <c r="D595" s="22"/>
      <c r="F595" s="20">
        <v>2006.359863975985</v>
      </c>
      <c r="G595" s="35">
        <f>2.31379116712*(1.00000211749^F595)*(F595^0.914078584947)</f>
        <v>2425.6627865175428</v>
      </c>
      <c r="K595" s="25"/>
    </row>
    <row r="596" spans="1:11" ht="14.4">
      <c r="A596" s="20" t="s">
        <v>119</v>
      </c>
      <c r="B596" s="24">
        <v>40488</v>
      </c>
      <c r="C596" s="25">
        <v>2.0142575243961667</v>
      </c>
      <c r="D596" s="22"/>
      <c r="F596" s="20">
        <v>2985.0970970690355</v>
      </c>
      <c r="G596" s="35">
        <f>2.31379116712*(1.00000211749^F596)*(F596^0.914078584947)</f>
        <v>3495.0581630623251</v>
      </c>
      <c r="K596" s="25"/>
    </row>
    <row r="597" spans="1:11" ht="14.4">
      <c r="A597" s="20" t="s">
        <v>119</v>
      </c>
      <c r="B597" s="24">
        <v>40669</v>
      </c>
      <c r="C597" s="25">
        <v>2.5108013151491333</v>
      </c>
      <c r="D597" s="22"/>
      <c r="G597" s="35"/>
      <c r="K597" s="25">
        <v>4.01719901719901</v>
      </c>
    </row>
    <row r="598" spans="1:11" ht="14.4">
      <c r="A598" s="20" t="s">
        <v>119</v>
      </c>
      <c r="B598" s="24">
        <v>40852</v>
      </c>
      <c r="C598" s="25">
        <v>3.0112671960498001</v>
      </c>
      <c r="D598" s="22"/>
      <c r="F598" s="20">
        <v>5282.9434120146198</v>
      </c>
      <c r="G598" s="35">
        <f>2.31379116712*(1.00000211749^F598)*(F598^0.914078584947)</f>
        <v>5918.1178870666563</v>
      </c>
      <c r="K598" s="25">
        <v>3.8636363636363602</v>
      </c>
    </row>
    <row r="599" spans="1:11" ht="14.4">
      <c r="A599" s="20" t="s">
        <v>119</v>
      </c>
      <c r="B599" s="24">
        <v>41216</v>
      </c>
      <c r="C599" s="25">
        <v>4.0092167266080248</v>
      </c>
      <c r="D599" s="22"/>
      <c r="F599" s="20">
        <v>8761.552675292005</v>
      </c>
      <c r="G599" s="35">
        <f>2.31379116712*(1.00000211749^F599)*(F599^0.914078584947)</f>
        <v>9466.9553765177643</v>
      </c>
      <c r="K599" s="25">
        <v>4.1891891891891797</v>
      </c>
    </row>
    <row r="600" spans="1:11" ht="14.4">
      <c r="A600" s="20" t="s">
        <v>119</v>
      </c>
      <c r="B600" s="24">
        <v>41582</v>
      </c>
      <c r="C600" s="25">
        <v>5.0135016439364248</v>
      </c>
      <c r="D600" s="22"/>
      <c r="F600" s="20">
        <v>11269.384653191033</v>
      </c>
      <c r="G600" s="35">
        <f>2.31379116712*(1.00000211749^F600)*(F600^0.914078584947)</f>
        <v>11979.614364671761</v>
      </c>
      <c r="K600" s="25">
        <v>4.5761670761670699</v>
      </c>
    </row>
    <row r="601" spans="1:11" ht="14.4">
      <c r="A601" s="20" t="s">
        <v>126</v>
      </c>
      <c r="B601" s="24">
        <v>40297</v>
      </c>
      <c r="C601" s="25">
        <v>1.4913366336633584</v>
      </c>
      <c r="D601" s="22"/>
      <c r="F601" s="20">
        <v>3543.9319937355631</v>
      </c>
      <c r="G601" s="35">
        <f>2.31379116712*(1.00000211749^F601)*(F601^0.914078584947)</f>
        <v>4093.4715705896087</v>
      </c>
      <c r="K601" s="25"/>
    </row>
    <row r="602" spans="1:11" ht="14.4">
      <c r="A602" s="20" t="s">
        <v>126</v>
      </c>
      <c r="B602" s="24">
        <v>40477</v>
      </c>
      <c r="C602" s="25">
        <v>1.9851485148514831</v>
      </c>
      <c r="D602" s="22"/>
      <c r="F602" s="20">
        <v>4461.915363788381</v>
      </c>
      <c r="G602" s="35">
        <f>2.31379116712*(1.00000211749^F602)*(F602^0.914078584947)</f>
        <v>5062.635808479984</v>
      </c>
      <c r="K602" s="25"/>
    </row>
    <row r="603" spans="1:11" ht="14.4">
      <c r="A603" s="20" t="s">
        <v>126</v>
      </c>
      <c r="B603" s="24">
        <v>40665</v>
      </c>
      <c r="C603" s="25">
        <v>2.5</v>
      </c>
      <c r="D603" s="22"/>
      <c r="G603" s="35"/>
      <c r="K603" s="25">
        <v>3.7865298526230999</v>
      </c>
    </row>
    <row r="604" spans="1:11" ht="14.4">
      <c r="A604" s="20" t="s">
        <v>126</v>
      </c>
      <c r="B604" s="24">
        <v>40848</v>
      </c>
      <c r="C604" s="25">
        <v>3.00236406619385</v>
      </c>
      <c r="D604" s="22"/>
      <c r="F604" s="20">
        <v>6865.2181270405572</v>
      </c>
      <c r="G604" s="35">
        <f>2.31379116712*(1.00000211749^F604)*(F604^0.914078584947)</f>
        <v>7544.6843527430738</v>
      </c>
      <c r="K604" s="25">
        <v>3.7262405758708699</v>
      </c>
    </row>
    <row r="605" spans="1:11" ht="14.4">
      <c r="A605" s="20" t="s">
        <v>126</v>
      </c>
      <c r="B605" s="24">
        <v>41219</v>
      </c>
      <c r="C605" s="25">
        <v>4.0189125295508248</v>
      </c>
      <c r="D605" s="22"/>
      <c r="F605" s="20">
        <v>9614.8017147558749</v>
      </c>
      <c r="G605" s="35">
        <f>2.31379116712*(1.00000211749^F605)*(F605^0.914078584947)</f>
        <v>10324.915848463275</v>
      </c>
      <c r="K605" s="25">
        <v>4.18483029581565</v>
      </c>
    </row>
    <row r="606" spans="1:11" ht="14.4">
      <c r="A606" s="20" t="s">
        <v>126</v>
      </c>
      <c r="B606" s="24">
        <v>41580</v>
      </c>
      <c r="C606" s="25">
        <v>5.0059101654846332</v>
      </c>
      <c r="D606" s="22"/>
      <c r="F606" s="20">
        <v>12805.560016457364</v>
      </c>
      <c r="G606" s="35">
        <f>2.31379116712*(1.00000211749^F606)*(F606^0.914078584947)</f>
        <v>13507.824192564163</v>
      </c>
      <c r="K606" s="25">
        <v>4.3479816016408703</v>
      </c>
    </row>
    <row r="607" spans="1:11" ht="14.4">
      <c r="A607" s="20" t="s">
        <v>120</v>
      </c>
      <c r="B607" s="24">
        <v>40298</v>
      </c>
      <c r="C607" s="25">
        <v>1.4953986970023998</v>
      </c>
      <c r="D607" s="22"/>
      <c r="F607" s="20">
        <v>3370.5379455654779</v>
      </c>
      <c r="G607" s="35">
        <f>2.31379116712*(1.00000211749^F607)*(F607^0.914078584947)</f>
        <v>3908.5715096175659</v>
      </c>
      <c r="K607" s="25"/>
    </row>
    <row r="608" spans="1:11" ht="14.4">
      <c r="A608" s="20" t="s">
        <v>120</v>
      </c>
      <c r="B608" s="24">
        <v>40480</v>
      </c>
      <c r="C608" s="25">
        <v>1.9942538919311585</v>
      </c>
      <c r="D608" s="22"/>
      <c r="F608" s="20">
        <v>4270.2362612094339</v>
      </c>
      <c r="G608" s="35">
        <f>2.31379116712*(1.00000211749^F608)*(F608^0.914078584947)</f>
        <v>4861.4907513528615</v>
      </c>
      <c r="K608" s="25"/>
    </row>
    <row r="609" spans="1:11" ht="14.4">
      <c r="A609" s="20" t="s">
        <v>120</v>
      </c>
      <c r="B609" s="24">
        <v>40666</v>
      </c>
      <c r="C609" s="25">
        <v>2.5036944058683166</v>
      </c>
      <c r="D609" s="22"/>
      <c r="G609" s="35"/>
      <c r="K609" s="25">
        <v>3.79606879606879</v>
      </c>
    </row>
    <row r="610" spans="1:11" ht="14.4">
      <c r="A610" s="20" t="s">
        <v>120</v>
      </c>
      <c r="B610" s="24">
        <v>40849</v>
      </c>
      <c r="C610" s="25">
        <v>3.0050801789932167</v>
      </c>
      <c r="D610" s="22"/>
      <c r="F610" s="20">
        <v>6647.1214936041169</v>
      </c>
      <c r="G610" s="35">
        <f>2.31379116712*(1.00000211749^F610)*(F610^0.914078584947)</f>
        <v>7321.9113600997543</v>
      </c>
      <c r="K610" s="25">
        <v>3.83292383292383</v>
      </c>
    </row>
    <row r="611" spans="1:11" ht="14.4">
      <c r="A611" s="20" t="s">
        <v>120</v>
      </c>
      <c r="B611" s="24">
        <v>41216</v>
      </c>
      <c r="C611" s="25">
        <v>4.0088606392954169</v>
      </c>
      <c r="D611" s="22"/>
      <c r="F611" s="20">
        <v>9627.1689612841546</v>
      </c>
      <c r="G611" s="35">
        <f>2.31379116712*(1.00000211749^F611)*(F611^0.914078584947)</f>
        <v>10337.325437317393</v>
      </c>
      <c r="K611" s="25">
        <v>4.1154791154791104</v>
      </c>
    </row>
    <row r="612" spans="1:11" ht="14.4">
      <c r="A612" s="20" t="s">
        <v>120</v>
      </c>
      <c r="B612" s="24">
        <v>41583</v>
      </c>
      <c r="C612" s="25">
        <v>5.0138577312490336</v>
      </c>
      <c r="D612" s="22"/>
      <c r="F612" s="20">
        <v>12659.572704777933</v>
      </c>
      <c r="G612" s="35">
        <f>2.31379116712*(1.00000211749^F612)*(F612^0.914078584947)</f>
        <v>13362.86150184757</v>
      </c>
      <c r="K612" s="25">
        <v>4.6498771498771498</v>
      </c>
    </row>
    <row r="613" spans="1:11" ht="14.4">
      <c r="A613" s="20" t="s">
        <v>127</v>
      </c>
      <c r="B613" s="24">
        <v>40303</v>
      </c>
      <c r="C613" s="25">
        <v>1.5086633663366333</v>
      </c>
      <c r="D613" s="22"/>
      <c r="F613" s="20">
        <v>3481.0852600005255</v>
      </c>
      <c r="G613" s="35">
        <f>2.31379116712*(1.00000211749^F613)*(F613^0.914078584947)</f>
        <v>4026.5299698358008</v>
      </c>
      <c r="K613" s="25"/>
    </row>
    <row r="614" spans="1:11" ht="14.4">
      <c r="A614" s="20" t="s">
        <v>127</v>
      </c>
      <c r="B614" s="24">
        <v>40477</v>
      </c>
      <c r="C614" s="25">
        <v>1.9851485148514831</v>
      </c>
      <c r="D614" s="22"/>
      <c r="F614" s="20">
        <v>4367.4113423406616</v>
      </c>
      <c r="G614" s="35">
        <f>2.31379116712*(1.00000211749^F614)*(F614^0.914078584947)</f>
        <v>4963.5383327102445</v>
      </c>
      <c r="K614" s="25"/>
    </row>
    <row r="615" spans="1:11" ht="14.4">
      <c r="A615" s="20" t="s">
        <v>127</v>
      </c>
      <c r="B615" s="24">
        <v>40667</v>
      </c>
      <c r="C615" s="25">
        <v>2.5059101654846332</v>
      </c>
      <c r="D615" s="22"/>
      <c r="G615" s="35"/>
      <c r="K615" s="25">
        <v>3.94018018320115</v>
      </c>
    </row>
    <row r="616" spans="1:11" ht="14.4">
      <c r="A616" s="20" t="s">
        <v>127</v>
      </c>
      <c r="B616" s="24">
        <v>40851</v>
      </c>
      <c r="C616" s="25">
        <v>3.0082742316784832</v>
      </c>
      <c r="D616" s="22"/>
      <c r="F616" s="20">
        <v>6959.8001221033301</v>
      </c>
      <c r="G616" s="35">
        <f>2.31379116712*(1.00000211749^F616)*(F616^0.914078584947)</f>
        <v>7641.1706490980177</v>
      </c>
      <c r="K616" s="25">
        <v>3.7084961073945499</v>
      </c>
    </row>
    <row r="617" spans="1:11" ht="14.4">
      <c r="A617" s="20" t="s">
        <v>127</v>
      </c>
      <c r="B617" s="24">
        <v>41219</v>
      </c>
      <c r="C617" s="25">
        <v>4.0189125295508248</v>
      </c>
      <c r="D617" s="22"/>
      <c r="F617" s="20">
        <v>9898.3917527141057</v>
      </c>
      <c r="G617" s="35">
        <f>2.31379116712*(1.00000211749^F617)*(F617^0.914078584947)</f>
        <v>10609.304672942611</v>
      </c>
      <c r="K617" s="25">
        <v>4.2734827780851603</v>
      </c>
    </row>
    <row r="618" spans="1:11" ht="14.4">
      <c r="A618" s="20" t="s">
        <v>127</v>
      </c>
      <c r="B618" s="24">
        <v>41578</v>
      </c>
      <c r="C618" s="25">
        <v>5</v>
      </c>
      <c r="D618" s="22"/>
      <c r="F618" s="20">
        <v>13624.516895389237</v>
      </c>
      <c r="G618" s="35">
        <f>2.31379116712*(1.00000211749^F618)*(F618^0.914078584947)</f>
        <v>14320.158887663463</v>
      </c>
      <c r="K618" s="25">
        <v>4.4839293798098598</v>
      </c>
    </row>
    <row r="619" spans="1:11" ht="14.4">
      <c r="A619" s="20" t="s">
        <v>128</v>
      </c>
      <c r="B619" s="24">
        <v>40297</v>
      </c>
      <c r="C619" s="25">
        <v>1.4913366336633584</v>
      </c>
      <c r="D619" s="22"/>
      <c r="F619" s="20">
        <v>3606.934674700708</v>
      </c>
      <c r="G619" s="35">
        <f>2.31379116712*(1.00000211749^F619)*(F619^0.914078584947)</f>
        <v>4160.4955930073365</v>
      </c>
      <c r="K619" s="25"/>
    </row>
    <row r="620" spans="1:11" ht="14.4">
      <c r="A620" s="20" t="s">
        <v>128</v>
      </c>
      <c r="B620" s="24">
        <v>40487</v>
      </c>
      <c r="C620" s="25">
        <v>2.0111386138613834</v>
      </c>
      <c r="D620" s="22"/>
      <c r="F620" s="20">
        <v>4430.6479441509791</v>
      </c>
      <c r="G620" s="35">
        <f>2.31379116712*(1.00000211749^F620)*(F620^0.914078584947)</f>
        <v>5029.8641864253268</v>
      </c>
      <c r="K620" s="25"/>
    </row>
    <row r="621" spans="1:11" ht="14.4">
      <c r="A621" s="20" t="s">
        <v>128</v>
      </c>
      <c r="B621" s="24">
        <v>40667</v>
      </c>
      <c r="C621" s="25">
        <v>2.5059101654846332</v>
      </c>
      <c r="D621" s="22"/>
      <c r="G621" s="35"/>
      <c r="K621" s="25">
        <v>3.9638208451396899</v>
      </c>
    </row>
    <row r="622" spans="1:11" ht="14.4">
      <c r="A622" s="20" t="s">
        <v>128</v>
      </c>
      <c r="B622" s="24">
        <v>40848</v>
      </c>
      <c r="C622" s="25">
        <v>3.00236406619385</v>
      </c>
      <c r="D622" s="22"/>
      <c r="F622" s="20">
        <v>6676.054136915016</v>
      </c>
      <c r="G622" s="35">
        <f>2.31379116712*(1.00000211749^F622)*(F622^0.914078584947)</f>
        <v>7351.4877693756207</v>
      </c>
      <c r="K622" s="25">
        <v>3.6907795829630698</v>
      </c>
    </row>
    <row r="623" spans="1:11" ht="14.4">
      <c r="A623" s="20" t="s">
        <v>128</v>
      </c>
      <c r="B623" s="24">
        <v>41217</v>
      </c>
      <c r="C623" s="25">
        <v>4.0130023640661916</v>
      </c>
      <c r="D623" s="22"/>
      <c r="F623" s="20">
        <v>9677.7264221060032</v>
      </c>
      <c r="G623" s="35">
        <f>2.31379116712*(1.00000211749^F623)*(F623^0.914078584947)</f>
        <v>10388.048764846229</v>
      </c>
      <c r="K623" s="25">
        <v>4.2143950952612403</v>
      </c>
    </row>
    <row r="624" spans="1:11" ht="14.4">
      <c r="A624" s="20" t="s">
        <v>128</v>
      </c>
      <c r="B624" s="24">
        <v>41582</v>
      </c>
      <c r="C624" s="25">
        <v>5.0118203309692664</v>
      </c>
      <c r="D624" s="22"/>
      <c r="F624" s="20">
        <v>12899.908090675008</v>
      </c>
      <c r="G624" s="35">
        <f>2.31379116712*(1.00000211749^F624)*(F624^0.914078584947)</f>
        <v>13601.483609624975</v>
      </c>
      <c r="K624" s="25">
        <v>4.6139250764269599</v>
      </c>
    </row>
    <row r="625" spans="1:11" ht="14.4">
      <c r="A625" s="20" t="s">
        <v>121</v>
      </c>
      <c r="B625" s="24">
        <v>40304</v>
      </c>
      <c r="C625" s="25">
        <v>1.5100257270853332</v>
      </c>
      <c r="D625" s="22"/>
      <c r="F625" s="20">
        <v>3528.1673327050903</v>
      </c>
      <c r="G625" s="35">
        <f>2.31379116712*(1.00000211749^F625)*(F625^0.914078584947)</f>
        <v>4076.6876501739425</v>
      </c>
      <c r="K625" s="25"/>
    </row>
    <row r="626" spans="1:11" ht="14.4">
      <c r="A626" s="20" t="s">
        <v>121</v>
      </c>
      <c r="B626" s="24">
        <v>40488</v>
      </c>
      <c r="C626" s="25">
        <v>2.0160942519179916</v>
      </c>
      <c r="D626" s="22"/>
      <c r="F626" s="20">
        <v>4427.9777602886907</v>
      </c>
      <c r="G626" s="35">
        <f>2.31379116712*(1.00000211749^F626)*(F626^0.914078584947)</f>
        <v>5027.0648366803189</v>
      </c>
      <c r="K626" s="25"/>
    </row>
    <row r="627" spans="1:11" ht="14.4">
      <c r="A627" s="20" t="s">
        <v>121</v>
      </c>
      <c r="B627" s="24">
        <v>40669</v>
      </c>
      <c r="C627" s="25">
        <v>2.5120476207432669</v>
      </c>
      <c r="D627" s="22"/>
      <c r="G627" s="35"/>
      <c r="K627" s="25">
        <v>4.2751842751842704</v>
      </c>
    </row>
    <row r="628" spans="1:11" ht="14.4">
      <c r="A628" s="20" t="s">
        <v>121</v>
      </c>
      <c r="B628" s="24">
        <v>40854</v>
      </c>
      <c r="C628" s="25">
        <v>3.0172168215646415</v>
      </c>
      <c r="D628" s="22"/>
      <c r="F628" s="20">
        <v>6620.8872997274229</v>
      </c>
      <c r="G628" s="35">
        <f>2.31379116712*(1.00000211749^F628)*(F628^0.914078584947)</f>
        <v>7295.0871348152423</v>
      </c>
      <c r="K628" s="25">
        <v>3.8452088452088402</v>
      </c>
    </row>
    <row r="629" spans="1:11" ht="14.4">
      <c r="A629" s="20" t="s">
        <v>121</v>
      </c>
      <c r="B629" s="24">
        <v>41216</v>
      </c>
      <c r="C629" s="25">
        <v>4.0092167266080248</v>
      </c>
      <c r="D629" s="22"/>
      <c r="F629" s="20">
        <v>9732.1057367910234</v>
      </c>
      <c r="G629" s="35">
        <f>2.31379116712*(1.00000211749^F629)*(F629^0.914078584947)</f>
        <v>10442.593622228496</v>
      </c>
      <c r="K629" s="25">
        <v>4.1891891891891797</v>
      </c>
    </row>
    <row r="630" spans="1:11" ht="14.4">
      <c r="A630" s="20" t="s">
        <v>121</v>
      </c>
      <c r="B630" s="24">
        <v>41587</v>
      </c>
      <c r="C630" s="25">
        <v>5.0258163301641501</v>
      </c>
      <c r="D630" s="22"/>
      <c r="F630" s="20">
        <v>13000.729337114977</v>
      </c>
      <c r="G630" s="35">
        <f>2.31379116712*(1.00000211749^F630)*(F630^0.914078584947)</f>
        <v>13701.546559872964</v>
      </c>
      <c r="K630" s="25">
        <v>4.6253071253071196</v>
      </c>
    </row>
    <row r="631" spans="1:11" ht="14.4">
      <c r="A631" s="20" t="s">
        <v>122</v>
      </c>
      <c r="B631" s="24">
        <v>40304</v>
      </c>
      <c r="C631" s="25">
        <v>1.5102260973604418</v>
      </c>
      <c r="D631" s="22"/>
      <c r="F631" s="20">
        <v>3685.5724959654181</v>
      </c>
      <c r="G631" s="35">
        <f>2.31379116712*(1.00000211749^F631)*(F631^0.914078584947)</f>
        <v>4244.0380174779293</v>
      </c>
      <c r="K631" s="25"/>
    </row>
    <row r="632" spans="1:11" ht="14.4">
      <c r="A632" s="20" t="s">
        <v>122</v>
      </c>
      <c r="B632" s="24">
        <v>40486</v>
      </c>
      <c r="C632" s="25">
        <v>2.0090478972433417</v>
      </c>
      <c r="D632" s="22"/>
      <c r="F632" s="20">
        <v>4559.036617732655</v>
      </c>
      <c r="G632" s="35">
        <f>2.31379116712*(1.00000211749^F632)*(F632^0.914078584947)</f>
        <v>5164.3329884850536</v>
      </c>
      <c r="K632" s="25"/>
    </row>
    <row r="633" spans="1:11" ht="14.4">
      <c r="A633" s="20" t="s">
        <v>122</v>
      </c>
      <c r="B633" s="24">
        <v>40669</v>
      </c>
      <c r="C633" s="25">
        <v>2.5098517489821832</v>
      </c>
      <c r="D633" s="22"/>
      <c r="G633" s="35"/>
      <c r="K633" s="25">
        <v>3.8206388206388202</v>
      </c>
    </row>
    <row r="634" spans="1:11" ht="14.4">
      <c r="A634" s="20" t="s">
        <v>122</v>
      </c>
      <c r="B634" s="24">
        <v>40851</v>
      </c>
      <c r="C634" s="25">
        <v>3.0107033911381667</v>
      </c>
      <c r="D634" s="22"/>
      <c r="F634" s="20">
        <v>6935.5855143084345</v>
      </c>
      <c r="G634" s="35">
        <f>2.31379116712*(1.00000211749^F634)*(F634^0.914078584947)</f>
        <v>7616.4754763124283</v>
      </c>
      <c r="K634" s="25">
        <v>3.7469287469287398</v>
      </c>
    </row>
    <row r="635" spans="1:11" ht="14.4">
      <c r="A635" s="20" t="s">
        <v>122</v>
      </c>
      <c r="B635" s="24">
        <v>41218</v>
      </c>
      <c r="C635" s="25">
        <v>4.0154630915500418</v>
      </c>
      <c r="D635" s="22"/>
      <c r="F635" s="20">
        <v>9915.6329819884249</v>
      </c>
      <c r="G635" s="35">
        <f>2.31379116712*(1.00000211749^F635)*(F635^0.914078584947)</f>
        <v>10626.583085576935</v>
      </c>
      <c r="K635" s="25">
        <v>4.2321867321867304</v>
      </c>
    </row>
    <row r="636" spans="1:11" ht="14.4">
      <c r="A636" s="20" t="s">
        <v>122</v>
      </c>
      <c r="B636" s="24">
        <v>41584</v>
      </c>
      <c r="C636" s="25">
        <v>5.0186500729978922</v>
      </c>
      <c r="D636" s="22"/>
      <c r="F636" s="20">
        <v>12843.212061914977</v>
      </c>
      <c r="G636" s="35">
        <f>2.31379116712*(1.00000211749^F636)*(F636^0.914078584947)</f>
        <v>13545.203869410318</v>
      </c>
      <c r="K636" s="25">
        <v>4.3918918918918903</v>
      </c>
    </row>
    <row r="637" spans="1:11" ht="14.4">
      <c r="A637" s="20" t="s">
        <v>124</v>
      </c>
      <c r="B637" s="24">
        <v>40300</v>
      </c>
      <c r="C637" s="25">
        <v>1.5</v>
      </c>
      <c r="D637" s="22"/>
      <c r="F637" s="20">
        <v>3607.0126483157642</v>
      </c>
      <c r="G637" s="35">
        <f>2.31379116712*(1.00000211749^F637)*(F637^0.914078584947)</f>
        <v>4160.5784924027012</v>
      </c>
      <c r="K637" s="25"/>
    </row>
    <row r="638" spans="1:11" ht="14.4">
      <c r="A638" s="20" t="s">
        <v>124</v>
      </c>
      <c r="B638" s="24">
        <v>40480</v>
      </c>
      <c r="C638" s="25">
        <v>1.9938118811881165</v>
      </c>
      <c r="D638" s="22"/>
      <c r="F638" s="20">
        <v>4398.9906564382927</v>
      </c>
      <c r="G638" s="35">
        <f>2.31379116712*(1.00000211749^F638)*(F638^0.914078584947)</f>
        <v>4996.6682960136495</v>
      </c>
      <c r="K638" s="25"/>
    </row>
    <row r="639" spans="1:11" ht="14.4">
      <c r="A639" s="20" t="s">
        <v>124</v>
      </c>
      <c r="B639" s="24">
        <v>40665</v>
      </c>
      <c r="C639" s="25">
        <v>2.5</v>
      </c>
      <c r="D639" s="22"/>
      <c r="G639" s="35"/>
      <c r="K639" s="25">
        <v>3.8160806800462699</v>
      </c>
    </row>
    <row r="640" spans="1:11" ht="14.4">
      <c r="A640" s="20" t="s">
        <v>124</v>
      </c>
      <c r="B640" s="24">
        <v>40846</v>
      </c>
      <c r="C640" s="25">
        <v>2.9964539007092168</v>
      </c>
      <c r="D640" s="22"/>
      <c r="F640" s="20">
        <v>7117.0729036710572</v>
      </c>
      <c r="G640" s="35">
        <f>2.31379116712*(1.00000211749^F640)*(F640^0.914078584947)</f>
        <v>7801.4501748820812</v>
      </c>
      <c r="K640" s="25">
        <v>3.8089968646781598</v>
      </c>
    </row>
    <row r="641" spans="1:11" ht="14.4">
      <c r="A641" s="20" t="s">
        <v>124</v>
      </c>
      <c r="B641" s="24">
        <v>41215</v>
      </c>
      <c r="C641" s="25">
        <v>4.0070921985815584</v>
      </c>
      <c r="D641" s="22"/>
      <c r="F641" s="20">
        <v>9488.7963528255841</v>
      </c>
      <c r="G641" s="35">
        <f>2.31379116712*(1.00000211749^F641)*(F641^0.914078584947)</f>
        <v>10198.438932840019</v>
      </c>
      <c r="K641" s="25">
        <v>4.1966785708297696</v>
      </c>
    </row>
    <row r="642" spans="1:11" ht="14.4">
      <c r="A642" s="20" t="s">
        <v>124</v>
      </c>
      <c r="B642" s="24">
        <v>41582</v>
      </c>
      <c r="C642" s="25">
        <v>5.0118203309692664</v>
      </c>
      <c r="D642" s="22"/>
      <c r="F642" s="20">
        <v>13340.926857431006</v>
      </c>
      <c r="G642" s="35">
        <f>2.31379116712*(1.00000211749^F642)*(F642^0.914078584947)</f>
        <v>14039.021408160937</v>
      </c>
      <c r="K642" s="25">
        <v>4.44844044285722</v>
      </c>
    </row>
    <row r="643" spans="1:11" ht="14.4">
      <c r="A643" s="20" t="s">
        <v>125</v>
      </c>
      <c r="B643" s="24">
        <v>40300</v>
      </c>
      <c r="C643" s="25">
        <v>1.5</v>
      </c>
      <c r="D643" s="22"/>
      <c r="F643" s="20">
        <v>3764.5193507286303</v>
      </c>
      <c r="G643" s="35">
        <f>2.31379116712*(1.00000211749^F643)*(F643^0.914078584947)</f>
        <v>4327.7839465552261</v>
      </c>
      <c r="K643" s="25"/>
    </row>
    <row r="644" spans="1:11" ht="14.4">
      <c r="A644" s="20" t="s">
        <v>125</v>
      </c>
      <c r="B644" s="24">
        <v>40480</v>
      </c>
      <c r="C644" s="25">
        <v>1.9938118811881165</v>
      </c>
      <c r="D644" s="22"/>
      <c r="F644" s="20">
        <v>4682.5027207814546</v>
      </c>
      <c r="G644" s="35">
        <f>2.31379116712*(1.00000211749^F644)*(F644^0.914078584947)</f>
        <v>5293.4110761848824</v>
      </c>
      <c r="K644" s="25"/>
    </row>
    <row r="645" spans="1:11" ht="14.4">
      <c r="A645" s="20" t="s">
        <v>125</v>
      </c>
      <c r="B645" s="24">
        <v>40663</v>
      </c>
      <c r="C645" s="25">
        <v>2.4940898345153668</v>
      </c>
      <c r="D645" s="22"/>
      <c r="G645" s="35"/>
      <c r="K645" s="25">
        <v>3.8456454794918602</v>
      </c>
    </row>
    <row r="646" spans="1:11" ht="14.4">
      <c r="A646" s="20" t="s">
        <v>125</v>
      </c>
      <c r="B646" s="24">
        <v>40848</v>
      </c>
      <c r="C646" s="25">
        <v>3.00236406619385</v>
      </c>
      <c r="D646" s="22"/>
      <c r="F646" s="20">
        <v>6991.2234889708507</v>
      </c>
      <c r="G646" s="35">
        <f>2.31379116712*(1.00000211749^F646)*(F646^0.914078584947)</f>
        <v>7673.2105652492646</v>
      </c>
      <c r="K646" s="25">
        <v>3.7853422307172102</v>
      </c>
    </row>
    <row r="647" spans="1:11" ht="14.4">
      <c r="A647" s="20" t="s">
        <v>125</v>
      </c>
      <c r="B647" s="24">
        <v>41219</v>
      </c>
      <c r="C647" s="25">
        <v>4.0189125295508248</v>
      </c>
      <c r="D647" s="22"/>
      <c r="F647" s="20">
        <v>9961.2384864491451</v>
      </c>
      <c r="G647" s="35">
        <f>2.31379116712*(1.00000211749^F647)*(F647^0.914078584947)</f>
        <v>10672.28080608329</v>
      </c>
      <c r="K647" s="25">
        <v>4.2439319506619899</v>
      </c>
    </row>
    <row r="648" spans="1:11" ht="14.4">
      <c r="A648" s="20" t="s">
        <v>125</v>
      </c>
      <c r="B648" s="24">
        <v>41580</v>
      </c>
      <c r="C648" s="25">
        <v>5.0059101654846332</v>
      </c>
      <c r="D648" s="22"/>
      <c r="F648" s="20">
        <v>13088.916133570423</v>
      </c>
      <c r="G648" s="35">
        <f>2.31379116712*(1.00000211749^F648)*(F648^0.914078584947)</f>
        <v>13789.051520251965</v>
      </c>
      <c r="K648" s="25">
        <v>3.95200051417042</v>
      </c>
    </row>
    <row r="649" spans="1:11" ht="14.4">
      <c r="A649" s="20" t="s">
        <v>152</v>
      </c>
      <c r="B649" s="24">
        <v>40309</v>
      </c>
      <c r="C649" s="25">
        <v>1.5236638977393415</v>
      </c>
      <c r="D649" s="22"/>
      <c r="F649" s="20">
        <v>3366.8269230769188</v>
      </c>
      <c r="G649" s="35">
        <f>2.31379116712*(1.00000211749^F649)*(F649^0.914078584947)</f>
        <v>3904.6069885525976</v>
      </c>
      <c r="K649" s="25"/>
    </row>
    <row r="650" spans="1:11" ht="14.4">
      <c r="A650" s="20" t="s">
        <v>152</v>
      </c>
      <c r="B650" s="24">
        <v>40487</v>
      </c>
      <c r="C650" s="25">
        <v>2.0111800182066415</v>
      </c>
      <c r="D650" s="22"/>
      <c r="F650" s="20">
        <v>4308.3333333333303</v>
      </c>
      <c r="G650" s="35">
        <f>2.31379116712*(1.00000211749^F650)*(F650^0.914078584947)</f>
        <v>4901.5163848619259</v>
      </c>
      <c r="K650" s="25"/>
    </row>
    <row r="651" spans="1:11" ht="14.4">
      <c r="A651" s="20" t="s">
        <v>152</v>
      </c>
      <c r="B651" s="24">
        <v>40665</v>
      </c>
      <c r="C651" s="25">
        <v>2.5</v>
      </c>
      <c r="D651" s="22"/>
      <c r="G651" s="35"/>
      <c r="K651" s="25">
        <v>3.5629921259842501</v>
      </c>
    </row>
    <row r="652" spans="1:11" ht="14.4">
      <c r="A652" s="20" t="s">
        <v>152</v>
      </c>
      <c r="B652" s="24">
        <v>40847</v>
      </c>
      <c r="C652" s="25">
        <v>2.9973821989528751</v>
      </c>
      <c r="D652" s="22"/>
      <c r="F652" s="20">
        <v>6567.9487179486841</v>
      </c>
      <c r="G652" s="35">
        <f>2.31379116712*(1.00000211749^F652)*(F652^0.914078584947)</f>
        <v>7240.93949269722</v>
      </c>
      <c r="K652" s="25">
        <v>3.65485564304461</v>
      </c>
    </row>
    <row r="653" spans="1:11" ht="14.4">
      <c r="A653" s="20" t="s">
        <v>152</v>
      </c>
      <c r="B653" s="24">
        <v>41214</v>
      </c>
      <c r="C653" s="25">
        <v>4.0052356020942339</v>
      </c>
      <c r="D653" s="22"/>
      <c r="F653" s="20">
        <v>9128.8461538461434</v>
      </c>
      <c r="G653" s="35">
        <f>2.31379116712*(1.00000211749^F653)*(F653^0.914078584947)</f>
        <v>9836.7247112784626</v>
      </c>
      <c r="K653" s="25">
        <v>4.1141732283464503</v>
      </c>
    </row>
    <row r="654" spans="1:11" ht="14.4">
      <c r="A654" s="20" t="s">
        <v>152</v>
      </c>
      <c r="B654" s="24">
        <v>41575</v>
      </c>
      <c r="C654" s="25">
        <v>4.9934554973821914</v>
      </c>
      <c r="D654" s="22"/>
      <c r="F654" s="20">
        <v>12179.326923076906</v>
      </c>
      <c r="G654" s="35">
        <f>2.31379116712*(1.00000211749^F654)*(F654^0.914078584947)</f>
        <v>12885.61594530657</v>
      </c>
      <c r="K654" s="25">
        <v>4.4881889763779501</v>
      </c>
    </row>
    <row r="655" spans="1:11" ht="14.4">
      <c r="A655" s="20" t="s">
        <v>154</v>
      </c>
      <c r="B655" s="24">
        <v>40301</v>
      </c>
      <c r="C655" s="25">
        <v>1.5031197845546915</v>
      </c>
      <c r="D655" s="22"/>
      <c r="F655" s="20">
        <v>3555.1282051282033</v>
      </c>
      <c r="G655" s="35">
        <f>2.31379116712*(1.00000211749^F655)*(F655^0.914078584947)</f>
        <v>4105.3884819922514</v>
      </c>
      <c r="K655" s="25"/>
    </row>
    <row r="656" spans="1:11" ht="14.4">
      <c r="A656" s="20" t="s">
        <v>154</v>
      </c>
      <c r="B656" s="24">
        <v>40483</v>
      </c>
      <c r="C656" s="25">
        <v>2.0009245562130169</v>
      </c>
      <c r="D656" s="22"/>
      <c r="F656" s="20">
        <v>4421.3141025641016</v>
      </c>
      <c r="G656" s="35">
        <f>2.31379116712*(1.00000211749^F656)*(F656^0.914078584947)</f>
        <v>5020.0783460969133</v>
      </c>
      <c r="K656" s="25"/>
    </row>
    <row r="657" spans="1:11" ht="14.4">
      <c r="A657" s="20" t="s">
        <v>154</v>
      </c>
      <c r="B657" s="24">
        <v>40667</v>
      </c>
      <c r="C657" s="25">
        <v>2.5065445026178002</v>
      </c>
      <c r="D657" s="22"/>
      <c r="G657" s="35"/>
      <c r="K657" s="25">
        <v>3.7795275590551101</v>
      </c>
    </row>
    <row r="658" spans="1:11" ht="14.4">
      <c r="A658" s="20" t="s">
        <v>154</v>
      </c>
      <c r="B658" s="24">
        <v>40847</v>
      </c>
      <c r="C658" s="25">
        <v>2.9973821989528751</v>
      </c>
      <c r="D658" s="22"/>
      <c r="F658" s="20">
        <v>6793.9102564102532</v>
      </c>
      <c r="G658" s="35">
        <f>2.31379116712*(1.00000211749^F658)*(F658^0.914078584947)</f>
        <v>7471.8918664203393</v>
      </c>
      <c r="K658" s="25">
        <v>3.70734908136482</v>
      </c>
    </row>
    <row r="659" spans="1:11" ht="14.4">
      <c r="A659" s="20" t="s">
        <v>154</v>
      </c>
      <c r="B659" s="24">
        <v>41214</v>
      </c>
      <c r="C659" s="25">
        <v>4.0052356020942339</v>
      </c>
      <c r="D659" s="22"/>
      <c r="F659" s="20">
        <v>9693.75</v>
      </c>
      <c r="G659" s="35">
        <f>2.31379116712*(1.00000211749^F659)*(F659^0.914078584947)</f>
        <v>10404.122501033531</v>
      </c>
      <c r="K659" s="25">
        <v>4.1929133858267704</v>
      </c>
    </row>
    <row r="660" spans="1:11" ht="14.4">
      <c r="A660" s="20" t="s">
        <v>154</v>
      </c>
      <c r="B660" s="24">
        <v>41578</v>
      </c>
      <c r="C660" s="25">
        <v>5</v>
      </c>
      <c r="D660" s="22"/>
      <c r="F660" s="20">
        <v>12631.25</v>
      </c>
      <c r="G660" s="35">
        <f>2.31379116712*(1.00000211749^F660)*(F660^0.914078584947)</f>
        <v>13334.731702544743</v>
      </c>
      <c r="K660" s="25">
        <v>4.3503937007874001</v>
      </c>
    </row>
    <row r="661" spans="1:11" ht="14.4">
      <c r="A661" s="20" t="s">
        <v>155</v>
      </c>
      <c r="B661" s="24">
        <v>40305</v>
      </c>
      <c r="C661" s="25">
        <v>1.5134748141404917</v>
      </c>
      <c r="D661" s="22"/>
      <c r="F661" s="20">
        <v>3555.1282051282033</v>
      </c>
      <c r="G661" s="35">
        <f>2.31379116712*(1.00000211749^F661)*(F661^0.914078584947)</f>
        <v>4105.3884819922514</v>
      </c>
      <c r="K661" s="25"/>
    </row>
    <row r="662" spans="1:11" ht="14.4">
      <c r="A662" s="20" t="s">
        <v>155</v>
      </c>
      <c r="B662" s="24">
        <v>40483</v>
      </c>
      <c r="C662" s="25">
        <v>2.0010573130025748</v>
      </c>
      <c r="D662" s="22"/>
      <c r="F662" s="20">
        <v>4571.9551282051261</v>
      </c>
      <c r="G662" s="35">
        <f>2.31379116712*(1.00000211749^F662)*(F662^0.914078584947)</f>
        <v>5177.8493337095542</v>
      </c>
      <c r="K662" s="25"/>
    </row>
    <row r="663" spans="1:11" ht="14.4">
      <c r="A663" s="20" t="s">
        <v>155</v>
      </c>
      <c r="B663" s="24">
        <v>40665</v>
      </c>
      <c r="C663" s="25">
        <v>2.5</v>
      </c>
      <c r="D663" s="22"/>
      <c r="G663" s="35"/>
      <c r="K663" s="25">
        <v>3.6811023622047201</v>
      </c>
    </row>
    <row r="664" spans="1:11" ht="14.4">
      <c r="A664" s="20" t="s">
        <v>155</v>
      </c>
      <c r="B664" s="24">
        <v>40847</v>
      </c>
      <c r="C664" s="25">
        <v>2.9973821989528751</v>
      </c>
      <c r="D664" s="22"/>
      <c r="F664" s="20">
        <v>6718.5897435896995</v>
      </c>
      <c r="G664" s="35">
        <f>2.31379116712*(1.00000211749^F664)*(F664^0.914078584947)</f>
        <v>7394.9566676591594</v>
      </c>
      <c r="K664" s="25">
        <v>3.7795275590551101</v>
      </c>
    </row>
    <row r="665" spans="1:11" ht="14.4">
      <c r="A665" s="20" t="s">
        <v>155</v>
      </c>
      <c r="B665" s="24">
        <v>41212</v>
      </c>
      <c r="C665" s="25">
        <v>3.9986910994764333</v>
      </c>
      <c r="D665" s="22"/>
      <c r="F665" s="20">
        <v>9467.7884615384301</v>
      </c>
      <c r="G665" s="35">
        <f>2.31379116712*(1.00000211749^F665)*(F665^0.914078584947)</f>
        <v>10177.345233477592</v>
      </c>
      <c r="K665" s="25">
        <v>4.0616797900262398</v>
      </c>
    </row>
    <row r="666" spans="1:11" ht="14.4">
      <c r="A666" s="20" t="s">
        <v>155</v>
      </c>
      <c r="B666" s="24">
        <v>41578</v>
      </c>
      <c r="C666" s="25">
        <v>5</v>
      </c>
      <c r="D666" s="22"/>
      <c r="F666" s="20">
        <v>12744.230769230764</v>
      </c>
      <c r="G666" s="35">
        <f>2.31379116712*(1.00000211749^F666)*(F666^0.914078584947)</f>
        <v>13446.93151969196</v>
      </c>
      <c r="K666" s="25">
        <v>4.54724409448818</v>
      </c>
    </row>
    <row r="667" spans="1:11" ht="14.4">
      <c r="A667" s="20" t="s">
        <v>153</v>
      </c>
      <c r="B667" s="24">
        <v>40301</v>
      </c>
      <c r="C667" s="25">
        <v>1.5029538385677415</v>
      </c>
      <c r="D667" s="22"/>
      <c r="F667" s="20">
        <v>3366.8269230769188</v>
      </c>
      <c r="G667" s="35">
        <f>2.31379116712*(1.00000211749^F667)*(F667^0.914078584947)</f>
        <v>3904.6069885525976</v>
      </c>
      <c r="K667" s="25"/>
    </row>
    <row r="668" spans="1:11" ht="14.4">
      <c r="A668" s="20" t="s">
        <v>153</v>
      </c>
      <c r="B668" s="24">
        <v>40490</v>
      </c>
      <c r="C668" s="25">
        <v>2.0215018585950499</v>
      </c>
      <c r="D668" s="22"/>
      <c r="F668" s="20">
        <v>4270.6730769230717</v>
      </c>
      <c r="G668" s="35">
        <f>2.31379116712*(1.00000211749^F668)*(F668^0.914078584947)</f>
        <v>4861.9498149332703</v>
      </c>
      <c r="K668" s="25"/>
    </row>
    <row r="669" spans="1:11" ht="14.4">
      <c r="A669" s="20" t="s">
        <v>153</v>
      </c>
      <c r="B669" s="24">
        <v>40665</v>
      </c>
      <c r="C669" s="25">
        <v>2.5</v>
      </c>
      <c r="D669" s="22"/>
      <c r="G669" s="35"/>
      <c r="K669" s="25">
        <v>3.6154855643044601</v>
      </c>
    </row>
    <row r="670" spans="1:11" ht="14.4">
      <c r="A670" s="20" t="s">
        <v>153</v>
      </c>
      <c r="B670" s="24">
        <v>40847</v>
      </c>
      <c r="C670" s="25">
        <v>2.9973821989528751</v>
      </c>
      <c r="D670" s="22"/>
      <c r="F670" s="20">
        <v>6643.2692307691905</v>
      </c>
      <c r="G670" s="35">
        <f>2.31379116712*(1.00000211749^F670)*(F670^0.914078584947)</f>
        <v>7317.9728330229073</v>
      </c>
      <c r="K670" s="25">
        <v>3.6876640419947502</v>
      </c>
    </row>
    <row r="671" spans="1:11" ht="14.4">
      <c r="A671" s="20" t="s">
        <v>153</v>
      </c>
      <c r="B671" s="24">
        <v>41212</v>
      </c>
      <c r="C671" s="25">
        <v>3.9986910994764333</v>
      </c>
      <c r="D671" s="22"/>
      <c r="F671" s="20">
        <v>9204.1666666666515</v>
      </c>
      <c r="G671" s="35">
        <f>2.31379116712*(1.00000211749^F671)*(F671^0.914078584947)</f>
        <v>9912.4669275903871</v>
      </c>
      <c r="K671" s="25">
        <v>4.1732283464566899</v>
      </c>
    </row>
    <row r="672" spans="1:11" ht="14.4">
      <c r="A672" s="20" t="s">
        <v>153</v>
      </c>
      <c r="B672" s="24">
        <v>41575</v>
      </c>
      <c r="C672" s="25">
        <v>4.9934554973821914</v>
      </c>
      <c r="D672" s="22"/>
      <c r="F672" s="20">
        <v>12329.967948717922</v>
      </c>
      <c r="G672" s="35">
        <f>2.31379116712*(1.00000211749^F672)*(F672^0.914078584947)</f>
        <v>13035.379186804874</v>
      </c>
      <c r="K672" s="25">
        <v>4.4881889763779501</v>
      </c>
    </row>
    <row r="673" spans="1:11" ht="14.4">
      <c r="A673" s="20" t="s">
        <v>141</v>
      </c>
      <c r="B673" s="24">
        <v>40482</v>
      </c>
      <c r="C673" s="25">
        <v>1.9985154394299249</v>
      </c>
      <c r="D673" s="22"/>
      <c r="F673" s="20">
        <v>528.26379310344396</v>
      </c>
      <c r="G673" s="35">
        <f>2.31379116712*(1.00000211749^F673)*(F673^0.914078584947)</f>
        <v>714.01873123465668</v>
      </c>
      <c r="K673" s="25">
        <v>3.74109263657957</v>
      </c>
    </row>
    <row r="674" spans="1:11" ht="14.4">
      <c r="A674" s="20" t="s">
        <v>141</v>
      </c>
      <c r="B674" s="24">
        <v>40668</v>
      </c>
      <c r="C674" s="25">
        <v>2.5089073634204251</v>
      </c>
      <c r="D674" s="22"/>
      <c r="G674" s="35"/>
      <c r="K674" s="25">
        <v>2.4821852731591401</v>
      </c>
    </row>
    <row r="675" spans="1:11" ht="14.4">
      <c r="A675" s="20" t="s">
        <v>141</v>
      </c>
      <c r="B675" s="24">
        <v>40849</v>
      </c>
      <c r="C675" s="25">
        <v>3.0042062549485333</v>
      </c>
      <c r="D675" s="22"/>
      <c r="F675" s="20">
        <v>1273.9836206896541</v>
      </c>
      <c r="G675" s="35">
        <f>2.31379116712*(1.00000211749^F675)*(F675^0.914078584947)</f>
        <v>1599.0406487839759</v>
      </c>
      <c r="K675" s="25">
        <v>3.2897862232779098</v>
      </c>
    </row>
    <row r="676" spans="1:11" ht="14.4">
      <c r="A676" s="20" t="s">
        <v>141</v>
      </c>
      <c r="B676" s="24">
        <v>41216</v>
      </c>
      <c r="C676" s="25">
        <v>4.0105073898126085</v>
      </c>
      <c r="D676" s="22"/>
      <c r="F676" s="20">
        <v>2578.9629310344817</v>
      </c>
      <c r="G676" s="35">
        <f>2.31379116712*(1.00000211749^F676)*(F676^0.914078584947)</f>
        <v>3055.0949812119065</v>
      </c>
      <c r="K676" s="25">
        <v>3.0581947743467901</v>
      </c>
    </row>
    <row r="677" spans="1:11" ht="14.4">
      <c r="A677" s="20" t="s">
        <v>141</v>
      </c>
      <c r="B677" s="24">
        <v>41576</v>
      </c>
      <c r="C677" s="25">
        <v>4.9965690155713833</v>
      </c>
      <c r="D677" s="22"/>
      <c r="F677" s="20">
        <v>3028.6232758620658</v>
      </c>
      <c r="G677" s="35">
        <f>2.31379116712*(1.00000211749^F677)*(F677^0.914078584947)</f>
        <v>3541.9388425573666</v>
      </c>
      <c r="K677" s="25">
        <v>3.0403800475059302</v>
      </c>
    </row>
    <row r="678" spans="1:11" ht="14.4">
      <c r="A678" s="20" t="s">
        <v>137</v>
      </c>
      <c r="B678" s="24">
        <v>40486</v>
      </c>
      <c r="C678" s="25">
        <v>2.0107181691088836</v>
      </c>
      <c r="D678" s="22"/>
      <c r="F678" s="20">
        <v>454.18137702426992</v>
      </c>
      <c r="G678" s="35">
        <f>2.31379116712*(1.00000211749^F678)*(F678^0.914078584947)</f>
        <v>621.81078330702871</v>
      </c>
      <c r="K678" s="38">
        <v>3.7672811059907798</v>
      </c>
    </row>
    <row r="679" spans="1:11" ht="14.4">
      <c r="A679" s="20" t="s">
        <v>137</v>
      </c>
      <c r="B679" s="24">
        <v>40666</v>
      </c>
      <c r="C679" s="25">
        <v>2.5034122093926334</v>
      </c>
      <c r="D679" s="22"/>
      <c r="G679" s="35"/>
      <c r="K679" s="38">
        <v>2.62096774193548</v>
      </c>
    </row>
    <row r="680" spans="1:11" ht="14.4">
      <c r="A680" s="20" t="s">
        <v>137</v>
      </c>
      <c r="B680" s="24">
        <v>40850</v>
      </c>
      <c r="C680" s="25">
        <v>3.0073836276083417</v>
      </c>
      <c r="D680" s="22"/>
      <c r="F680" s="20">
        <v>1909.0972813666058</v>
      </c>
      <c r="G680" s="35">
        <f>2.31379116712*(1.00000211749^F680)*(F680^0.914078584947)</f>
        <v>2317.4718085839536</v>
      </c>
      <c r="K680" s="38">
        <v>3.5656682027649702</v>
      </c>
    </row>
    <row r="681" spans="1:11" ht="14.4">
      <c r="A681" s="20" t="s">
        <v>137</v>
      </c>
      <c r="B681" s="24">
        <v>41214</v>
      </c>
      <c r="C681" s="25">
        <v>4.0046704292445501</v>
      </c>
      <c r="D681" s="22"/>
      <c r="F681" s="20">
        <v>4332.2234953157649</v>
      </c>
      <c r="G681" s="35">
        <f>2.31379116712*(1.00000211749^F681)*(F681^0.914078584947)</f>
        <v>4926.6038245726495</v>
      </c>
      <c r="K681" s="38">
        <v>3.4792626728110498</v>
      </c>
    </row>
    <row r="682" spans="1:11" ht="14.4">
      <c r="A682" s="20" t="s">
        <v>137</v>
      </c>
      <c r="B682" s="24">
        <v>41580</v>
      </c>
      <c r="C682" s="25">
        <v>5.0077357220524998</v>
      </c>
      <c r="D682" s="22"/>
      <c r="F682" s="20">
        <v>4851.8679958580215</v>
      </c>
      <c r="G682" s="35">
        <f>2.31379116712*(1.00000211749^F682)*(F682^0.914078584947)</f>
        <v>5470.1150719384914</v>
      </c>
      <c r="K682" s="38">
        <v>3.21428571428571</v>
      </c>
    </row>
    <row r="683" spans="1:11" ht="14.4">
      <c r="A683" s="20" t="s">
        <v>144</v>
      </c>
      <c r="B683" s="24">
        <v>40485</v>
      </c>
      <c r="C683" s="25">
        <v>2.0066475323304251</v>
      </c>
      <c r="D683" s="22"/>
      <c r="F683" s="20">
        <v>923.06379310344403</v>
      </c>
      <c r="G683" s="35">
        <f>2.31379116712*(1.00000211749^F683)*(F683^0.914078584947)</f>
        <v>1190.2216115300248</v>
      </c>
      <c r="K683" s="25">
        <v>4.16864608076009</v>
      </c>
    </row>
    <row r="684" spans="1:11" ht="14.4">
      <c r="A684" s="20" t="s">
        <v>144</v>
      </c>
      <c r="B684" s="24">
        <v>40666</v>
      </c>
      <c r="C684" s="25">
        <v>2.5028701504354669</v>
      </c>
      <c r="D684" s="22"/>
      <c r="G684" s="35"/>
      <c r="K684" s="25">
        <v>2.8087885985748202</v>
      </c>
    </row>
    <row r="685" spans="1:11" ht="14.4">
      <c r="A685" s="20" t="s">
        <v>144</v>
      </c>
      <c r="B685" s="24">
        <v>40849</v>
      </c>
      <c r="C685" s="25">
        <v>3.0054268936394752</v>
      </c>
      <c r="D685" s="22"/>
      <c r="F685" s="20">
        <v>3116.3836206896544</v>
      </c>
      <c r="G685" s="35">
        <f>2.31379116712*(1.00000211749^F685)*(F685^0.914078584947)</f>
        <v>3636.3151003261605</v>
      </c>
      <c r="K685" s="25">
        <v>3.7292161520190001</v>
      </c>
    </row>
    <row r="686" spans="1:11" ht="14.4">
      <c r="A686" s="20" t="s">
        <v>144</v>
      </c>
      <c r="B686" s="24">
        <v>41214</v>
      </c>
      <c r="C686" s="25">
        <v>4.0044371865927664</v>
      </c>
      <c r="D686" s="22"/>
      <c r="F686" s="20">
        <v>5457.7939655171958</v>
      </c>
      <c r="G686" s="35">
        <f>2.31379116712*(1.00000211749^F686)*(F686^0.914078584947)</f>
        <v>6099.1674206762982</v>
      </c>
      <c r="K686" s="25">
        <v>3.3729216152018999</v>
      </c>
    </row>
    <row r="687" spans="1:11" ht="14.4">
      <c r="A687" s="20" t="s">
        <v>144</v>
      </c>
      <c r="B687" s="24">
        <v>41579</v>
      </c>
      <c r="C687" s="25">
        <v>5.0042722354183082</v>
      </c>
      <c r="D687" s="22"/>
      <c r="F687" s="20">
        <v>6927.3137931034116</v>
      </c>
      <c r="G687" s="35">
        <f>2.31379116712*(1.00000211749^F687)*(F687^0.914078584947)</f>
        <v>7608.0385001353225</v>
      </c>
      <c r="K687" s="25">
        <v>3.31353919239905</v>
      </c>
    </row>
    <row r="688" spans="1:11" ht="14.4">
      <c r="A688" s="20" t="s">
        <v>138</v>
      </c>
      <c r="B688" s="24">
        <v>40487</v>
      </c>
      <c r="C688" s="25">
        <v>2.0129239372443419</v>
      </c>
      <c r="D688" s="22"/>
      <c r="F688" s="20">
        <v>683.94737970797871</v>
      </c>
      <c r="G688" s="35">
        <f>2.31379116712*(1.00000211749^F688)*(F688^0.914078584947)</f>
        <v>904.45435594774426</v>
      </c>
      <c r="K688" s="38">
        <v>4.1762672811059902</v>
      </c>
    </row>
    <row r="689" spans="1:11" ht="14.4">
      <c r="A689" s="20" t="s">
        <v>138</v>
      </c>
      <c r="B689" s="24">
        <v>40667</v>
      </c>
      <c r="C689" s="25">
        <v>2.5041578211567335</v>
      </c>
      <c r="D689" s="22"/>
      <c r="G689" s="35"/>
      <c r="K689" s="38">
        <v>2.75921658986175</v>
      </c>
    </row>
    <row r="690" spans="1:11" ht="14.4">
      <c r="A690" s="20" t="s">
        <v>138</v>
      </c>
      <c r="B690" s="24">
        <v>40851</v>
      </c>
      <c r="C690" s="25">
        <v>3.0085641795681579</v>
      </c>
      <c r="D690" s="22"/>
      <c r="F690" s="20">
        <v>2450.5935407182269</v>
      </c>
      <c r="G690" s="35">
        <f>2.31379116712*(1.00000211749^F690)*(F690^0.914078584947)</f>
        <v>2914.9966286824047</v>
      </c>
      <c r="K690" s="38">
        <v>3.7845622119815601</v>
      </c>
    </row>
    <row r="691" spans="1:11" ht="14.4">
      <c r="A691" s="20" t="s">
        <v>138</v>
      </c>
      <c r="B691" s="24">
        <v>41217</v>
      </c>
      <c r="C691" s="25">
        <v>4.0114430694350913</v>
      </c>
      <c r="D691" s="22"/>
      <c r="F691" s="20">
        <v>4906.4973928813961</v>
      </c>
      <c r="G691" s="35">
        <f>2.31379116712*(1.00000211749^F691)*(F691^0.914078584947)</f>
        <v>5527.0258413171523</v>
      </c>
      <c r="K691" s="38">
        <v>3.4850230414746499</v>
      </c>
    </row>
    <row r="692" spans="1:11" ht="14.4">
      <c r="A692" s="20" t="s">
        <v>138</v>
      </c>
      <c r="B692" s="24">
        <v>41578</v>
      </c>
      <c r="C692" s="25">
        <v>5.0007456117640912</v>
      </c>
      <c r="D692" s="22"/>
      <c r="F692" s="20">
        <v>5721.5438063318352</v>
      </c>
      <c r="G692" s="35">
        <f>2.31379116712*(1.00000211749^F692)*(F692^0.914078584947)</f>
        <v>6371.5946678129776</v>
      </c>
      <c r="K692" s="38">
        <v>3.1682027649769502</v>
      </c>
    </row>
    <row r="693" spans="1:11" ht="14.4">
      <c r="A693" s="20" t="s">
        <v>139</v>
      </c>
      <c r="B693" s="24">
        <v>40490</v>
      </c>
      <c r="C693" s="25">
        <v>2.0198829803759084</v>
      </c>
      <c r="D693" s="22"/>
      <c r="F693" s="20">
        <v>782.36092814646315</v>
      </c>
      <c r="G693" s="35">
        <f>2.31379116712*(1.00000211749^F693)*(F693^0.914078584947)</f>
        <v>1022.9281840777342</v>
      </c>
      <c r="K693" s="38">
        <v>4.2165898617511504</v>
      </c>
    </row>
    <row r="694" spans="1:11" ht="14.4">
      <c r="A694" s="20" t="s">
        <v>139</v>
      </c>
      <c r="B694" s="24">
        <v>40666</v>
      </c>
      <c r="C694" s="25">
        <v>2.5036918138041666</v>
      </c>
      <c r="D694" s="22"/>
      <c r="G694" s="35"/>
      <c r="K694" s="38">
        <v>2.6728110599078301</v>
      </c>
    </row>
    <row r="695" spans="1:11" ht="14.4">
      <c r="A695" s="20" t="s">
        <v>139</v>
      </c>
      <c r="B695" s="24">
        <v>40851</v>
      </c>
      <c r="C695" s="25">
        <v>3.0083467094703003</v>
      </c>
      <c r="D695" s="22"/>
      <c r="F695" s="20">
        <v>2631.1326107336076</v>
      </c>
      <c r="G695" s="35">
        <f>2.31379116712*(1.00000211749^F695)*(F695^0.914078584947)</f>
        <v>3111.8812574314588</v>
      </c>
      <c r="K695" s="38">
        <v>3.7442396313363999</v>
      </c>
    </row>
    <row r="696" spans="1:11" ht="14.4">
      <c r="A696" s="20" t="s">
        <v>139</v>
      </c>
      <c r="B696" s="24">
        <v>41214</v>
      </c>
      <c r="C696" s="25">
        <v>4.0034898772847249</v>
      </c>
      <c r="D696" s="22"/>
      <c r="F696" s="20">
        <v>5054.2588246827199</v>
      </c>
      <c r="G696" s="35">
        <f>2.31379116712*(1.00000211749^F696)*(F696^0.914078584947)</f>
        <v>5680.7556469301344</v>
      </c>
      <c r="K696" s="38">
        <v>3.26036866359446</v>
      </c>
    </row>
    <row r="697" spans="1:11" ht="14.4">
      <c r="A697" s="20" t="s">
        <v>139</v>
      </c>
      <c r="B697" s="24">
        <v>41581</v>
      </c>
      <c r="C697" s="25">
        <v>5.0082327965618996</v>
      </c>
      <c r="D697" s="22"/>
      <c r="F697" s="20">
        <v>5885.633581892891</v>
      </c>
      <c r="G697" s="35">
        <f>2.31379116712*(1.00000211749^F697)*(F697^0.914078584947)</f>
        <v>6540.695308577001</v>
      </c>
      <c r="K697" s="38">
        <v>3.3064516129032202</v>
      </c>
    </row>
    <row r="698" spans="1:11" ht="14.4">
      <c r="A698" s="20" t="s">
        <v>140</v>
      </c>
      <c r="B698" s="24">
        <v>40490</v>
      </c>
      <c r="C698" s="25">
        <v>2.0196344431212085</v>
      </c>
      <c r="D698" s="22"/>
      <c r="F698" s="20">
        <v>848.03715526907263</v>
      </c>
      <c r="G698" s="35">
        <f>2.31379116712*(1.00000211749^F698)*(F698^0.914078584947)</f>
        <v>1101.2992796609849</v>
      </c>
      <c r="K698" s="38">
        <v>4.1705069124423897</v>
      </c>
    </row>
    <row r="699" spans="1:11" ht="14.4">
      <c r="A699" s="20" t="s">
        <v>140</v>
      </c>
      <c r="B699" s="24">
        <v>40667</v>
      </c>
      <c r="C699" s="25">
        <v>2.5044063584114249</v>
      </c>
      <c r="D699" s="22"/>
      <c r="G699" s="35"/>
      <c r="K699" s="38">
        <v>2.8052995391705</v>
      </c>
    </row>
    <row r="700" spans="1:11" ht="14.4">
      <c r="A700" s="20" t="s">
        <v>140</v>
      </c>
      <c r="B700" s="24">
        <v>40851</v>
      </c>
      <c r="C700" s="25">
        <v>3.0082224408429501</v>
      </c>
      <c r="D700" s="22"/>
      <c r="F700" s="20">
        <v>3074.1750047485675</v>
      </c>
      <c r="G700" s="35">
        <f>2.31379116712*(1.00000211749^F700)*(F700^0.914078584947)</f>
        <v>3590.9488786399429</v>
      </c>
      <c r="K700" s="38">
        <v>3.72119815668202</v>
      </c>
    </row>
    <row r="701" spans="1:11" ht="14.4">
      <c r="A701" s="20" t="s">
        <v>140</v>
      </c>
      <c r="B701" s="24">
        <v>41216</v>
      </c>
      <c r="C701" s="25">
        <v>4.0107906591415086</v>
      </c>
      <c r="D701" s="22"/>
      <c r="F701" s="20">
        <v>5415.1756971208197</v>
      </c>
      <c r="G701" s="35">
        <f>2.31379116712*(1.00000211749^F701)*(F701^0.914078584947)</f>
        <v>6055.0718993744458</v>
      </c>
      <c r="K701" s="38">
        <v>3.3640552995391699</v>
      </c>
    </row>
    <row r="702" spans="1:11" ht="14.4">
      <c r="A702" s="20" t="s">
        <v>140</v>
      </c>
      <c r="B702" s="24">
        <v>41581</v>
      </c>
      <c r="C702" s="25">
        <v>5.0082327965618996</v>
      </c>
      <c r="D702" s="22"/>
      <c r="F702" s="20">
        <v>6853.7229408052262</v>
      </c>
      <c r="G702" s="35">
        <f>2.31379116712*(1.00000211749^F702)*(F702^0.914078584947)</f>
        <v>7532.9527053317252</v>
      </c>
      <c r="K702" s="38">
        <v>3.3064516129032202</v>
      </c>
    </row>
    <row r="703" spans="1:11" ht="14.4">
      <c r="A703" s="20" t="s">
        <v>142</v>
      </c>
      <c r="B703" s="24">
        <v>40484</v>
      </c>
      <c r="C703" s="25">
        <v>2.0053444180522502</v>
      </c>
      <c r="D703" s="22"/>
      <c r="F703" s="20">
        <v>758.52327586206547</v>
      </c>
      <c r="G703" s="35">
        <f>2.31379116712*(1.00000211749^F703)*(F703^0.914078584947)</f>
        <v>994.35077058499212</v>
      </c>
      <c r="K703" s="25">
        <v>3.6995249406175699</v>
      </c>
    </row>
    <row r="704" spans="1:11" ht="14.4">
      <c r="A704" s="20" t="s">
        <v>142</v>
      </c>
      <c r="B704" s="24">
        <v>40664</v>
      </c>
      <c r="C704" s="25">
        <v>2.4959586962259164</v>
      </c>
      <c r="D704" s="22"/>
      <c r="G704" s="35"/>
      <c r="K704" s="25">
        <v>2.8206650831353901</v>
      </c>
    </row>
    <row r="705" spans="1:11" ht="14.4">
      <c r="A705" s="20" t="s">
        <v>142</v>
      </c>
      <c r="B705" s="24">
        <v>40847</v>
      </c>
      <c r="C705" s="25">
        <v>2.9979051200844502</v>
      </c>
      <c r="D705" s="22"/>
      <c r="F705" s="20">
        <v>2195.1836206896542</v>
      </c>
      <c r="G705" s="35">
        <f>2.31379116712*(1.00000211749^F705)*(F705^0.914078584947)</f>
        <v>2634.5705220107452</v>
      </c>
      <c r="K705" s="25">
        <v>3.5213776722090202</v>
      </c>
    </row>
    <row r="706" spans="1:11" ht="14.4">
      <c r="A706" s="20" t="s">
        <v>142</v>
      </c>
      <c r="B706" s="24">
        <v>41212</v>
      </c>
      <c r="C706" s="25">
        <v>3.9974267616785415</v>
      </c>
      <c r="D706" s="22"/>
      <c r="F706" s="20">
        <v>4108.8129310344812</v>
      </c>
      <c r="G706" s="35">
        <f>2.31379116712*(1.00000211749^F706)*(F706^0.914078584947)</f>
        <v>4691.6264113462657</v>
      </c>
      <c r="K706" s="25">
        <v>3.3491686460807601</v>
      </c>
    </row>
    <row r="707" spans="1:11" ht="14.4">
      <c r="A707" s="20" t="s">
        <v>142</v>
      </c>
      <c r="B707" s="24">
        <v>41579</v>
      </c>
      <c r="C707" s="25">
        <v>5.0037114014251749</v>
      </c>
      <c r="D707" s="22"/>
      <c r="F707" s="20">
        <v>4936.8232758620561</v>
      </c>
      <c r="G707" s="35">
        <f>2.31379116712*(1.00000211749^F707)*(F707^0.914078584947)</f>
        <v>5558.6005407061057</v>
      </c>
      <c r="K707" s="25">
        <v>3.1116389548693499</v>
      </c>
    </row>
    <row r="708" spans="1:11" ht="14.4">
      <c r="A708" s="20" t="s">
        <v>143</v>
      </c>
      <c r="B708" s="24">
        <v>40482</v>
      </c>
      <c r="C708" s="25">
        <v>1.9991422538928416</v>
      </c>
      <c r="D708" s="22"/>
      <c r="F708" s="20">
        <v>824.36379310344387</v>
      </c>
      <c r="G708" s="35">
        <f>2.31379116712*(1.00000211749^F708)*(F708^0.914078584947)</f>
        <v>1073.1096503562912</v>
      </c>
      <c r="K708" s="25">
        <v>3.9667458432304001</v>
      </c>
    </row>
    <row r="709" spans="1:11" ht="14.4">
      <c r="A709" s="20" t="s">
        <v>143</v>
      </c>
      <c r="B709" s="24">
        <v>40669</v>
      </c>
      <c r="C709" s="25">
        <v>2.5096331485880166</v>
      </c>
      <c r="D709" s="22"/>
      <c r="G709" s="35"/>
      <c r="K709" s="25">
        <v>2.7434679334916798</v>
      </c>
    </row>
    <row r="710" spans="1:11" ht="14.4">
      <c r="A710" s="20" t="s">
        <v>143</v>
      </c>
      <c r="B710" s="24">
        <v>40849</v>
      </c>
      <c r="C710" s="25">
        <v>3.0052289522301332</v>
      </c>
      <c r="D710" s="22"/>
      <c r="F710" s="20">
        <v>2408.9525862068931</v>
      </c>
      <c r="G710" s="35">
        <f>2.31379116712*(1.00000211749^F710)*(F710^0.914078584947)</f>
        <v>2869.4340451651019</v>
      </c>
      <c r="K710" s="25">
        <v>3.6579572446555799</v>
      </c>
    </row>
    <row r="711" spans="1:11" ht="14.4">
      <c r="A711" s="20" t="s">
        <v>143</v>
      </c>
      <c r="B711" s="24">
        <v>41217</v>
      </c>
      <c r="C711" s="25">
        <v>4.0111012140406421</v>
      </c>
      <c r="D711" s="22"/>
      <c r="F711" s="20">
        <v>4553.084482758617</v>
      </c>
      <c r="G711" s="35">
        <f>2.31379116712*(1.00000211749^F711)*(F711^0.914078584947)</f>
        <v>5158.1045565575314</v>
      </c>
      <c r="K711" s="25">
        <v>3.2719714964370499</v>
      </c>
    </row>
    <row r="712" spans="1:11" ht="14.4">
      <c r="A712" s="20" t="s">
        <v>143</v>
      </c>
      <c r="B712" s="24">
        <v>41579</v>
      </c>
      <c r="C712" s="25">
        <v>5.0043217207706503</v>
      </c>
      <c r="D712" s="22"/>
      <c r="F712" s="20">
        <v>5249.3732758620572</v>
      </c>
      <c r="G712" s="35">
        <f>2.31379116712*(1.00000211749^F712)*(F712^0.914078584947)</f>
        <v>5883.3151294709187</v>
      </c>
      <c r="K712" s="25">
        <v>3.3313539192399002</v>
      </c>
    </row>
    <row r="713" spans="1:11" ht="14.4">
      <c r="A713" s="20" t="s">
        <v>160</v>
      </c>
      <c r="B713" s="24">
        <v>40485</v>
      </c>
      <c r="C713" s="25">
        <v>2.0061780852627833</v>
      </c>
      <c r="D713" s="22"/>
      <c r="F713" s="20">
        <v>645.37313432835867</v>
      </c>
      <c r="G713" s="35">
        <f>2.31379116712*(1.00000211749^F713)*(F713^0.914078584947)</f>
        <v>857.64114513874017</v>
      </c>
      <c r="K713" s="38">
        <v>4.0639809808818201</v>
      </c>
    </row>
    <row r="714" spans="1:11" ht="14.4">
      <c r="A714" s="20" t="s">
        <v>160</v>
      </c>
      <c r="B714" s="24">
        <v>40663</v>
      </c>
      <c r="C714" s="25">
        <v>2.4955919231310584</v>
      </c>
      <c r="D714" s="22"/>
      <c r="G714" s="35"/>
      <c r="K714" s="38">
        <v>2.6471009921431401</v>
      </c>
    </row>
    <row r="715" spans="1:11" ht="14.4">
      <c r="A715" s="20" t="s">
        <v>160</v>
      </c>
      <c r="B715" s="24">
        <v>40852</v>
      </c>
      <c r="C715" s="25">
        <v>3.0118139588231916</v>
      </c>
      <c r="D715" s="22"/>
      <c r="F715" s="20">
        <v>1627.4626865671598</v>
      </c>
      <c r="G715" s="35">
        <f>2.31379116712*(1.00000211749^F715)*(F715^0.914078584947)</f>
        <v>2001.6782129743101</v>
      </c>
      <c r="K715" s="38">
        <v>3.6492541982305098</v>
      </c>
    </row>
    <row r="716" spans="1:11" ht="14.4">
      <c r="A716" s="20" t="s">
        <v>160</v>
      </c>
      <c r="B716" s="24">
        <v>41217</v>
      </c>
      <c r="C716" s="25">
        <v>4.0114125136204581</v>
      </c>
      <c r="D716" s="22"/>
      <c r="F716" s="20">
        <v>3820.7960199004947</v>
      </c>
      <c r="G716" s="35">
        <f>2.31379116712*(1.00000211749^F716)*(F716^0.914078584947)</f>
        <v>4387.4071454429823</v>
      </c>
      <c r="K716" s="38">
        <v>3.5007194732204701</v>
      </c>
    </row>
    <row r="717" spans="1:11" ht="14.4">
      <c r="A717" s="20" t="s">
        <v>160</v>
      </c>
      <c r="B717" s="24">
        <v>41581</v>
      </c>
      <c r="C717" s="25">
        <v>5.0105574874743839</v>
      </c>
      <c r="D717" s="22"/>
      <c r="F717" s="20">
        <v>4328.2089552238767</v>
      </c>
      <c r="G717" s="35">
        <f>2.31379116712*(1.00000211749^F717)*(F717^0.914078584947)</f>
        <v>4922.388739935197</v>
      </c>
      <c r="K717" s="38">
        <v>3.1843597991731198</v>
      </c>
    </row>
    <row r="718" spans="1:11" ht="14.4">
      <c r="A718" s="20" t="s">
        <v>162</v>
      </c>
      <c r="B718" s="24">
        <v>40487</v>
      </c>
      <c r="C718" s="25">
        <v>2.0132320509679</v>
      </c>
      <c r="D718" s="22"/>
      <c r="F718" s="20">
        <v>890.89552238805913</v>
      </c>
      <c r="G718" s="35">
        <f>2.31379116712*(1.00000211749^F718)*(F718^0.914078584947)</f>
        <v>1152.1709567023954</v>
      </c>
      <c r="K718" s="38">
        <v>4.17394829177245</v>
      </c>
    </row>
    <row r="719" spans="1:11" ht="14.4">
      <c r="A719" s="20" t="s">
        <v>162</v>
      </c>
      <c r="B719" s="24">
        <v>40666</v>
      </c>
      <c r="C719" s="25">
        <v>2.5028179367801999</v>
      </c>
      <c r="D719" s="22"/>
      <c r="G719" s="35"/>
      <c r="K719" s="38">
        <v>2.8207260423237899</v>
      </c>
    </row>
    <row r="720" spans="1:11" ht="14.4">
      <c r="A720" s="20" t="s">
        <v>162</v>
      </c>
      <c r="B720" s="24">
        <v>40852</v>
      </c>
      <c r="C720" s="25">
        <v>3.0120016474894</v>
      </c>
      <c r="D720" s="22"/>
      <c r="F720" s="20">
        <v>3084.2288557213897</v>
      </c>
      <c r="G720" s="35">
        <f>2.31379116712*(1.00000211749^F720)*(F720^0.914078584947)</f>
        <v>3601.7589145124907</v>
      </c>
      <c r="K720" s="38">
        <v>3.7186990047287098</v>
      </c>
    </row>
    <row r="721" spans="1:16" ht="14.4">
      <c r="A721" s="20" t="s">
        <v>162</v>
      </c>
      <c r="B721" s="24">
        <v>41217</v>
      </c>
      <c r="C721" s="25">
        <v>4.0110684177324005</v>
      </c>
      <c r="D721" s="22"/>
      <c r="F721" s="20">
        <v>5441.243781094483</v>
      </c>
      <c r="G721" s="35">
        <f>2.31379116712*(1.00000211749^F721)*(F721^0.914078584947)</f>
        <v>6082.0461097822063</v>
      </c>
      <c r="K721" s="38">
        <v>3.3734039946404399</v>
      </c>
    </row>
    <row r="722" spans="1:16" ht="14.4">
      <c r="A722" s="20" t="s">
        <v>162</v>
      </c>
      <c r="B722" s="24">
        <v>41584</v>
      </c>
      <c r="C722" s="25">
        <v>5.0176896567904166</v>
      </c>
      <c r="D722" s="22"/>
      <c r="F722" s="20">
        <v>6881.6417910447653</v>
      </c>
      <c r="G722" s="35">
        <f>2.31379116712*(1.00000211749^F722)*(F722^0.914078584947)</f>
        <v>7561.4439603573246</v>
      </c>
      <c r="K722" s="38">
        <v>3.3232624461046698</v>
      </c>
    </row>
    <row r="723" spans="1:16" ht="14.4">
      <c r="A723" s="20" t="s">
        <v>163</v>
      </c>
      <c r="B723" s="24">
        <v>40485</v>
      </c>
      <c r="C723" s="25">
        <v>2.0065691033173918</v>
      </c>
      <c r="D723" s="22"/>
      <c r="F723" s="20">
        <v>710.84577114427691</v>
      </c>
      <c r="G723" s="35">
        <f>2.31379116712*(1.00000211749^F723)*(F723^0.914078584947)</f>
        <v>936.96780780308416</v>
      </c>
      <c r="K723" s="38">
        <v>4.2086576610864004</v>
      </c>
    </row>
    <row r="724" spans="1:16" ht="14.4">
      <c r="A724" s="20" t="s">
        <v>163</v>
      </c>
      <c r="B724" s="24">
        <v>40669</v>
      </c>
      <c r="C724" s="25">
        <v>2.5096842138190918</v>
      </c>
      <c r="D724" s="22"/>
      <c r="G724" s="35"/>
      <c r="K724" s="38">
        <v>2.8612485467162299</v>
      </c>
    </row>
    <row r="725" spans="1:16" ht="14.4">
      <c r="A725" s="20" t="s">
        <v>163</v>
      </c>
      <c r="B725" s="24">
        <v>40852</v>
      </c>
      <c r="C725" s="25">
        <v>3.0121424139890585</v>
      </c>
      <c r="D725" s="22"/>
      <c r="F725" s="20">
        <v>2756.865671641789</v>
      </c>
      <c r="G725" s="35">
        <f>2.31379116712*(1.00000211749^F725)*(F725^0.914078584947)</f>
        <v>3248.4010143208507</v>
      </c>
      <c r="K725" s="38">
        <v>3.7707826096023598</v>
      </c>
    </row>
    <row r="726" spans="1:16" ht="14.4">
      <c r="A726" s="20" t="s">
        <v>163</v>
      </c>
      <c r="B726" s="24">
        <v>41217</v>
      </c>
      <c r="C726" s="25">
        <v>4.0114125136204581</v>
      </c>
      <c r="D726" s="22"/>
      <c r="F726" s="20">
        <v>4753.781094527355</v>
      </c>
      <c r="G726" s="35">
        <f>2.31379116712*(1.00000211749^F726)*(F726^0.914078584947)</f>
        <v>5367.8277180042896</v>
      </c>
      <c r="K726" s="38">
        <v>3.5007194732204701</v>
      </c>
    </row>
    <row r="727" spans="1:16" ht="14.4">
      <c r="A727" s="20" t="s">
        <v>163</v>
      </c>
      <c r="B727" s="24">
        <v>41582</v>
      </c>
      <c r="C727" s="25">
        <v>5.0113395235836</v>
      </c>
      <c r="D727" s="22"/>
      <c r="F727" s="20">
        <v>5457.6119402984787</v>
      </c>
      <c r="G727" s="35">
        <f>2.31379116712*(1.00000211749^F727)*(F727^0.914078584947)</f>
        <v>6098.9791314886816</v>
      </c>
      <c r="K727" s="38">
        <v>3.4737131595822799</v>
      </c>
    </row>
    <row r="728" spans="1:16" ht="14.4">
      <c r="A728" s="20" t="s">
        <v>161</v>
      </c>
      <c r="B728" s="24">
        <v>40482</v>
      </c>
      <c r="C728" s="25">
        <v>1.9995307783344665</v>
      </c>
      <c r="D728" s="22"/>
      <c r="F728" s="20">
        <v>907.26368159203628</v>
      </c>
      <c r="G728" s="35">
        <f>2.31379116712*(1.00000211749^F728)*(F728^0.914078584947)</f>
        <v>1171.5460570858093</v>
      </c>
      <c r="K728" s="38">
        <v>4.1044774174039498</v>
      </c>
    </row>
    <row r="729" spans="1:16" ht="14.4">
      <c r="A729" s="20" t="s">
        <v>161</v>
      </c>
      <c r="B729" s="24">
        <v>40666</v>
      </c>
      <c r="C729" s="25">
        <v>2.5026146073917999</v>
      </c>
      <c r="D729" s="22"/>
      <c r="G729" s="35"/>
      <c r="K729" s="38">
        <v>2.7454941686174101</v>
      </c>
    </row>
    <row r="730" spans="1:16" ht="14.4">
      <c r="A730" s="20" t="s">
        <v>161</v>
      </c>
      <c r="B730" s="24">
        <v>40847</v>
      </c>
      <c r="C730" s="25">
        <v>2.9985819078552916</v>
      </c>
      <c r="D730" s="22"/>
      <c r="F730" s="20">
        <v>2986.019900497512</v>
      </c>
      <c r="G730" s="35">
        <f>2.31379116712*(1.00000211749^F730)*(F730^0.914078584947)</f>
        <v>3496.0525985928389</v>
      </c>
      <c r="K730" s="38">
        <v>3.7533953401075002</v>
      </c>
    </row>
    <row r="731" spans="1:16" ht="14.4">
      <c r="A731" s="20" t="s">
        <v>161</v>
      </c>
      <c r="B731" s="24">
        <v>41214</v>
      </c>
      <c r="C731" s="25">
        <v>4.0047964881365088</v>
      </c>
      <c r="D731" s="22"/>
      <c r="F731" s="20">
        <v>5555.8208955223599</v>
      </c>
      <c r="G731" s="35">
        <f>2.31379116712*(1.00000211749^F731)*(F731^0.914078584947)</f>
        <v>6200.5117471765379</v>
      </c>
      <c r="K731" s="38">
        <v>3.5527900441589702</v>
      </c>
    </row>
    <row r="732" spans="1:16" ht="14.4">
      <c r="A732" s="20" t="s">
        <v>161</v>
      </c>
      <c r="B732" s="24">
        <v>41582</v>
      </c>
      <c r="C732" s="25">
        <v>5.0109641462511751</v>
      </c>
      <c r="D732" s="22"/>
      <c r="F732" s="20">
        <v>6898.0099502487165</v>
      </c>
      <c r="G732" s="35">
        <f>2.31379116712*(1.00000211749^F732)*(F732^0.914078584947)</f>
        <v>7578.1447129987646</v>
      </c>
      <c r="K732" s="38">
        <v>3.33482354658589</v>
      </c>
    </row>
    <row r="733" spans="1:16" ht="14.4">
      <c r="A733" s="20" t="s">
        <v>147</v>
      </c>
      <c r="B733" s="24">
        <v>37546</v>
      </c>
      <c r="C733" s="20">
        <v>1</v>
      </c>
      <c r="D733" s="22">
        <f t="shared" ref="D733:D770" si="9">IF(AND(E733&gt;0,K733&gt;0),K733/E733*10000,999)</f>
        <v>98.3</v>
      </c>
      <c r="E733" s="35">
        <v>379.45066124109866</v>
      </c>
      <c r="F733" s="20">
        <v>700</v>
      </c>
      <c r="G733" s="20">
        <v>1540</v>
      </c>
      <c r="H733" s="20">
        <v>700</v>
      </c>
      <c r="K733" s="20">
        <v>3.73</v>
      </c>
      <c r="O733" s="20">
        <v>7</v>
      </c>
      <c r="P733" s="20">
        <v>8.3000000000000007</v>
      </c>
    </row>
    <row r="734" spans="1:16" ht="14.4">
      <c r="A734" s="20" t="s">
        <v>147</v>
      </c>
      <c r="B734" s="24">
        <v>37911</v>
      </c>
      <c r="C734" s="20">
        <v>2</v>
      </c>
      <c r="D734" s="22">
        <f t="shared" si="9"/>
        <v>100.1</v>
      </c>
      <c r="E734" s="35">
        <v>628.37162837162839</v>
      </c>
      <c r="F734" s="20">
        <v>5240</v>
      </c>
      <c r="G734" s="20">
        <v>6600</v>
      </c>
      <c r="H734" s="20">
        <v>5240</v>
      </c>
      <c r="K734" s="20">
        <v>6.29</v>
      </c>
      <c r="O734" s="20">
        <v>12.6</v>
      </c>
      <c r="P734" s="20">
        <v>17.399999999999999</v>
      </c>
    </row>
    <row r="735" spans="1:16" ht="14.4">
      <c r="A735" s="20" t="s">
        <v>147</v>
      </c>
      <c r="B735" s="24">
        <v>38277</v>
      </c>
      <c r="C735" s="20">
        <v>3</v>
      </c>
      <c r="D735" s="22"/>
      <c r="F735" s="20">
        <v>9040</v>
      </c>
      <c r="G735" s="20">
        <v>10110</v>
      </c>
      <c r="H735" s="20">
        <v>9040</v>
      </c>
      <c r="K735" s="20">
        <v>4.6900000000000004</v>
      </c>
      <c r="O735" s="20">
        <v>15.1</v>
      </c>
      <c r="P735" s="20">
        <v>22</v>
      </c>
    </row>
    <row r="736" spans="1:16" ht="14.4">
      <c r="A736" s="20" t="s">
        <v>146</v>
      </c>
      <c r="B736" s="24">
        <v>37546</v>
      </c>
      <c r="C736" s="20">
        <v>1</v>
      </c>
      <c r="D736" s="22">
        <f t="shared" si="9"/>
        <v>100.19999999999999</v>
      </c>
      <c r="E736" s="35">
        <v>257.48502994011977</v>
      </c>
      <c r="F736" s="20">
        <v>700</v>
      </c>
      <c r="G736" s="20">
        <v>1240</v>
      </c>
      <c r="H736" s="20">
        <v>700</v>
      </c>
      <c r="K736" s="20">
        <v>2.58</v>
      </c>
      <c r="O736" s="20">
        <v>6.4</v>
      </c>
      <c r="P736" s="20">
        <v>8.8000000000000007</v>
      </c>
    </row>
    <row r="737" spans="1:16" ht="14.4">
      <c r="A737" s="20" t="s">
        <v>146</v>
      </c>
      <c r="B737" s="24">
        <v>37911</v>
      </c>
      <c r="C737" s="20">
        <v>2</v>
      </c>
      <c r="D737" s="22">
        <f t="shared" si="9"/>
        <v>104.99999999999999</v>
      </c>
      <c r="E737" s="35">
        <v>400.95238095238096</v>
      </c>
      <c r="F737" s="20">
        <v>4220</v>
      </c>
      <c r="G737" s="20">
        <v>5190</v>
      </c>
      <c r="H737" s="20">
        <v>4220</v>
      </c>
      <c r="K737" s="20">
        <v>4.21</v>
      </c>
      <c r="O737" s="20">
        <v>11.6</v>
      </c>
      <c r="P737" s="20">
        <v>16.7</v>
      </c>
    </row>
    <row r="738" spans="1:16" ht="14.4">
      <c r="A738" s="20" t="s">
        <v>146</v>
      </c>
      <c r="B738" s="24">
        <v>38277</v>
      </c>
      <c r="C738" s="20">
        <v>3</v>
      </c>
      <c r="D738" s="22"/>
      <c r="F738" s="20">
        <v>7070</v>
      </c>
      <c r="G738" s="20">
        <v>7760</v>
      </c>
      <c r="H738" s="20">
        <v>7070</v>
      </c>
      <c r="K738" s="20">
        <v>3.05</v>
      </c>
      <c r="O738" s="20">
        <v>13.3</v>
      </c>
      <c r="P738" s="20">
        <v>20.6</v>
      </c>
    </row>
    <row r="739" spans="1:16" ht="14.4">
      <c r="A739" s="20" t="s">
        <v>145</v>
      </c>
      <c r="B739" s="24">
        <v>37546</v>
      </c>
      <c r="C739" s="20">
        <v>1</v>
      </c>
      <c r="D739" s="22">
        <f t="shared" si="9"/>
        <v>93.59999999999998</v>
      </c>
      <c r="E739" s="35">
        <v>316.23931623931628</v>
      </c>
      <c r="F739" s="20">
        <v>520</v>
      </c>
      <c r="G739" s="20">
        <v>1190</v>
      </c>
      <c r="H739" s="20">
        <v>520</v>
      </c>
      <c r="K739" s="20">
        <v>2.96</v>
      </c>
      <c r="O739" s="20">
        <v>6.1</v>
      </c>
      <c r="P739" s="20">
        <v>7.6</v>
      </c>
    </row>
    <row r="740" spans="1:16" ht="14.4">
      <c r="A740" s="20" t="s">
        <v>145</v>
      </c>
      <c r="B740" s="24">
        <v>37911</v>
      </c>
      <c r="C740" s="20">
        <v>2</v>
      </c>
      <c r="D740" s="22">
        <f t="shared" si="9"/>
        <v>92.899999999999991</v>
      </c>
      <c r="E740" s="35">
        <v>440.25834230355218</v>
      </c>
      <c r="F740" s="20">
        <v>3470</v>
      </c>
      <c r="G740" s="20">
        <v>4480</v>
      </c>
      <c r="H740" s="20">
        <v>3470</v>
      </c>
      <c r="K740" s="20">
        <v>4.09</v>
      </c>
      <c r="O740" s="20">
        <v>11</v>
      </c>
      <c r="P740" s="20">
        <v>15.7</v>
      </c>
    </row>
    <row r="741" spans="1:16" ht="14.4">
      <c r="A741" s="20" t="s">
        <v>145</v>
      </c>
      <c r="B741" s="24">
        <v>38277</v>
      </c>
      <c r="C741" s="20">
        <v>3</v>
      </c>
      <c r="D741" s="22"/>
      <c r="F741" s="20">
        <v>7070</v>
      </c>
      <c r="G741" s="20">
        <v>8000</v>
      </c>
      <c r="H741" s="20">
        <v>7070</v>
      </c>
      <c r="K741" s="20">
        <v>3.67</v>
      </c>
      <c r="O741" s="20">
        <v>13.3</v>
      </c>
      <c r="P741" s="20">
        <v>20.6</v>
      </c>
    </row>
    <row r="742" spans="1:16" ht="14.4">
      <c r="A742" s="20" t="s">
        <v>66</v>
      </c>
      <c r="B742" s="39">
        <v>33510</v>
      </c>
      <c r="C742" s="20">
        <v>0.24929999999999999</v>
      </c>
      <c r="D742" s="22"/>
      <c r="E742" s="20">
        <f>WaggaBiomass!F2/10</f>
        <v>1E-3</v>
      </c>
      <c r="F742" s="20">
        <f>WaggaBiomass!G2/10</f>
        <v>1E-3</v>
      </c>
      <c r="G742" s="20">
        <f t="shared" ref="G742:G788" si="10">E742+F742</f>
        <v>2E-3</v>
      </c>
      <c r="K742" s="40">
        <v>0.01</v>
      </c>
      <c r="L742" s="20">
        <v>1E-4</v>
      </c>
    </row>
    <row r="743" spans="1:16" ht="14.4">
      <c r="A743" s="20" t="s">
        <v>66</v>
      </c>
      <c r="B743" s="39">
        <v>33541</v>
      </c>
      <c r="C743" s="20">
        <v>0.3342</v>
      </c>
      <c r="D743" s="22">
        <f t="shared" si="9"/>
        <v>188.6792452830189</v>
      </c>
      <c r="E743" s="20">
        <f>WaggaBiomass!F3/10</f>
        <v>5.3</v>
      </c>
      <c r="F743" s="20">
        <f>WaggaBiomass!G3/10</f>
        <v>4</v>
      </c>
      <c r="G743" s="20">
        <f t="shared" si="10"/>
        <v>9.3000000000000007</v>
      </c>
      <c r="K743" s="40">
        <v>0.1</v>
      </c>
      <c r="L743" s="20">
        <v>1E-4</v>
      </c>
    </row>
    <row r="744" spans="1:16" ht="14.4">
      <c r="A744" s="20" t="s">
        <v>66</v>
      </c>
      <c r="B744" s="39">
        <v>33571</v>
      </c>
      <c r="C744" s="20">
        <v>0.41639999999999999</v>
      </c>
      <c r="D744" s="22">
        <f t="shared" si="9"/>
        <v>94.33962264150945</v>
      </c>
      <c r="E744" s="20">
        <f>WaggaBiomass!F4/10</f>
        <v>10.6</v>
      </c>
      <c r="F744" s="20">
        <f>WaggaBiomass!G4/10</f>
        <v>8.6999999999999993</v>
      </c>
      <c r="G744" s="20">
        <f t="shared" si="10"/>
        <v>19.299999999999997</v>
      </c>
      <c r="K744" s="40">
        <v>0.1</v>
      </c>
      <c r="L744" s="20">
        <v>1E-4</v>
      </c>
    </row>
    <row r="745" spans="1:16" ht="14.4">
      <c r="A745" s="20" t="s">
        <v>66</v>
      </c>
      <c r="B745" s="39">
        <v>33603</v>
      </c>
      <c r="C745" s="20">
        <v>0.50139999999999996</v>
      </c>
      <c r="D745" s="22">
        <f t="shared" si="9"/>
        <v>125.78616352201259</v>
      </c>
      <c r="E745" s="20">
        <f>WaggaBiomass!F5/10</f>
        <v>15.9</v>
      </c>
      <c r="F745" s="20">
        <f>WaggaBiomass!G5/10</f>
        <v>15.4</v>
      </c>
      <c r="G745" s="20">
        <f t="shared" si="10"/>
        <v>31.3</v>
      </c>
      <c r="K745" s="40">
        <v>0.2</v>
      </c>
      <c r="L745" s="20">
        <v>1E-4</v>
      </c>
    </row>
    <row r="746" spans="1:16" ht="14.4">
      <c r="A746" s="20" t="s">
        <v>66</v>
      </c>
      <c r="B746" s="39">
        <v>33633</v>
      </c>
      <c r="C746" s="20">
        <v>0.58630000000000004</v>
      </c>
      <c r="D746" s="22">
        <f t="shared" si="9"/>
        <v>94.33962264150945</v>
      </c>
      <c r="E746" s="20">
        <f>WaggaBiomass!F6/10</f>
        <v>21.2</v>
      </c>
      <c r="F746" s="20">
        <f>WaggaBiomass!G6/10</f>
        <v>23.5</v>
      </c>
      <c r="G746" s="20">
        <f t="shared" si="10"/>
        <v>44.7</v>
      </c>
      <c r="K746" s="40">
        <v>0.2</v>
      </c>
      <c r="L746" s="20">
        <v>1E-4</v>
      </c>
    </row>
    <row r="747" spans="1:16" ht="14.4">
      <c r="A747" s="20" t="s">
        <v>66</v>
      </c>
      <c r="B747" s="39">
        <v>33663</v>
      </c>
      <c r="C747" s="20">
        <v>0.66579999999999995</v>
      </c>
      <c r="D747" s="22">
        <f t="shared" si="9"/>
        <v>113.20754716981131</v>
      </c>
      <c r="E747" s="20">
        <f>WaggaBiomass!F7/10</f>
        <v>26.5</v>
      </c>
      <c r="F747" s="20">
        <f>WaggaBiomass!G7/10</f>
        <v>33.5</v>
      </c>
      <c r="G747" s="20">
        <f t="shared" si="10"/>
        <v>60</v>
      </c>
      <c r="K747" s="40">
        <v>0.3</v>
      </c>
      <c r="L747" s="20">
        <v>1E-4</v>
      </c>
    </row>
    <row r="748" spans="1:16" ht="14.4">
      <c r="A748" s="20" t="s">
        <v>66</v>
      </c>
      <c r="B748" s="39">
        <v>33694</v>
      </c>
      <c r="C748" s="20">
        <v>0.75070000000000003</v>
      </c>
      <c r="D748" s="22">
        <f t="shared" si="9"/>
        <v>94.339622641509436</v>
      </c>
      <c r="E748" s="20">
        <f>WaggaBiomass!F8/10</f>
        <v>31.8</v>
      </c>
      <c r="F748" s="20">
        <f>WaggaBiomass!G8/10</f>
        <v>43.6</v>
      </c>
      <c r="G748" s="20">
        <f t="shared" si="10"/>
        <v>75.400000000000006</v>
      </c>
      <c r="K748" s="40">
        <v>0.3</v>
      </c>
      <c r="L748" s="20">
        <v>1E-4</v>
      </c>
    </row>
    <row r="749" spans="1:16" ht="14.4">
      <c r="A749" s="20" t="s">
        <v>66</v>
      </c>
      <c r="B749" s="39">
        <v>33724</v>
      </c>
      <c r="C749" s="20">
        <v>0.83289999999999997</v>
      </c>
      <c r="D749" s="22">
        <f t="shared" si="9"/>
        <v>107.81671159029651</v>
      </c>
      <c r="E749" s="20">
        <f>WaggaBiomass!F9/10</f>
        <v>37.1</v>
      </c>
      <c r="F749" s="20">
        <f>WaggaBiomass!G9/10</f>
        <v>52.3</v>
      </c>
      <c r="G749" s="20">
        <f t="shared" si="10"/>
        <v>89.4</v>
      </c>
      <c r="K749" s="40">
        <v>0.4</v>
      </c>
      <c r="L749" s="20">
        <v>1E-4</v>
      </c>
    </row>
    <row r="750" spans="1:16" ht="14.4">
      <c r="A750" s="20" t="s">
        <v>66</v>
      </c>
      <c r="B750" s="39">
        <v>33754</v>
      </c>
      <c r="C750" s="20">
        <v>0.91779999999999995</v>
      </c>
      <c r="D750" s="22">
        <f t="shared" si="9"/>
        <v>117.9245283018868</v>
      </c>
      <c r="E750" s="20">
        <f>WaggaBiomass!F10/10</f>
        <v>42.4</v>
      </c>
      <c r="F750" s="20">
        <f>WaggaBiomass!G10/10</f>
        <v>59</v>
      </c>
      <c r="G750" s="20">
        <f t="shared" si="10"/>
        <v>101.4</v>
      </c>
      <c r="K750" s="40">
        <v>0.5</v>
      </c>
      <c r="L750" s="20">
        <v>1E-4</v>
      </c>
    </row>
    <row r="751" spans="1:16" ht="14.4">
      <c r="A751" s="20" t="s">
        <v>66</v>
      </c>
      <c r="B751" s="39">
        <v>33785</v>
      </c>
      <c r="C751" s="20">
        <v>1</v>
      </c>
      <c r="D751" s="22">
        <f t="shared" si="9"/>
        <v>104.82180293501047</v>
      </c>
      <c r="E751" s="20">
        <f>WaggaBiomass!F11/10</f>
        <v>47.7</v>
      </c>
      <c r="F751" s="20">
        <f>WaggaBiomass!G11/10</f>
        <v>64.3</v>
      </c>
      <c r="G751" s="20">
        <f t="shared" si="10"/>
        <v>112</v>
      </c>
      <c r="K751" s="40">
        <v>0.5</v>
      </c>
      <c r="L751" s="20">
        <v>1E-4</v>
      </c>
    </row>
    <row r="752" spans="1:16" ht="14.4">
      <c r="A752" s="20" t="s">
        <v>66</v>
      </c>
      <c r="B752" s="39">
        <v>33815</v>
      </c>
      <c r="C752" s="20">
        <v>1.0832999999999999</v>
      </c>
      <c r="D752" s="22">
        <f t="shared" si="9"/>
        <v>113.20754716981131</v>
      </c>
      <c r="E752" s="20">
        <f>WaggaBiomass!F12/10</f>
        <v>53</v>
      </c>
      <c r="F752" s="20">
        <f>WaggaBiomass!G12/10</f>
        <v>67</v>
      </c>
      <c r="G752" s="20">
        <f t="shared" si="10"/>
        <v>120</v>
      </c>
      <c r="K752" s="40">
        <v>0.6</v>
      </c>
      <c r="L752" s="20">
        <v>1E-4</v>
      </c>
    </row>
    <row r="753" spans="1:12" ht="14.4">
      <c r="A753" s="20" t="s">
        <v>66</v>
      </c>
      <c r="B753" s="39">
        <v>33846</v>
      </c>
      <c r="C753" s="20">
        <v>1.1679999999999999</v>
      </c>
      <c r="D753" s="22">
        <f t="shared" si="9"/>
        <v>115.83011583011583</v>
      </c>
      <c r="E753" s="20">
        <f>WaggaBiomass!F13/10</f>
        <v>77.7</v>
      </c>
      <c r="F753" s="20">
        <f>WaggaBiomass!G13/10</f>
        <v>97</v>
      </c>
      <c r="G753" s="20">
        <f t="shared" si="10"/>
        <v>174.7</v>
      </c>
      <c r="K753" s="40">
        <v>0.9</v>
      </c>
      <c r="L753" s="20">
        <v>1E-4</v>
      </c>
    </row>
    <row r="754" spans="1:12" ht="14.4">
      <c r="A754" s="20" t="s">
        <v>66</v>
      </c>
      <c r="B754" s="39">
        <v>33876</v>
      </c>
      <c r="C754" s="20">
        <v>1.25</v>
      </c>
      <c r="D754" s="22">
        <f t="shared" si="9"/>
        <v>117.30205278592375</v>
      </c>
      <c r="E754" s="20">
        <f>WaggaBiomass!F14/10</f>
        <v>102.3</v>
      </c>
      <c r="F754" s="20">
        <f>WaggaBiomass!G14/10</f>
        <v>126.9</v>
      </c>
      <c r="G754" s="20">
        <f t="shared" si="10"/>
        <v>229.2</v>
      </c>
      <c r="K754" s="40">
        <v>1.2</v>
      </c>
      <c r="L754" s="20">
        <v>1E-4</v>
      </c>
    </row>
    <row r="755" spans="1:12" ht="14.4">
      <c r="A755" s="20" t="s">
        <v>66</v>
      </c>
      <c r="B755" s="39">
        <v>33907</v>
      </c>
      <c r="C755" s="20">
        <v>1.3347</v>
      </c>
      <c r="D755" s="22">
        <f t="shared" si="9"/>
        <v>118.11023622047244</v>
      </c>
      <c r="E755" s="20">
        <f>WaggaBiomass!F15/10</f>
        <v>127</v>
      </c>
      <c r="F755" s="20">
        <f>WaggaBiomass!G15/10</f>
        <v>169.7</v>
      </c>
      <c r="G755" s="20">
        <f t="shared" si="10"/>
        <v>296.7</v>
      </c>
      <c r="K755" s="40">
        <v>1.5</v>
      </c>
      <c r="L755" s="20">
        <v>1E-4</v>
      </c>
    </row>
    <row r="756" spans="1:12" ht="14.4">
      <c r="A756" s="20" t="s">
        <v>66</v>
      </c>
      <c r="B756" s="39">
        <v>33937</v>
      </c>
      <c r="C756" s="20">
        <v>1.4167000000000001</v>
      </c>
      <c r="D756" s="22">
        <f t="shared" si="9"/>
        <v>112.06328279499012</v>
      </c>
      <c r="E756" s="20">
        <f>WaggaBiomass!F16/10</f>
        <v>151.69999999999999</v>
      </c>
      <c r="F756" s="20">
        <f>WaggaBiomass!G16/10</f>
        <v>221.9</v>
      </c>
      <c r="G756" s="20">
        <f t="shared" si="10"/>
        <v>373.6</v>
      </c>
      <c r="K756" s="40">
        <v>1.7</v>
      </c>
      <c r="L756" s="20">
        <v>1E-4</v>
      </c>
    </row>
    <row r="757" spans="1:12" ht="14.4">
      <c r="A757" s="20" t="s">
        <v>66</v>
      </c>
      <c r="B757" s="39">
        <v>33968</v>
      </c>
      <c r="C757" s="20">
        <v>1.5014000000000001</v>
      </c>
      <c r="D757" s="22">
        <f t="shared" si="9"/>
        <v>113.44299489506523</v>
      </c>
      <c r="E757" s="20">
        <f>WaggaBiomass!F17/10</f>
        <v>176.3</v>
      </c>
      <c r="F757" s="20">
        <f>WaggaBiomass!G17/10</f>
        <v>292</v>
      </c>
      <c r="G757" s="20">
        <f t="shared" si="10"/>
        <v>468.3</v>
      </c>
      <c r="K757" s="40">
        <v>2</v>
      </c>
      <c r="L757" s="20">
        <v>1E-4</v>
      </c>
    </row>
    <row r="758" spans="1:12" ht="14.4">
      <c r="A758" s="20" t="s">
        <v>66</v>
      </c>
      <c r="B758" s="39">
        <v>33998</v>
      </c>
      <c r="C758" s="20">
        <v>1.5861000000000001</v>
      </c>
      <c r="D758" s="22">
        <f t="shared" si="9"/>
        <v>114.42786069651741</v>
      </c>
      <c r="E758" s="20">
        <f>WaggaBiomass!F18/10</f>
        <v>201</v>
      </c>
      <c r="F758" s="20">
        <f>WaggaBiomass!G18/10</f>
        <v>373</v>
      </c>
      <c r="G758" s="20">
        <f t="shared" si="10"/>
        <v>574</v>
      </c>
      <c r="K758" s="40">
        <v>2.2999999999999998</v>
      </c>
      <c r="L758" s="20">
        <v>1E-4</v>
      </c>
    </row>
    <row r="759" spans="1:12" ht="14.4">
      <c r="A759" s="20" t="s">
        <v>66</v>
      </c>
      <c r="B759" s="39">
        <v>34026</v>
      </c>
      <c r="C759" s="20">
        <v>1.6626000000000001</v>
      </c>
      <c r="D759" s="22">
        <f t="shared" si="9"/>
        <v>95.108695652173921</v>
      </c>
      <c r="E759" s="20">
        <f>WaggaBiomass!F19/10</f>
        <v>294.39999999999998</v>
      </c>
      <c r="F759" s="20">
        <f>WaggaBiomass!G19/10</f>
        <v>565</v>
      </c>
      <c r="G759" s="20">
        <f t="shared" si="10"/>
        <v>859.4</v>
      </c>
      <c r="K759" s="40">
        <v>2.8</v>
      </c>
      <c r="L759" s="20">
        <v>1E-4</v>
      </c>
    </row>
    <row r="760" spans="1:12" ht="14.4">
      <c r="A760" s="20" t="s">
        <v>66</v>
      </c>
      <c r="B760" s="39">
        <v>34057</v>
      </c>
      <c r="C760" s="20">
        <v>1.7473000000000001</v>
      </c>
      <c r="D760" s="22">
        <f t="shared" si="9"/>
        <v>93.430656934306583</v>
      </c>
      <c r="E760" s="20">
        <f>WaggaBiomass!F20/10</f>
        <v>342.5</v>
      </c>
      <c r="F760" s="20">
        <f>WaggaBiomass!G20/10</f>
        <v>765.2</v>
      </c>
      <c r="G760" s="20">
        <f t="shared" si="10"/>
        <v>1107.7</v>
      </c>
      <c r="K760" s="40">
        <v>3.2</v>
      </c>
      <c r="L760" s="20">
        <v>1E-4</v>
      </c>
    </row>
    <row r="761" spans="1:12" ht="14.4">
      <c r="A761" s="20" t="s">
        <v>66</v>
      </c>
      <c r="B761" s="39">
        <v>34087</v>
      </c>
      <c r="C761" s="20">
        <v>1.8291999999999999</v>
      </c>
      <c r="D761" s="22">
        <f t="shared" si="9"/>
        <v>92.831356369262508</v>
      </c>
      <c r="E761" s="20">
        <f>WaggaBiomass!F21/10</f>
        <v>387.8</v>
      </c>
      <c r="F761" s="20">
        <f>WaggaBiomass!G21/10</f>
        <v>926.2</v>
      </c>
      <c r="G761" s="20">
        <f t="shared" si="10"/>
        <v>1314</v>
      </c>
      <c r="K761" s="40">
        <v>3.6</v>
      </c>
      <c r="L761" s="20">
        <v>4.6974999999999998</v>
      </c>
    </row>
    <row r="762" spans="1:12" ht="14.4">
      <c r="A762" s="20" t="s">
        <v>66</v>
      </c>
      <c r="B762" s="39">
        <v>34118</v>
      </c>
      <c r="C762" s="20">
        <v>1.9138999999999999</v>
      </c>
      <c r="D762" s="22">
        <f t="shared" si="9"/>
        <v>99.201548511976753</v>
      </c>
      <c r="E762" s="20">
        <f>WaggaBiomass!F22/10</f>
        <v>413.3</v>
      </c>
      <c r="F762" s="20">
        <f>WaggaBiomass!G22/10</f>
        <v>1046.8</v>
      </c>
      <c r="G762" s="20">
        <f t="shared" si="10"/>
        <v>1460.1</v>
      </c>
      <c r="K762" s="40">
        <v>4.0999999999999996</v>
      </c>
      <c r="L762" s="20">
        <v>3.9375</v>
      </c>
    </row>
    <row r="763" spans="1:12" ht="14.4">
      <c r="A763" s="20" t="s">
        <v>66</v>
      </c>
      <c r="B763" s="39">
        <v>34148</v>
      </c>
      <c r="C763" s="20">
        <v>1.9959</v>
      </c>
      <c r="D763" s="22">
        <f t="shared" si="9"/>
        <v>99.359682049017451</v>
      </c>
      <c r="E763" s="20">
        <f>WaggaBiomass!F23/10</f>
        <v>452.9</v>
      </c>
      <c r="F763" s="20">
        <f>WaggaBiomass!G23/10</f>
        <v>1138.3</v>
      </c>
      <c r="G763" s="20">
        <f t="shared" si="10"/>
        <v>1591.1999999999998</v>
      </c>
      <c r="K763" s="40">
        <v>4.5</v>
      </c>
      <c r="L763" s="20">
        <v>3.2549999999999999</v>
      </c>
    </row>
    <row r="764" spans="1:12" ht="14.4">
      <c r="A764" s="20" t="s">
        <v>66</v>
      </c>
      <c r="B764" s="39">
        <v>34180</v>
      </c>
      <c r="C764" s="20">
        <v>2.0821999999999998</v>
      </c>
      <c r="D764" s="22">
        <f t="shared" si="9"/>
        <v>101.23966942148762</v>
      </c>
      <c r="E764" s="20">
        <f>WaggaBiomass!F24/10</f>
        <v>484</v>
      </c>
      <c r="F764" s="20">
        <f>WaggaBiomass!G24/10</f>
        <v>1201</v>
      </c>
      <c r="G764" s="20">
        <f t="shared" si="10"/>
        <v>1685</v>
      </c>
      <c r="K764" s="40">
        <v>4.9000000000000004</v>
      </c>
      <c r="L764" s="20">
        <v>2.5912500000000001</v>
      </c>
    </row>
    <row r="765" spans="1:12" ht="14.4">
      <c r="A765" s="20" t="s">
        <v>66</v>
      </c>
      <c r="B765" s="39">
        <v>34210</v>
      </c>
      <c r="C765" s="20">
        <v>2.1671</v>
      </c>
      <c r="D765" s="22">
        <f t="shared" si="9"/>
        <v>106.8419971234847</v>
      </c>
      <c r="E765" s="20">
        <f>WaggaBiomass!F25/10</f>
        <v>486.7</v>
      </c>
      <c r="F765" s="20">
        <f>WaggaBiomass!G25/10</f>
        <v>1331.9</v>
      </c>
      <c r="G765" s="20">
        <f t="shared" si="10"/>
        <v>1818.6000000000001</v>
      </c>
      <c r="K765" s="40">
        <v>5.2</v>
      </c>
      <c r="L765" s="20">
        <v>4.7249999999999996</v>
      </c>
    </row>
    <row r="766" spans="1:12" ht="14.4">
      <c r="A766" s="20" t="s">
        <v>66</v>
      </c>
      <c r="B766" s="39">
        <v>34240</v>
      </c>
      <c r="C766" s="20">
        <v>2.2492999999999999</v>
      </c>
      <c r="D766" s="22">
        <f t="shared" si="9"/>
        <v>109.71149939049168</v>
      </c>
      <c r="E766" s="20">
        <f>WaggaBiomass!F26/10</f>
        <v>492.2</v>
      </c>
      <c r="F766" s="20">
        <f>WaggaBiomass!G26/10</f>
        <v>1462.8</v>
      </c>
      <c r="G766" s="20">
        <f t="shared" si="10"/>
        <v>1955</v>
      </c>
      <c r="K766" s="40">
        <v>5.4</v>
      </c>
      <c r="L766" s="20">
        <v>9.7912499999999998</v>
      </c>
    </row>
    <row r="767" spans="1:12" ht="14.4">
      <c r="A767" s="20" t="s">
        <v>66</v>
      </c>
      <c r="B767" s="39">
        <v>34271</v>
      </c>
      <c r="C767" s="20">
        <v>2.3342000000000001</v>
      </c>
      <c r="D767" s="22">
        <f t="shared" si="9"/>
        <v>113.29755515802026</v>
      </c>
      <c r="E767" s="20">
        <f>WaggaBiomass!F27/10</f>
        <v>503.1</v>
      </c>
      <c r="F767" s="20">
        <f>WaggaBiomass!G27/10</f>
        <v>1649.8</v>
      </c>
      <c r="G767" s="20">
        <f t="shared" si="10"/>
        <v>2152.9</v>
      </c>
      <c r="K767" s="40">
        <v>5.7</v>
      </c>
      <c r="L767" s="20">
        <v>22.162500000000001</v>
      </c>
    </row>
    <row r="768" spans="1:12" ht="14.4">
      <c r="A768" s="20" t="s">
        <v>66</v>
      </c>
      <c r="B768" s="39">
        <v>34301</v>
      </c>
      <c r="C768" s="20">
        <v>2.4163999999999999</v>
      </c>
      <c r="D768" s="22">
        <f t="shared" si="9"/>
        <v>111.99696279422933</v>
      </c>
      <c r="E768" s="20">
        <f>WaggaBiomass!F28/10</f>
        <v>526.79999999999995</v>
      </c>
      <c r="F768" s="20">
        <f>WaggaBiomass!G28/10</f>
        <v>1878</v>
      </c>
      <c r="G768" s="20">
        <f t="shared" si="10"/>
        <v>2404.8000000000002</v>
      </c>
      <c r="K768" s="40">
        <v>5.9</v>
      </c>
      <c r="L768" s="20">
        <v>61.645000000000003</v>
      </c>
    </row>
    <row r="769" spans="1:12" ht="14.4">
      <c r="A769" s="20" t="s">
        <v>66</v>
      </c>
      <c r="B769" s="39">
        <v>34333</v>
      </c>
      <c r="C769" s="20">
        <v>2.5013999999999998</v>
      </c>
      <c r="D769" s="22">
        <f t="shared" si="9"/>
        <v>111.01163831692033</v>
      </c>
      <c r="E769" s="20">
        <f>WaggaBiomass!F29/10</f>
        <v>558.5</v>
      </c>
      <c r="F769" s="20">
        <f>WaggaBiomass!G29/10</f>
        <v>2184.1</v>
      </c>
      <c r="G769" s="20">
        <f t="shared" si="10"/>
        <v>2742.6</v>
      </c>
      <c r="K769" s="40">
        <v>6.2</v>
      </c>
      <c r="L769" s="20">
        <v>92.452500000000001</v>
      </c>
    </row>
    <row r="770" spans="1:12" ht="14.4">
      <c r="A770" s="20" t="s">
        <v>66</v>
      </c>
      <c r="B770" s="39">
        <v>34363</v>
      </c>
      <c r="C770" s="20">
        <v>2.5863</v>
      </c>
      <c r="D770" s="22">
        <f t="shared" si="9"/>
        <v>108.47457627118645</v>
      </c>
      <c r="E770" s="20">
        <f>WaggaBiomass!F30/10</f>
        <v>590</v>
      </c>
      <c r="F770" s="20">
        <f>WaggaBiomass!G30/10</f>
        <v>2538</v>
      </c>
      <c r="G770" s="20">
        <f t="shared" si="10"/>
        <v>3128</v>
      </c>
      <c r="K770" s="40">
        <v>6.4</v>
      </c>
      <c r="L770" s="20">
        <v>93.298749999999998</v>
      </c>
    </row>
    <row r="771" spans="1:12" ht="14.4">
      <c r="A771" s="20" t="s">
        <v>66</v>
      </c>
      <c r="B771" s="39">
        <v>34391</v>
      </c>
      <c r="C771" s="20">
        <v>2.6629999999999998</v>
      </c>
      <c r="D771" s="22">
        <f t="shared" ref="D771:D788" si="11">IF(AND(E771&gt;0,K771&gt;0),K771/E771*10000,999)</f>
        <v>103.10965630114566</v>
      </c>
      <c r="E771" s="20">
        <f>WaggaBiomass!F31/10</f>
        <v>611</v>
      </c>
      <c r="F771" s="20">
        <f>WaggaBiomass!G31/10</f>
        <v>2806.3</v>
      </c>
      <c r="G771" s="20">
        <f t="shared" si="10"/>
        <v>3417.3</v>
      </c>
      <c r="K771" s="40">
        <v>6.3</v>
      </c>
      <c r="L771" s="20">
        <v>72.283749999999998</v>
      </c>
    </row>
    <row r="772" spans="1:12" ht="14.4">
      <c r="A772" s="20" t="s">
        <v>66</v>
      </c>
      <c r="B772" s="39">
        <v>34422</v>
      </c>
      <c r="C772" s="20">
        <v>2.7479</v>
      </c>
      <c r="D772" s="22">
        <f t="shared" si="11"/>
        <v>99.48652118100128</v>
      </c>
      <c r="E772" s="20">
        <f>WaggaBiomass!F32/10</f>
        <v>623.20000000000005</v>
      </c>
      <c r="F772" s="20">
        <f>WaggaBiomass!G32/10</f>
        <v>3086</v>
      </c>
      <c r="G772" s="20">
        <f t="shared" si="10"/>
        <v>3709.2</v>
      </c>
      <c r="K772" s="40">
        <v>6.2</v>
      </c>
      <c r="L772" s="20">
        <v>40.366250000000001</v>
      </c>
    </row>
    <row r="773" spans="1:12" ht="14.4">
      <c r="A773" s="20" t="s">
        <v>66</v>
      </c>
      <c r="B773" s="39">
        <v>34452</v>
      </c>
      <c r="C773" s="20">
        <v>2.8300999999999998</v>
      </c>
      <c r="D773" s="22">
        <f t="shared" si="11"/>
        <v>94.936708860759495</v>
      </c>
      <c r="E773" s="20">
        <f>WaggaBiomass!F33/10</f>
        <v>632</v>
      </c>
      <c r="F773" s="20">
        <f>WaggaBiomass!G33/10</f>
        <v>3311</v>
      </c>
      <c r="G773" s="20">
        <f t="shared" si="10"/>
        <v>3943</v>
      </c>
      <c r="K773" s="40">
        <v>6</v>
      </c>
      <c r="L773" s="20">
        <v>32.152499999999996</v>
      </c>
    </row>
    <row r="774" spans="1:12" ht="14.4">
      <c r="A774" s="20" t="s">
        <v>66</v>
      </c>
      <c r="B774" s="39">
        <v>34484</v>
      </c>
      <c r="C774" s="20">
        <v>2.9150999999999998</v>
      </c>
      <c r="D774" s="22">
        <f t="shared" si="11"/>
        <v>92.476489028213166</v>
      </c>
      <c r="E774" s="20">
        <f>WaggaBiomass!F34/10</f>
        <v>638</v>
      </c>
      <c r="F774" s="20">
        <f>WaggaBiomass!G34/10</f>
        <v>3479.5</v>
      </c>
      <c r="G774" s="20">
        <f t="shared" si="10"/>
        <v>4117.5</v>
      </c>
      <c r="K774" s="40">
        <v>5.9</v>
      </c>
      <c r="L774" s="20">
        <v>21.231249999999999</v>
      </c>
    </row>
    <row r="775" spans="1:12" ht="14.4">
      <c r="A775" s="20" t="s">
        <v>66</v>
      </c>
      <c r="B775" s="39">
        <v>34514</v>
      </c>
      <c r="C775" s="20">
        <v>2.9973000000000001</v>
      </c>
      <c r="D775" s="22">
        <f t="shared" si="11"/>
        <v>90.568394753279193</v>
      </c>
      <c r="E775" s="20">
        <f>WaggaBiomass!F35/10</f>
        <v>640.4</v>
      </c>
      <c r="F775" s="20">
        <f>WaggaBiomass!G35/10</f>
        <v>3607.4</v>
      </c>
      <c r="G775" s="20">
        <f t="shared" si="10"/>
        <v>4247.8</v>
      </c>
      <c r="K775" s="40">
        <v>5.8</v>
      </c>
      <c r="L775" s="20">
        <v>10.017499999999998</v>
      </c>
    </row>
    <row r="776" spans="1:12" ht="14.4">
      <c r="A776" s="20" t="s">
        <v>66</v>
      </c>
      <c r="B776" s="39">
        <v>34545</v>
      </c>
      <c r="C776" s="20">
        <v>3.0821999999999998</v>
      </c>
      <c r="D776" s="22">
        <f t="shared" si="11"/>
        <v>87.227414330218068</v>
      </c>
      <c r="E776" s="20">
        <f>WaggaBiomass!F36/10</f>
        <v>642</v>
      </c>
      <c r="F776" s="20">
        <f>WaggaBiomass!G36/10</f>
        <v>3695</v>
      </c>
      <c r="G776" s="20">
        <f t="shared" si="10"/>
        <v>4337</v>
      </c>
      <c r="K776" s="40">
        <v>5.6</v>
      </c>
      <c r="L776" s="20">
        <v>6.3562500000000002</v>
      </c>
    </row>
    <row r="777" spans="1:12" ht="14.4">
      <c r="A777" s="20" t="s">
        <v>66</v>
      </c>
      <c r="B777" s="39">
        <v>34575</v>
      </c>
      <c r="C777" s="20">
        <v>3.1671</v>
      </c>
      <c r="D777" s="22">
        <f t="shared" si="11"/>
        <v>87.15953307392995</v>
      </c>
      <c r="E777" s="20">
        <f>WaggaBiomass!F37/10</f>
        <v>642.5</v>
      </c>
      <c r="F777" s="20">
        <f>WaggaBiomass!G37/10</f>
        <v>3807</v>
      </c>
      <c r="G777" s="20">
        <f t="shared" si="10"/>
        <v>4449.5</v>
      </c>
      <c r="K777" s="40">
        <v>5.6</v>
      </c>
      <c r="L777" s="20">
        <v>15.508749999999999</v>
      </c>
    </row>
    <row r="778" spans="1:12" ht="14.4">
      <c r="A778" s="20" t="s">
        <v>66</v>
      </c>
      <c r="B778" s="39">
        <v>34605</v>
      </c>
      <c r="C778" s="20">
        <v>3.2492999999999999</v>
      </c>
      <c r="D778" s="22">
        <f t="shared" si="11"/>
        <v>88.619402985074629</v>
      </c>
      <c r="E778" s="20">
        <f>WaggaBiomass!F38/10</f>
        <v>643.20000000000005</v>
      </c>
      <c r="F778" s="20">
        <f>WaggaBiomass!G38/10</f>
        <v>3921.9</v>
      </c>
      <c r="G778" s="20">
        <f t="shared" si="10"/>
        <v>4565.1000000000004</v>
      </c>
      <c r="K778" s="40">
        <v>5.7</v>
      </c>
      <c r="L778" s="20">
        <v>21.963749999999997</v>
      </c>
    </row>
    <row r="779" spans="1:12" ht="14.4">
      <c r="A779" s="20" t="s">
        <v>66</v>
      </c>
      <c r="B779" s="39">
        <v>34636</v>
      </c>
      <c r="C779" s="20">
        <v>3.3342000000000001</v>
      </c>
      <c r="D779" s="22">
        <f t="shared" si="11"/>
        <v>89.880675654734233</v>
      </c>
      <c r="E779" s="20">
        <f>WaggaBiomass!F39/10</f>
        <v>645.29999999999995</v>
      </c>
      <c r="F779" s="20">
        <f>WaggaBiomass!G39/10</f>
        <v>4085.6</v>
      </c>
      <c r="G779" s="20">
        <f t="shared" si="10"/>
        <v>4730.8999999999996</v>
      </c>
      <c r="K779" s="40">
        <v>5.8</v>
      </c>
      <c r="L779" s="20">
        <v>42.075000000000003</v>
      </c>
    </row>
    <row r="780" spans="1:12" ht="14.4">
      <c r="A780" s="20" t="s">
        <v>66</v>
      </c>
      <c r="B780" s="39">
        <v>34666</v>
      </c>
      <c r="C780" s="20">
        <v>3.4163999999999999</v>
      </c>
      <c r="D780" s="22">
        <f t="shared" si="11"/>
        <v>90.923100631838494</v>
      </c>
      <c r="E780" s="20">
        <f>WaggaBiomass!F40/10</f>
        <v>648.9</v>
      </c>
      <c r="F780" s="20">
        <f>WaggaBiomass!G40/10</f>
        <v>4283.8</v>
      </c>
      <c r="G780" s="20">
        <f t="shared" si="10"/>
        <v>4932.7</v>
      </c>
      <c r="K780" s="40">
        <v>5.9</v>
      </c>
      <c r="L780" s="20">
        <v>66.027500000000003</v>
      </c>
    </row>
    <row r="781" spans="1:12" ht="14.4">
      <c r="A781" s="20" t="s">
        <v>66</v>
      </c>
      <c r="B781" s="39">
        <v>34698</v>
      </c>
      <c r="C781" s="20">
        <v>3.5013999999999998</v>
      </c>
      <c r="D781" s="22">
        <f t="shared" si="11"/>
        <v>92.916984006092918</v>
      </c>
      <c r="E781" s="20">
        <f>WaggaBiomass!F41/10</f>
        <v>656.5</v>
      </c>
      <c r="F781" s="20">
        <f>WaggaBiomass!G41/10</f>
        <v>4550.8999999999996</v>
      </c>
      <c r="G781" s="20">
        <f t="shared" si="10"/>
        <v>5207.3999999999996</v>
      </c>
      <c r="K781" s="40">
        <v>6.1</v>
      </c>
      <c r="L781" s="20">
        <v>133.84375000000003</v>
      </c>
    </row>
    <row r="782" spans="1:12" ht="14.4">
      <c r="A782" s="20" t="s">
        <v>66</v>
      </c>
      <c r="B782" s="39">
        <v>34728</v>
      </c>
      <c r="C782" s="20">
        <v>3.5863</v>
      </c>
      <c r="D782" s="22">
        <f t="shared" si="11"/>
        <v>93.996361431170399</v>
      </c>
      <c r="E782" s="20">
        <f>WaggaBiomass!F42/10</f>
        <v>659.6</v>
      </c>
      <c r="F782" s="20">
        <f>WaggaBiomass!G42/10</f>
        <v>4858.2</v>
      </c>
      <c r="G782" s="20">
        <f t="shared" si="10"/>
        <v>5517.8</v>
      </c>
      <c r="K782" s="40">
        <v>6.2</v>
      </c>
      <c r="L782" s="20">
        <v>54.84</v>
      </c>
    </row>
    <row r="783" spans="1:12" ht="14.4">
      <c r="A783" s="20" t="s">
        <v>66</v>
      </c>
      <c r="B783" s="39">
        <v>34756</v>
      </c>
      <c r="C783" s="20">
        <v>3.6629999999999998</v>
      </c>
      <c r="D783" s="22">
        <f t="shared" si="11"/>
        <v>96.764439068642275</v>
      </c>
      <c r="E783" s="20">
        <f>WaggaBiomass!F43/10</f>
        <v>661.4</v>
      </c>
      <c r="F783" s="20">
        <f>WaggaBiomass!G43/10</f>
        <v>5254.5</v>
      </c>
      <c r="G783" s="20">
        <f t="shared" si="10"/>
        <v>5915.9</v>
      </c>
      <c r="K783" s="40">
        <v>6.4</v>
      </c>
      <c r="L783" s="20">
        <v>37.716250000000002</v>
      </c>
    </row>
    <row r="784" spans="1:12" ht="14.4">
      <c r="A784" s="20" t="s">
        <v>66</v>
      </c>
      <c r="B784" s="39">
        <v>34787</v>
      </c>
      <c r="C784" s="20">
        <v>3.7479</v>
      </c>
      <c r="D784" s="22">
        <f t="shared" si="11"/>
        <v>97.597597597597598</v>
      </c>
      <c r="E784" s="20">
        <f>WaggaBiomass!F44/10</f>
        <v>666</v>
      </c>
      <c r="F784" s="20">
        <f>WaggaBiomass!G44/10</f>
        <v>5668.1</v>
      </c>
      <c r="G784" s="20">
        <f t="shared" si="10"/>
        <v>6334.1</v>
      </c>
      <c r="K784" s="40">
        <v>6.5</v>
      </c>
      <c r="L784" s="20">
        <v>65.504999999999995</v>
      </c>
    </row>
    <row r="785" spans="1:18" ht="14.4">
      <c r="A785" s="20" t="s">
        <v>66</v>
      </c>
      <c r="B785" s="39">
        <v>34817</v>
      </c>
      <c r="C785" s="20">
        <v>3.8300999999999998</v>
      </c>
      <c r="D785" s="22">
        <f t="shared" si="11"/>
        <v>97.349108881234073</v>
      </c>
      <c r="E785" s="20">
        <f>WaggaBiomass!F45/10</f>
        <v>667.7</v>
      </c>
      <c r="F785" s="20">
        <f>WaggaBiomass!G45/10</f>
        <v>5998.3</v>
      </c>
      <c r="G785" s="20">
        <f t="shared" si="10"/>
        <v>6666</v>
      </c>
      <c r="K785" s="40">
        <v>6.5</v>
      </c>
      <c r="L785" s="20">
        <v>25.9925</v>
      </c>
    </row>
    <row r="786" spans="1:18" ht="14.4">
      <c r="A786" s="20" t="s">
        <v>66</v>
      </c>
      <c r="B786" s="39">
        <v>34849</v>
      </c>
      <c r="C786" s="20">
        <v>3.9150999999999998</v>
      </c>
      <c r="D786" s="22">
        <f t="shared" si="11"/>
        <v>98.639964130922124</v>
      </c>
      <c r="E786" s="20">
        <f>WaggaBiomass!F46/10</f>
        <v>669.1</v>
      </c>
      <c r="F786" s="20">
        <f>WaggaBiomass!G46/10</f>
        <v>6245.3</v>
      </c>
      <c r="G786" s="20">
        <f t="shared" si="10"/>
        <v>6914.4000000000005</v>
      </c>
      <c r="K786" s="40">
        <v>6.6</v>
      </c>
      <c r="L786" s="20">
        <v>20.493749999999999</v>
      </c>
    </row>
    <row r="787" spans="1:18" ht="14.4">
      <c r="A787" s="20" t="s">
        <v>66</v>
      </c>
      <c r="B787" s="39">
        <v>34879</v>
      </c>
      <c r="C787" s="20">
        <v>3.9973000000000001</v>
      </c>
      <c r="D787" s="22">
        <f t="shared" si="11"/>
        <v>98.551590264297445</v>
      </c>
      <c r="E787" s="20">
        <f>WaggaBiomass!F47/10</f>
        <v>669.7</v>
      </c>
      <c r="F787" s="20">
        <f>WaggaBiomass!G47/10</f>
        <v>6434.9</v>
      </c>
      <c r="G787" s="20">
        <f t="shared" si="10"/>
        <v>7104.5999999999995</v>
      </c>
      <c r="K787" s="40">
        <v>6.6</v>
      </c>
      <c r="L787" s="20">
        <v>11.873749999999998</v>
      </c>
    </row>
    <row r="788" spans="1:18" ht="14.4">
      <c r="A788" s="20" t="s">
        <v>66</v>
      </c>
      <c r="B788" s="39">
        <v>34910</v>
      </c>
      <c r="C788" s="20">
        <v>4.0822000000000003</v>
      </c>
      <c r="D788" s="22">
        <f t="shared" si="11"/>
        <v>98.507462686567152</v>
      </c>
      <c r="E788" s="20">
        <f>WaggaBiomass!F48/10</f>
        <v>670</v>
      </c>
      <c r="F788" s="20">
        <f>WaggaBiomass!G48/10</f>
        <v>6567</v>
      </c>
      <c r="G788" s="20">
        <f t="shared" si="10"/>
        <v>7237</v>
      </c>
      <c r="K788" s="40">
        <v>6.6</v>
      </c>
      <c r="L788" s="20">
        <v>5.2562499999999996</v>
      </c>
    </row>
    <row r="789" spans="1:18">
      <c r="A789" s="20" t="s">
        <v>178</v>
      </c>
      <c r="B789" s="39">
        <v>34530</v>
      </c>
      <c r="C789" s="20">
        <v>1</v>
      </c>
      <c r="D789" s="20">
        <v>11.75</v>
      </c>
      <c r="E789" s="20">
        <v>183.82978723404256</v>
      </c>
      <c r="F789" s="20">
        <v>332.24599999999998</v>
      </c>
      <c r="G789" s="20">
        <v>493.35016083404253</v>
      </c>
      <c r="H789" s="20">
        <v>126.25348000000001</v>
      </c>
      <c r="I789" s="20">
        <v>22.725626399999999</v>
      </c>
      <c r="J789" s="20">
        <v>183.26689359999995</v>
      </c>
      <c r="K789" s="20">
        <v>2.16</v>
      </c>
      <c r="O789" s="20">
        <v>2.88</v>
      </c>
      <c r="Q789" s="20">
        <v>92</v>
      </c>
      <c r="R789" s="20">
        <v>1226</v>
      </c>
    </row>
    <row r="790" spans="1:18">
      <c r="A790" s="20" t="s">
        <v>178</v>
      </c>
      <c r="B790" s="39">
        <v>34895.25</v>
      </c>
      <c r="C790" s="20">
        <v>2</v>
      </c>
      <c r="D790" s="20">
        <v>7.47</v>
      </c>
      <c r="E790" s="20">
        <v>617.13520749665327</v>
      </c>
      <c r="F790" s="20">
        <v>2359.7200000000003</v>
      </c>
      <c r="G790" s="20">
        <v>2755.9854154966533</v>
      </c>
      <c r="H790" s="20">
        <v>12270.544000000002</v>
      </c>
      <c r="I790" s="20">
        <v>220.86979200000002</v>
      </c>
      <c r="J790" s="20">
        <v>911.79580800000008</v>
      </c>
      <c r="K790" s="20">
        <v>4.6100000000000003</v>
      </c>
      <c r="O790" s="20">
        <v>8.77</v>
      </c>
      <c r="Q790" s="20">
        <v>93</v>
      </c>
      <c r="R790" s="20">
        <v>1240</v>
      </c>
    </row>
    <row r="791" spans="1:18">
      <c r="A791" s="20" t="s">
        <v>178</v>
      </c>
      <c r="B791" s="39">
        <v>35260.5</v>
      </c>
      <c r="C791" s="20">
        <v>3</v>
      </c>
      <c r="D791" s="20">
        <v>7.1</v>
      </c>
      <c r="E791" s="20">
        <v>725.35211267605632</v>
      </c>
      <c r="F791" s="20">
        <v>5297.5460000000003</v>
      </c>
      <c r="G791" s="20">
        <v>5441.2275618760568</v>
      </c>
      <c r="H791" s="20">
        <v>32315.030599999998</v>
      </c>
      <c r="I791" s="20">
        <v>581.6705508</v>
      </c>
      <c r="J791" s="20">
        <v>1484.3723892000003</v>
      </c>
      <c r="K791" s="20">
        <v>5.15</v>
      </c>
      <c r="O791" s="20">
        <v>11.73</v>
      </c>
      <c r="Q791" s="20">
        <v>92</v>
      </c>
      <c r="R791" s="20">
        <v>1226</v>
      </c>
    </row>
    <row r="792" spans="1:18">
      <c r="A792" s="20" t="s">
        <v>178</v>
      </c>
      <c r="B792" s="39">
        <v>35625.75</v>
      </c>
      <c r="C792" s="20">
        <v>4</v>
      </c>
      <c r="D792" s="20">
        <v>5.55</v>
      </c>
      <c r="E792" s="20">
        <v>1136.9369369369369</v>
      </c>
      <c r="F792" s="20">
        <v>9025.9330000000009</v>
      </c>
      <c r="G792" s="20">
        <v>9074.342417136937</v>
      </c>
      <c r="H792" s="20">
        <v>60473.751099999994</v>
      </c>
      <c r="I792" s="20">
        <v>1088.5275197999997</v>
      </c>
      <c r="J792" s="20">
        <v>1890.0303702000022</v>
      </c>
      <c r="K792" s="20">
        <v>6.31</v>
      </c>
      <c r="O792" s="20">
        <v>13.14</v>
      </c>
      <c r="Q792" s="20">
        <v>91</v>
      </c>
      <c r="R792" s="20">
        <v>1213</v>
      </c>
    </row>
    <row r="793" spans="1:18">
      <c r="A793" s="20" t="s">
        <v>178</v>
      </c>
      <c r="B793" s="39">
        <v>35991</v>
      </c>
      <c r="C793" s="20">
        <v>5</v>
      </c>
      <c r="D793" s="20">
        <v>4.6900000000000004</v>
      </c>
      <c r="E793" s="20">
        <v>1409.3816631130062</v>
      </c>
      <c r="F793" s="20">
        <v>12220.314000000002</v>
      </c>
      <c r="G793" s="20">
        <v>12089.936099113009</v>
      </c>
      <c r="H793" s="20">
        <v>85542.198000000004</v>
      </c>
      <c r="I793" s="20">
        <v>1539.7595640000002</v>
      </c>
      <c r="J793" s="20">
        <v>2126.3346360000014</v>
      </c>
      <c r="K793" s="20">
        <v>6.61</v>
      </c>
      <c r="O793" s="20">
        <v>15.28</v>
      </c>
      <c r="Q793" s="20">
        <v>88</v>
      </c>
      <c r="R793" s="20">
        <v>1173</v>
      </c>
    </row>
    <row r="794" spans="1:18">
      <c r="A794" s="20" t="s">
        <v>178</v>
      </c>
      <c r="B794" s="39">
        <v>36356.25</v>
      </c>
      <c r="C794" s="20">
        <v>6</v>
      </c>
      <c r="D794" s="20">
        <v>4.42</v>
      </c>
      <c r="E794" s="20">
        <v>1389.1402714932126</v>
      </c>
      <c r="F794" s="20">
        <v>15353.491999999998</v>
      </c>
      <c r="G794" s="20">
        <v>14946.273707493212</v>
      </c>
      <c r="H794" s="20">
        <v>99797.697999999989</v>
      </c>
      <c r="I794" s="20">
        <v>1796.3585639999997</v>
      </c>
      <c r="J794" s="20">
        <v>3577.3636360000005</v>
      </c>
      <c r="K794" s="20">
        <v>6.14</v>
      </c>
      <c r="O794" s="20">
        <v>16.63</v>
      </c>
      <c r="Q794" s="20">
        <v>83</v>
      </c>
      <c r="R794" s="20">
        <v>1106</v>
      </c>
    </row>
    <row r="795" spans="1:18">
      <c r="A795" s="20" t="s">
        <v>179</v>
      </c>
      <c r="B795" s="39">
        <v>34530</v>
      </c>
      <c r="C795" s="20">
        <v>1</v>
      </c>
      <c r="D795" s="20">
        <v>11.75</v>
      </c>
      <c r="E795" s="20">
        <v>301.27659574468083</v>
      </c>
      <c r="F795" s="20">
        <v>508.4</v>
      </c>
      <c r="G795" s="20">
        <v>772.1566757446808</v>
      </c>
      <c r="H795" s="20">
        <v>2084.44</v>
      </c>
      <c r="I795" s="20">
        <v>37.519919999999999</v>
      </c>
      <c r="J795" s="20">
        <v>262.43607999999995</v>
      </c>
      <c r="K795" s="20">
        <v>3.54</v>
      </c>
      <c r="O795" s="20">
        <v>2.5099999999999998</v>
      </c>
      <c r="Q795" s="20">
        <v>93</v>
      </c>
      <c r="R795" s="20">
        <v>2480</v>
      </c>
    </row>
    <row r="796" spans="1:18">
      <c r="A796" s="20" t="s">
        <v>179</v>
      </c>
      <c r="B796" s="39">
        <v>34895.25</v>
      </c>
      <c r="C796" s="20">
        <v>2</v>
      </c>
      <c r="D796" s="20">
        <v>7.47</v>
      </c>
      <c r="E796" s="20">
        <v>959.83935742971903</v>
      </c>
      <c r="F796" s="20">
        <v>3274.1420000000007</v>
      </c>
      <c r="G796" s="20">
        <v>3874.4805658297191</v>
      </c>
      <c r="H796" s="20">
        <v>19972.266200000002</v>
      </c>
      <c r="I796" s="20">
        <v>359.50079160000001</v>
      </c>
      <c r="J796" s="20">
        <v>917.41458840000018</v>
      </c>
      <c r="K796" s="20">
        <v>7.17</v>
      </c>
      <c r="O796" s="20">
        <v>7.46</v>
      </c>
      <c r="Q796" s="20">
        <v>94</v>
      </c>
      <c r="R796" s="20">
        <v>2507</v>
      </c>
    </row>
    <row r="797" spans="1:18">
      <c r="A797" s="20" t="s">
        <v>179</v>
      </c>
      <c r="B797" s="39">
        <v>35260.5</v>
      </c>
      <c r="C797" s="20">
        <v>3</v>
      </c>
      <c r="D797" s="20">
        <v>7.1</v>
      </c>
      <c r="E797" s="20">
        <v>909.85915492957758</v>
      </c>
      <c r="F797" s="20">
        <v>7120.8179999999993</v>
      </c>
      <c r="G797" s="20">
        <v>7223.1763937295764</v>
      </c>
      <c r="H797" s="20">
        <v>44861.153399999996</v>
      </c>
      <c r="I797" s="20">
        <v>807.50076119999983</v>
      </c>
      <c r="J797" s="20">
        <v>1827.2018988</v>
      </c>
      <c r="K797" s="20">
        <v>6.46</v>
      </c>
      <c r="O797" s="20">
        <v>9.77</v>
      </c>
      <c r="Q797" s="20">
        <v>91</v>
      </c>
      <c r="R797" s="20">
        <v>2427</v>
      </c>
    </row>
    <row r="798" spans="1:18">
      <c r="A798" s="20" t="s">
        <v>179</v>
      </c>
      <c r="B798" s="39">
        <v>35625.75</v>
      </c>
      <c r="C798" s="20">
        <v>4</v>
      </c>
      <c r="D798" s="20">
        <v>5.55</v>
      </c>
      <c r="E798" s="20">
        <v>1481.0810810810813</v>
      </c>
      <c r="F798" s="20">
        <v>12410.54</v>
      </c>
      <c r="G798" s="20">
        <v>12372.570985081082</v>
      </c>
      <c r="H798" s="20">
        <v>84391.671999999991</v>
      </c>
      <c r="I798" s="20">
        <v>1519.0500959999999</v>
      </c>
      <c r="J798" s="20">
        <v>2452.3227040000011</v>
      </c>
      <c r="K798" s="20">
        <v>8.2200000000000006</v>
      </c>
      <c r="O798" s="20">
        <v>11.13</v>
      </c>
      <c r="Q798" s="20">
        <v>86</v>
      </c>
      <c r="R798" s="20">
        <v>2294</v>
      </c>
    </row>
    <row r="799" spans="1:18">
      <c r="A799" s="20" t="s">
        <v>179</v>
      </c>
      <c r="B799" s="39">
        <v>35991</v>
      </c>
      <c r="C799" s="20">
        <v>5</v>
      </c>
      <c r="D799" s="20">
        <v>4.6900000000000004</v>
      </c>
      <c r="E799" s="20">
        <v>1808.1023454157785</v>
      </c>
      <c r="F799" s="20">
        <v>15965.1</v>
      </c>
      <c r="G799" s="20">
        <v>15761.599745415779</v>
      </c>
      <c r="H799" s="20">
        <v>111755.7</v>
      </c>
      <c r="I799" s="20">
        <v>2011.6025999999999</v>
      </c>
      <c r="J799" s="20">
        <v>2777.9274000000005</v>
      </c>
      <c r="K799" s="20">
        <v>8.48</v>
      </c>
      <c r="O799" s="20">
        <v>12.39</v>
      </c>
      <c r="Q799" s="20">
        <v>82</v>
      </c>
      <c r="R799" s="20">
        <v>2187</v>
      </c>
    </row>
    <row r="800" spans="1:18">
      <c r="A800" s="20" t="s">
        <v>179</v>
      </c>
      <c r="B800" s="39">
        <v>36356.25</v>
      </c>
      <c r="C800" s="20">
        <v>6</v>
      </c>
      <c r="D800" s="20">
        <v>4.42</v>
      </c>
      <c r="E800" s="20">
        <v>1495.4751131221719</v>
      </c>
      <c r="F800" s="20">
        <v>19480</v>
      </c>
      <c r="G800" s="20">
        <v>18345.675113122172</v>
      </c>
      <c r="H800" s="20">
        <v>146100</v>
      </c>
      <c r="I800" s="20">
        <v>2629.7999999999997</v>
      </c>
      <c r="J800" s="20">
        <v>2240.2000000000003</v>
      </c>
      <c r="K800" s="20">
        <v>6.61</v>
      </c>
      <c r="O800" s="20">
        <v>14.16</v>
      </c>
      <c r="Q800" s="20">
        <v>75</v>
      </c>
      <c r="R800" s="20">
        <v>2000</v>
      </c>
    </row>
    <row r="801" spans="1:18">
      <c r="A801" s="20" t="s">
        <v>180</v>
      </c>
      <c r="B801" s="39">
        <v>34530</v>
      </c>
      <c r="C801" s="20">
        <v>1</v>
      </c>
      <c r="D801" s="20">
        <v>11.5</v>
      </c>
      <c r="E801" s="20">
        <v>115.65217391304347</v>
      </c>
      <c r="F801" s="20">
        <v>165.86200000000002</v>
      </c>
      <c r="G801" s="20">
        <v>271.36341951304348</v>
      </c>
      <c r="H801" s="20">
        <v>563.93079999999998</v>
      </c>
      <c r="I801" s="20">
        <v>10.150754399999999</v>
      </c>
      <c r="J801" s="20">
        <v>99.318165600000029</v>
      </c>
      <c r="K801" s="20">
        <v>1.33</v>
      </c>
      <c r="O801" s="20">
        <v>1.39</v>
      </c>
      <c r="Q801" s="20">
        <v>98</v>
      </c>
      <c r="R801" s="20">
        <v>1306</v>
      </c>
    </row>
    <row r="802" spans="1:18">
      <c r="A802" s="20" t="s">
        <v>180</v>
      </c>
      <c r="B802" s="39">
        <v>34895.25</v>
      </c>
      <c r="C802" s="20">
        <v>2</v>
      </c>
      <c r="D802" s="20">
        <v>10.65</v>
      </c>
      <c r="E802" s="20">
        <v>431.92488262910791</v>
      </c>
      <c r="F802" s="20">
        <v>1560.6699999999998</v>
      </c>
      <c r="G802" s="20">
        <v>1857.7529946291079</v>
      </c>
      <c r="H802" s="20">
        <v>7491.2159999999994</v>
      </c>
      <c r="I802" s="20">
        <v>134.84188799999998</v>
      </c>
      <c r="J802" s="20">
        <v>676.70651199999998</v>
      </c>
      <c r="K802" s="20">
        <v>4.5999999999999996</v>
      </c>
      <c r="O802" s="20">
        <v>7.08</v>
      </c>
      <c r="Q802" s="20">
        <v>98</v>
      </c>
      <c r="R802" s="20">
        <v>1306</v>
      </c>
    </row>
    <row r="803" spans="1:18">
      <c r="A803" s="20" t="s">
        <v>180</v>
      </c>
      <c r="B803" s="39">
        <v>35260.5</v>
      </c>
      <c r="C803" s="20">
        <v>3</v>
      </c>
      <c r="D803" s="20">
        <v>9.9499999999999993</v>
      </c>
      <c r="E803" s="20">
        <v>474.3718592964824</v>
      </c>
      <c r="F803" s="20">
        <v>3344.6660000000002</v>
      </c>
      <c r="G803" s="20">
        <v>3499.9567228964825</v>
      </c>
      <c r="H803" s="20">
        <v>17726.729799999997</v>
      </c>
      <c r="I803" s="20">
        <v>319.08113639999993</v>
      </c>
      <c r="J803" s="20">
        <v>1252.9118836</v>
      </c>
      <c r="K803" s="20">
        <v>4.72</v>
      </c>
      <c r="O803" s="20">
        <v>10.02</v>
      </c>
      <c r="Q803" s="20">
        <v>98</v>
      </c>
      <c r="R803" s="20">
        <v>1306</v>
      </c>
    </row>
    <row r="804" spans="1:18">
      <c r="A804" s="20" t="s">
        <v>180</v>
      </c>
      <c r="B804" s="39">
        <v>35625.75</v>
      </c>
      <c r="C804" s="20">
        <v>4</v>
      </c>
      <c r="D804" s="20">
        <v>8.85</v>
      </c>
      <c r="E804" s="20">
        <v>689.2655367231639</v>
      </c>
      <c r="F804" s="20">
        <v>6666.24</v>
      </c>
      <c r="G804" s="20">
        <v>6683.548544723164</v>
      </c>
      <c r="H804" s="20">
        <v>37330.944000000003</v>
      </c>
      <c r="I804" s="20">
        <v>671.95699200000001</v>
      </c>
      <c r="J804" s="20">
        <v>2261.1886079999995</v>
      </c>
      <c r="K804" s="20">
        <v>6.1</v>
      </c>
      <c r="O804" s="20">
        <v>11.73</v>
      </c>
      <c r="Q804" s="20">
        <v>96</v>
      </c>
      <c r="R804" s="20">
        <v>1280</v>
      </c>
    </row>
    <row r="805" spans="1:18">
      <c r="A805" s="20" t="s">
        <v>180</v>
      </c>
      <c r="B805" s="39">
        <v>35991</v>
      </c>
      <c r="C805" s="20">
        <v>5</v>
      </c>
      <c r="D805" s="20">
        <v>8.11</v>
      </c>
      <c r="E805" s="20">
        <v>808.87792848335391</v>
      </c>
      <c r="F805" s="20">
        <v>9336.103000000001</v>
      </c>
      <c r="G805" s="20">
        <v>9103.0718336833543</v>
      </c>
      <c r="H805" s="20">
        <v>57883.83860000001</v>
      </c>
      <c r="I805" s="20">
        <v>1041.9090948</v>
      </c>
      <c r="J805" s="20">
        <v>2505.8100451999999</v>
      </c>
      <c r="K805" s="20">
        <v>6.56</v>
      </c>
      <c r="O805" s="20">
        <v>13.73</v>
      </c>
      <c r="Q805" s="20">
        <v>94</v>
      </c>
      <c r="R805" s="20">
        <v>1253</v>
      </c>
    </row>
    <row r="806" spans="1:18">
      <c r="A806" s="20" t="s">
        <v>180</v>
      </c>
      <c r="B806" s="39">
        <v>36356.25</v>
      </c>
      <c r="C806" s="20">
        <v>6</v>
      </c>
      <c r="D806" s="20">
        <v>7.94</v>
      </c>
      <c r="E806" s="20">
        <v>767.0025188916876</v>
      </c>
      <c r="F806" s="20">
        <v>11733.599999999999</v>
      </c>
      <c r="G806" s="20">
        <v>11064.409878891687</v>
      </c>
      <c r="H806" s="20">
        <v>79788.479999999996</v>
      </c>
      <c r="I806" s="20">
        <v>1436.19264</v>
      </c>
      <c r="J806" s="20">
        <v>2318.5593600000002</v>
      </c>
      <c r="K806" s="20">
        <v>6.09</v>
      </c>
      <c r="O806" s="20">
        <v>15.33</v>
      </c>
      <c r="Q806" s="20">
        <v>90</v>
      </c>
      <c r="R806" s="20">
        <v>1200</v>
      </c>
    </row>
    <row r="807" spans="1:18">
      <c r="A807" s="20" t="s">
        <v>181</v>
      </c>
      <c r="B807" s="39">
        <v>34530</v>
      </c>
      <c r="C807" s="20">
        <v>1</v>
      </c>
      <c r="D807" s="20">
        <v>11.5</v>
      </c>
      <c r="E807" s="20">
        <v>209.56521739130434</v>
      </c>
      <c r="F807" s="20">
        <v>318.20099999999996</v>
      </c>
      <c r="G807" s="20">
        <v>506.0012689913043</v>
      </c>
      <c r="H807" s="20">
        <v>1209.1638</v>
      </c>
      <c r="I807" s="20">
        <v>21.764948400000002</v>
      </c>
      <c r="J807" s="20">
        <v>175.51967159999995</v>
      </c>
      <c r="K807" s="20">
        <v>2.41</v>
      </c>
      <c r="O807" s="20">
        <v>1.75</v>
      </c>
      <c r="Q807" s="20">
        <v>97</v>
      </c>
      <c r="R807" s="20">
        <v>2587</v>
      </c>
    </row>
    <row r="808" spans="1:18">
      <c r="A808" s="20" t="s">
        <v>181</v>
      </c>
      <c r="B808" s="39">
        <v>34895.25</v>
      </c>
      <c r="C808" s="20">
        <v>2</v>
      </c>
      <c r="D808" s="20">
        <v>10.65</v>
      </c>
      <c r="E808" s="20">
        <v>519.24882629107981</v>
      </c>
      <c r="F808" s="20">
        <v>2123.9270000000001</v>
      </c>
      <c r="G808" s="20">
        <v>2432.90705329108</v>
      </c>
      <c r="H808" s="20">
        <v>11681.598500000002</v>
      </c>
      <c r="I808" s="20">
        <v>210.26877300000004</v>
      </c>
      <c r="J808" s="20">
        <v>745.49837699999989</v>
      </c>
      <c r="K808" s="20">
        <v>5.53</v>
      </c>
      <c r="O808" s="20">
        <v>6.39</v>
      </c>
      <c r="Q808" s="20">
        <v>97</v>
      </c>
      <c r="R808" s="20">
        <v>2587</v>
      </c>
    </row>
    <row r="809" spans="1:18">
      <c r="A809" s="20" t="s">
        <v>181</v>
      </c>
      <c r="B809" s="39">
        <v>35260.5</v>
      </c>
      <c r="C809" s="20">
        <v>3</v>
      </c>
      <c r="D809" s="20">
        <v>9.9499999999999993</v>
      </c>
      <c r="E809" s="20">
        <v>594.97487437185941</v>
      </c>
      <c r="F809" s="20">
        <v>4108.1560000000009</v>
      </c>
      <c r="G809" s="20">
        <v>4303.8181111718604</v>
      </c>
      <c r="H809" s="20">
        <v>22184.042400000006</v>
      </c>
      <c r="I809" s="20">
        <v>399.31276320000012</v>
      </c>
      <c r="J809" s="20">
        <v>1490.4389968</v>
      </c>
      <c r="K809" s="20">
        <v>5.92</v>
      </c>
      <c r="O809" s="20">
        <v>8.25</v>
      </c>
      <c r="Q809" s="20">
        <v>97</v>
      </c>
      <c r="R809" s="20">
        <v>2587</v>
      </c>
    </row>
    <row r="810" spans="1:18">
      <c r="A810" s="20" t="s">
        <v>181</v>
      </c>
      <c r="B810" s="39">
        <v>35625.75</v>
      </c>
      <c r="C810" s="20">
        <v>4</v>
      </c>
      <c r="D810" s="20">
        <v>8.85</v>
      </c>
      <c r="E810" s="20">
        <v>659.88700564971748</v>
      </c>
      <c r="F810" s="20">
        <v>8901.9420000000009</v>
      </c>
      <c r="G810" s="20">
        <v>8536.3252872497178</v>
      </c>
      <c r="H810" s="20">
        <v>56972.428800000009</v>
      </c>
      <c r="I810" s="20">
        <v>1025.5037184</v>
      </c>
      <c r="J810" s="20">
        <v>2179.1954016</v>
      </c>
      <c r="K810" s="20">
        <v>5.84</v>
      </c>
      <c r="O810" s="20">
        <v>9.67</v>
      </c>
      <c r="Q810" s="20">
        <v>95</v>
      </c>
      <c r="R810" s="20">
        <v>2534</v>
      </c>
    </row>
    <row r="811" spans="1:18">
      <c r="A811" s="20" t="s">
        <v>181</v>
      </c>
      <c r="B811" s="39">
        <v>35991</v>
      </c>
      <c r="C811" s="20">
        <v>5</v>
      </c>
      <c r="D811" s="20">
        <v>8.11</v>
      </c>
      <c r="E811" s="20">
        <v>797.78051787916161</v>
      </c>
      <c r="F811" s="20">
        <v>11231.359999999999</v>
      </c>
      <c r="G811" s="20">
        <v>10674.638501879161</v>
      </c>
      <c r="H811" s="20">
        <v>75250.111999999979</v>
      </c>
      <c r="I811" s="20">
        <v>1354.5020159999997</v>
      </c>
      <c r="J811" s="20">
        <v>2351.8467840000012</v>
      </c>
      <c r="K811" s="20">
        <v>6.47</v>
      </c>
      <c r="O811" s="20">
        <v>11.2</v>
      </c>
      <c r="Q811" s="20">
        <v>94</v>
      </c>
      <c r="R811" s="20">
        <v>2507</v>
      </c>
    </row>
    <row r="812" spans="1:18">
      <c r="A812" s="20" t="s">
        <v>181</v>
      </c>
      <c r="B812" s="39">
        <v>36356.25</v>
      </c>
      <c r="C812" s="20">
        <v>6</v>
      </c>
      <c r="D812" s="20">
        <v>7.94</v>
      </c>
      <c r="E812" s="20">
        <v>935.76826196473542</v>
      </c>
      <c r="F812" s="20">
        <v>14508</v>
      </c>
      <c r="G812" s="20">
        <v>13537.417061964736</v>
      </c>
      <c r="H812" s="20">
        <v>105908.4</v>
      </c>
      <c r="I812" s="20">
        <v>1906.3512000000001</v>
      </c>
      <c r="J812" s="20">
        <v>2010.8087999999998</v>
      </c>
      <c r="K812" s="20">
        <v>7.43</v>
      </c>
      <c r="O812" s="20">
        <v>12.4</v>
      </c>
      <c r="Q812" s="20">
        <v>90</v>
      </c>
      <c r="R812" s="20">
        <v>2400</v>
      </c>
    </row>
    <row r="813" spans="1:18">
      <c r="A813" s="20" t="s">
        <v>182</v>
      </c>
      <c r="B813" s="39">
        <v>29813.25</v>
      </c>
      <c r="C813" s="20">
        <v>1</v>
      </c>
      <c r="H813" s="20">
        <v>63.680000000000007</v>
      </c>
      <c r="P813" s="20">
        <v>3.3</v>
      </c>
      <c r="Q813" s="20">
        <v>82.628262826282622</v>
      </c>
      <c r="R813" s="20">
        <v>1836</v>
      </c>
    </row>
    <row r="814" spans="1:18">
      <c r="A814" s="20" t="s">
        <v>182</v>
      </c>
      <c r="B814" s="39">
        <v>30178.5</v>
      </c>
      <c r="C814" s="20">
        <v>2</v>
      </c>
      <c r="O814" s="20">
        <v>6</v>
      </c>
      <c r="P814" s="20">
        <v>8.1</v>
      </c>
    </row>
    <row r="815" spans="1:18">
      <c r="A815" s="20" t="s">
        <v>182</v>
      </c>
      <c r="B815" s="39">
        <v>30543.75</v>
      </c>
      <c r="C815" s="20">
        <v>3</v>
      </c>
      <c r="H815" s="20">
        <v>3024.8</v>
      </c>
      <c r="O815" s="20">
        <v>10.9</v>
      </c>
      <c r="P815" s="20">
        <v>12.8</v>
      </c>
      <c r="Q815" s="20">
        <v>64.58145814581458</v>
      </c>
      <c r="R815" s="20">
        <v>1435</v>
      </c>
    </row>
    <row r="816" spans="1:18">
      <c r="A816" s="20" t="s">
        <v>182</v>
      </c>
      <c r="B816" s="39">
        <v>30909</v>
      </c>
      <c r="C816" s="20">
        <v>4</v>
      </c>
      <c r="H816" s="20">
        <v>4895.3999999999996</v>
      </c>
      <c r="O816" s="20">
        <v>12.6</v>
      </c>
      <c r="P816" s="20">
        <v>15</v>
      </c>
      <c r="Q816" s="20">
        <v>61.791179117911788</v>
      </c>
      <c r="R816" s="20">
        <v>1373</v>
      </c>
    </row>
    <row r="817" spans="1:18">
      <c r="A817" s="20" t="s">
        <v>182</v>
      </c>
      <c r="B817" s="39">
        <v>30909</v>
      </c>
      <c r="C817" s="20">
        <v>4</v>
      </c>
      <c r="E817" s="20">
        <v>640</v>
      </c>
      <c r="F817" s="20">
        <v>5020</v>
      </c>
      <c r="G817" s="20">
        <v>7970</v>
      </c>
      <c r="H817" s="20">
        <v>5810</v>
      </c>
      <c r="I817" s="20">
        <v>790</v>
      </c>
      <c r="J817" s="20">
        <v>1520</v>
      </c>
      <c r="M817" s="20">
        <v>0.15179999999999999</v>
      </c>
      <c r="N817" s="20">
        <v>1210</v>
      </c>
      <c r="P817" s="20">
        <v>15</v>
      </c>
      <c r="Q817" s="20">
        <v>65.346534653465355</v>
      </c>
      <c r="R817" s="20">
        <v>1452</v>
      </c>
    </row>
    <row r="818" spans="1:18">
      <c r="A818" s="20" t="s">
        <v>182</v>
      </c>
      <c r="B818" s="39">
        <v>31274.25</v>
      </c>
      <c r="C818" s="20">
        <v>5</v>
      </c>
      <c r="H818" s="20">
        <v>7562</v>
      </c>
      <c r="O818" s="20">
        <v>14.4</v>
      </c>
      <c r="P818" s="20">
        <v>17.8</v>
      </c>
      <c r="Q818" s="20">
        <v>60.396039603960396</v>
      </c>
      <c r="R818" s="20">
        <v>1342</v>
      </c>
    </row>
    <row r="819" spans="1:18">
      <c r="A819" s="20" t="s">
        <v>182</v>
      </c>
      <c r="B819" s="39">
        <v>32004.75</v>
      </c>
      <c r="C819" s="20">
        <v>7</v>
      </c>
      <c r="H819" s="20">
        <v>12298.2</v>
      </c>
      <c r="O819" s="20">
        <v>17.100000000000001</v>
      </c>
      <c r="P819" s="20">
        <v>23.4</v>
      </c>
      <c r="Q819" s="20">
        <v>60.396039603960396</v>
      </c>
      <c r="R819" s="20">
        <v>1342</v>
      </c>
    </row>
    <row r="820" spans="1:18">
      <c r="A820" s="20" t="s">
        <v>182</v>
      </c>
      <c r="B820" s="39">
        <v>32370</v>
      </c>
      <c r="C820" s="20">
        <v>8</v>
      </c>
      <c r="H820" s="20">
        <v>14328</v>
      </c>
      <c r="O820" s="20">
        <v>17.899999999999999</v>
      </c>
      <c r="P820" s="20">
        <v>26.4</v>
      </c>
      <c r="Q820" s="20">
        <v>59.720972097209724</v>
      </c>
      <c r="R820" s="20">
        <v>1327</v>
      </c>
    </row>
    <row r="821" spans="1:18">
      <c r="A821" s="20" t="s">
        <v>182</v>
      </c>
      <c r="B821" s="39">
        <v>32735.25</v>
      </c>
      <c r="C821" s="20">
        <v>9</v>
      </c>
      <c r="H821" s="20">
        <v>16517</v>
      </c>
      <c r="O821" s="20">
        <v>18.899999999999999</v>
      </c>
      <c r="P821" s="20">
        <v>30</v>
      </c>
      <c r="Q821" s="20">
        <v>59.720972097209724</v>
      </c>
      <c r="R821" s="20">
        <v>1327</v>
      </c>
    </row>
    <row r="822" spans="1:18">
      <c r="A822" s="20" t="s">
        <v>182</v>
      </c>
      <c r="B822" s="39">
        <v>33100.5</v>
      </c>
      <c r="C822" s="20">
        <v>10</v>
      </c>
      <c r="H822" s="20">
        <v>18188.599999999999</v>
      </c>
      <c r="O822" s="20">
        <v>19.5</v>
      </c>
      <c r="P822" s="20">
        <v>32.4</v>
      </c>
      <c r="Q822" s="20">
        <v>59.045904590459045</v>
      </c>
      <c r="R822" s="20">
        <v>1312</v>
      </c>
    </row>
    <row r="823" spans="1:18">
      <c r="A823" s="20" t="s">
        <v>183</v>
      </c>
      <c r="B823" s="39">
        <v>29813.25</v>
      </c>
      <c r="C823" s="20">
        <v>1</v>
      </c>
      <c r="H823" s="20">
        <v>105.82000000000001</v>
      </c>
      <c r="P823" s="20">
        <v>3.6</v>
      </c>
      <c r="Q823" s="20">
        <v>89.603960396039611</v>
      </c>
      <c r="R823" s="20">
        <v>1991</v>
      </c>
    </row>
    <row r="824" spans="1:18">
      <c r="A824" s="20" t="s">
        <v>183</v>
      </c>
      <c r="B824" s="39">
        <v>30178.5</v>
      </c>
      <c r="C824" s="20">
        <v>2</v>
      </c>
      <c r="O824" s="20">
        <v>6.5</v>
      </c>
      <c r="P824" s="20">
        <v>8.6999999999999993</v>
      </c>
    </row>
    <row r="825" spans="1:18">
      <c r="A825" s="20" t="s">
        <v>183</v>
      </c>
      <c r="B825" s="39">
        <v>30543.75</v>
      </c>
      <c r="C825" s="20">
        <v>3</v>
      </c>
      <c r="H825" s="20">
        <v>3256</v>
      </c>
      <c r="O825" s="20">
        <v>10.6</v>
      </c>
      <c r="P825" s="20">
        <v>11.9</v>
      </c>
      <c r="Q825" s="20">
        <v>78.487848784878494</v>
      </c>
      <c r="R825" s="20">
        <v>1744</v>
      </c>
    </row>
    <row r="826" spans="1:18">
      <c r="A826" s="20" t="s">
        <v>183</v>
      </c>
      <c r="B826" s="39">
        <v>30909</v>
      </c>
      <c r="C826" s="20">
        <v>4</v>
      </c>
      <c r="H826" s="20">
        <v>5087.5</v>
      </c>
      <c r="O826" s="20">
        <v>12.2</v>
      </c>
      <c r="P826" s="20">
        <v>14.3</v>
      </c>
      <c r="Q826" s="20">
        <v>77.767776777677767</v>
      </c>
      <c r="R826" s="20">
        <v>1728</v>
      </c>
    </row>
    <row r="827" spans="1:18">
      <c r="A827" s="20" t="s">
        <v>183</v>
      </c>
      <c r="B827" s="39">
        <v>30909</v>
      </c>
      <c r="C827" s="20">
        <v>4</v>
      </c>
      <c r="E827" s="20">
        <v>760</v>
      </c>
      <c r="F827" s="20">
        <v>5450</v>
      </c>
      <c r="G827" s="20">
        <v>8380</v>
      </c>
      <c r="H827" s="20">
        <v>6190</v>
      </c>
      <c r="I827" s="20">
        <v>740</v>
      </c>
      <c r="J827" s="20">
        <v>1430</v>
      </c>
      <c r="M827" s="20">
        <v>0.20880000000000001</v>
      </c>
      <c r="N827" s="20">
        <v>1750</v>
      </c>
      <c r="P827" s="20">
        <v>14.3</v>
      </c>
      <c r="Q827" s="20">
        <v>78.667866786678658</v>
      </c>
      <c r="R827" s="20">
        <v>1748</v>
      </c>
    </row>
    <row r="828" spans="1:18">
      <c r="A828" s="20" t="s">
        <v>183</v>
      </c>
      <c r="B828" s="39">
        <v>31274.25</v>
      </c>
      <c r="C828" s="20">
        <v>5</v>
      </c>
      <c r="H828" s="20">
        <v>7407.4</v>
      </c>
      <c r="O828" s="20">
        <v>14.4</v>
      </c>
      <c r="P828" s="20">
        <v>17.3</v>
      </c>
      <c r="Q828" s="20">
        <v>77.767776777677767</v>
      </c>
      <c r="R828" s="20">
        <v>1728</v>
      </c>
    </row>
    <row r="829" spans="1:18">
      <c r="A829" s="20" t="s">
        <v>183</v>
      </c>
      <c r="B829" s="39">
        <v>32004.75</v>
      </c>
      <c r="C829" s="20">
        <v>7</v>
      </c>
      <c r="H829" s="20">
        <v>10541.3</v>
      </c>
      <c r="O829" s="20">
        <v>15.3</v>
      </c>
      <c r="P829" s="20">
        <v>21</v>
      </c>
      <c r="Q829" s="20">
        <v>77.092709270927102</v>
      </c>
      <c r="R829" s="20">
        <v>1713</v>
      </c>
    </row>
    <row r="830" spans="1:18">
      <c r="A830" s="20" t="s">
        <v>183</v>
      </c>
      <c r="B830" s="39">
        <v>32370</v>
      </c>
      <c r="C830" s="20">
        <v>8</v>
      </c>
      <c r="H830" s="20">
        <v>12047.2</v>
      </c>
      <c r="O830" s="20">
        <v>16.100000000000001</v>
      </c>
      <c r="P830" s="20">
        <v>22.3</v>
      </c>
      <c r="Q830" s="20">
        <v>77.092709270927102</v>
      </c>
      <c r="R830" s="20">
        <v>1713</v>
      </c>
    </row>
    <row r="831" spans="1:18">
      <c r="A831" s="20" t="s">
        <v>183</v>
      </c>
      <c r="B831" s="39">
        <v>32735.25</v>
      </c>
      <c r="C831" s="20">
        <v>9</v>
      </c>
      <c r="H831" s="20">
        <v>13186.8</v>
      </c>
      <c r="O831" s="20">
        <v>16.600000000000001</v>
      </c>
      <c r="P831" s="20">
        <v>26.2</v>
      </c>
      <c r="Q831" s="20">
        <v>75.697569756975696</v>
      </c>
      <c r="R831" s="20">
        <v>1682</v>
      </c>
    </row>
    <row r="832" spans="1:18">
      <c r="A832" s="20" t="s">
        <v>183</v>
      </c>
      <c r="B832" s="39">
        <v>33100.5</v>
      </c>
      <c r="C832" s="20">
        <v>10</v>
      </c>
      <c r="O832" s="20">
        <v>17.5</v>
      </c>
    </row>
    <row r="833" spans="1:18">
      <c r="A833" s="20" t="s">
        <v>184</v>
      </c>
      <c r="B833" s="39">
        <v>29813.25</v>
      </c>
      <c r="C833" s="20">
        <v>1</v>
      </c>
      <c r="H833" s="20">
        <v>63.680000000000007</v>
      </c>
      <c r="P833" s="20">
        <v>3.3</v>
      </c>
      <c r="Q833" s="20">
        <v>82.628262826282622</v>
      </c>
      <c r="R833" s="20">
        <v>1836</v>
      </c>
    </row>
    <row r="834" spans="1:18">
      <c r="A834" s="20" t="s">
        <v>184</v>
      </c>
      <c r="B834" s="39">
        <v>30178.5</v>
      </c>
      <c r="C834" s="20">
        <v>2</v>
      </c>
      <c r="O834" s="20">
        <v>6</v>
      </c>
      <c r="P834" s="20">
        <v>8.1</v>
      </c>
    </row>
    <row r="835" spans="1:18">
      <c r="A835" s="20" t="s">
        <v>184</v>
      </c>
      <c r="B835" s="39">
        <v>30543.75</v>
      </c>
      <c r="C835" s="20">
        <v>3</v>
      </c>
      <c r="H835" s="20">
        <v>3024.8</v>
      </c>
      <c r="O835" s="20">
        <v>10.9</v>
      </c>
      <c r="P835" s="20">
        <v>12.8</v>
      </c>
      <c r="Q835" s="20">
        <v>64.58145814581458</v>
      </c>
      <c r="R835" s="20">
        <v>1435</v>
      </c>
    </row>
    <row r="836" spans="1:18">
      <c r="A836" s="20" t="s">
        <v>184</v>
      </c>
      <c r="B836" s="39">
        <v>30909</v>
      </c>
      <c r="C836" s="20">
        <v>4</v>
      </c>
      <c r="H836" s="20">
        <v>4895.3999999999996</v>
      </c>
      <c r="O836" s="20">
        <v>12.6</v>
      </c>
      <c r="P836" s="20">
        <v>15</v>
      </c>
      <c r="Q836" s="20">
        <v>61.791179117911788</v>
      </c>
      <c r="R836" s="20">
        <v>1373</v>
      </c>
    </row>
    <row r="837" spans="1:18">
      <c r="A837" s="20" t="s">
        <v>184</v>
      </c>
      <c r="B837" s="39">
        <v>30909</v>
      </c>
      <c r="C837" s="20">
        <v>4</v>
      </c>
      <c r="E837" s="20">
        <v>640</v>
      </c>
      <c r="F837" s="20">
        <v>5020</v>
      </c>
      <c r="G837" s="20">
        <v>7970</v>
      </c>
      <c r="H837" s="20">
        <v>5810</v>
      </c>
      <c r="I837" s="20">
        <v>790</v>
      </c>
      <c r="J837" s="20">
        <v>1520</v>
      </c>
      <c r="M837" s="20">
        <v>0.15179999999999999</v>
      </c>
      <c r="N837" s="20">
        <v>1210</v>
      </c>
      <c r="P837" s="20">
        <v>15</v>
      </c>
      <c r="Q837" s="20">
        <v>65.346534653465355</v>
      </c>
      <c r="R837" s="20">
        <v>1452</v>
      </c>
    </row>
    <row r="838" spans="1:18">
      <c r="A838" s="20" t="s">
        <v>184</v>
      </c>
      <c r="B838" s="39">
        <v>31274.25</v>
      </c>
      <c r="C838" s="20">
        <v>5</v>
      </c>
      <c r="H838" s="20">
        <v>7562</v>
      </c>
      <c r="O838" s="20">
        <v>14.4</v>
      </c>
      <c r="P838" s="20">
        <v>17.8</v>
      </c>
      <c r="Q838" s="20">
        <v>60.396039603960396</v>
      </c>
      <c r="R838" s="20">
        <v>1342</v>
      </c>
    </row>
    <row r="839" spans="1:18">
      <c r="A839" s="20" t="s">
        <v>184</v>
      </c>
      <c r="B839" s="39">
        <v>32004.75</v>
      </c>
      <c r="C839" s="20">
        <v>7</v>
      </c>
      <c r="H839" s="20">
        <v>12298.2</v>
      </c>
      <c r="O839" s="20">
        <v>17.100000000000001</v>
      </c>
      <c r="P839" s="20">
        <v>23.4</v>
      </c>
      <c r="Q839" s="20">
        <v>60.396039603960396</v>
      </c>
      <c r="R839" s="20">
        <v>1342</v>
      </c>
    </row>
    <row r="840" spans="1:18">
      <c r="A840" s="20" t="s">
        <v>184</v>
      </c>
      <c r="B840" s="39">
        <v>32370</v>
      </c>
      <c r="C840" s="20">
        <v>8</v>
      </c>
      <c r="H840" s="20">
        <v>14328</v>
      </c>
      <c r="O840" s="20">
        <v>17.899999999999999</v>
      </c>
      <c r="P840" s="20">
        <v>26.4</v>
      </c>
      <c r="Q840" s="20">
        <v>59.720972097209724</v>
      </c>
      <c r="R840" s="20">
        <v>1327</v>
      </c>
    </row>
    <row r="841" spans="1:18">
      <c r="A841" s="20" t="s">
        <v>184</v>
      </c>
      <c r="B841" s="39">
        <v>32735.25</v>
      </c>
      <c r="C841" s="20">
        <v>9</v>
      </c>
      <c r="H841" s="20">
        <v>16517</v>
      </c>
      <c r="O841" s="20">
        <v>18.899999999999999</v>
      </c>
      <c r="P841" s="20">
        <v>30</v>
      </c>
      <c r="Q841" s="20">
        <v>59.720972097209724</v>
      </c>
      <c r="R841" s="20">
        <v>1327</v>
      </c>
    </row>
    <row r="842" spans="1:18">
      <c r="A842" s="20" t="s">
        <v>184</v>
      </c>
      <c r="B842" s="39">
        <v>33100.5</v>
      </c>
      <c r="C842" s="20">
        <v>10</v>
      </c>
      <c r="H842" s="20">
        <v>18188.599999999999</v>
      </c>
      <c r="O842" s="20">
        <v>19.5</v>
      </c>
      <c r="P842" s="20">
        <v>32.4</v>
      </c>
      <c r="Q842" s="20">
        <v>59.045904590459045</v>
      </c>
      <c r="R842" s="20">
        <v>1312</v>
      </c>
    </row>
    <row r="843" spans="1:18">
      <c r="A843" s="20" t="s">
        <v>185</v>
      </c>
      <c r="B843" s="39">
        <v>29813.25</v>
      </c>
      <c r="C843" s="20">
        <v>1</v>
      </c>
      <c r="H843" s="20">
        <v>105.82000000000001</v>
      </c>
      <c r="P843" s="20">
        <v>3.6</v>
      </c>
      <c r="Q843" s="20">
        <v>89.603960396039611</v>
      </c>
      <c r="R843" s="20">
        <v>1991</v>
      </c>
    </row>
    <row r="844" spans="1:18">
      <c r="A844" s="20" t="s">
        <v>185</v>
      </c>
      <c r="B844" s="39">
        <v>30178.5</v>
      </c>
      <c r="C844" s="20">
        <v>2</v>
      </c>
      <c r="O844" s="20">
        <v>6.5</v>
      </c>
      <c r="P844" s="20">
        <v>8.6999999999999993</v>
      </c>
    </row>
    <row r="845" spans="1:18">
      <c r="A845" s="20" t="s">
        <v>185</v>
      </c>
      <c r="B845" s="39">
        <v>30543.75</v>
      </c>
      <c r="C845" s="20">
        <v>3</v>
      </c>
      <c r="H845" s="20">
        <v>3256</v>
      </c>
      <c r="O845" s="20">
        <v>10.6</v>
      </c>
      <c r="P845" s="20">
        <v>11.9</v>
      </c>
      <c r="Q845" s="20">
        <v>78.487848784878494</v>
      </c>
      <c r="R845" s="20">
        <v>1744</v>
      </c>
    </row>
    <row r="846" spans="1:18">
      <c r="A846" s="20" t="s">
        <v>185</v>
      </c>
      <c r="B846" s="39">
        <v>30909</v>
      </c>
      <c r="C846" s="20">
        <v>4</v>
      </c>
      <c r="H846" s="20">
        <v>5087.5</v>
      </c>
      <c r="O846" s="20">
        <v>12.2</v>
      </c>
      <c r="P846" s="20">
        <v>14.3</v>
      </c>
      <c r="Q846" s="20">
        <v>77.767776777677767</v>
      </c>
      <c r="R846" s="20">
        <v>1728</v>
      </c>
    </row>
    <row r="847" spans="1:18">
      <c r="A847" s="20" t="s">
        <v>185</v>
      </c>
      <c r="B847" s="39">
        <v>30909</v>
      </c>
      <c r="C847" s="20">
        <v>4</v>
      </c>
      <c r="E847" s="20">
        <v>760</v>
      </c>
      <c r="F847" s="20">
        <v>5450</v>
      </c>
      <c r="G847" s="20">
        <v>8380</v>
      </c>
      <c r="H847" s="20">
        <v>6190</v>
      </c>
      <c r="I847" s="20">
        <v>740</v>
      </c>
      <c r="J847" s="20">
        <v>1430</v>
      </c>
      <c r="M847" s="20">
        <v>0.20880000000000001</v>
      </c>
      <c r="N847" s="20">
        <v>1750</v>
      </c>
      <c r="P847" s="20">
        <v>14.3</v>
      </c>
      <c r="Q847" s="20">
        <v>78.667866786678658</v>
      </c>
      <c r="R847" s="20">
        <v>1748</v>
      </c>
    </row>
    <row r="848" spans="1:18">
      <c r="A848" s="20" t="s">
        <v>185</v>
      </c>
      <c r="B848" s="39">
        <v>31274.25</v>
      </c>
      <c r="C848" s="20">
        <v>5</v>
      </c>
      <c r="H848" s="20">
        <v>7407.4</v>
      </c>
      <c r="O848" s="20">
        <v>14.4</v>
      </c>
      <c r="P848" s="20">
        <v>17.3</v>
      </c>
      <c r="Q848" s="20">
        <v>77.767776777677767</v>
      </c>
      <c r="R848" s="20">
        <v>1728</v>
      </c>
    </row>
    <row r="849" spans="1:18">
      <c r="A849" s="20" t="s">
        <v>185</v>
      </c>
      <c r="B849" s="39">
        <v>32004.75</v>
      </c>
      <c r="C849" s="20">
        <v>7</v>
      </c>
      <c r="H849" s="20">
        <v>10541.3</v>
      </c>
      <c r="O849" s="20">
        <v>15.3</v>
      </c>
      <c r="P849" s="20">
        <v>21</v>
      </c>
      <c r="Q849" s="20">
        <v>77.092709270927102</v>
      </c>
      <c r="R849" s="20">
        <v>1713</v>
      </c>
    </row>
    <row r="850" spans="1:18">
      <c r="A850" s="20" t="s">
        <v>185</v>
      </c>
      <c r="B850" s="39">
        <v>32370</v>
      </c>
      <c r="C850" s="20">
        <v>8</v>
      </c>
      <c r="H850" s="20">
        <v>12047.2</v>
      </c>
      <c r="O850" s="20">
        <v>16.100000000000001</v>
      </c>
      <c r="P850" s="20">
        <v>22.3</v>
      </c>
      <c r="Q850" s="20">
        <v>77.092709270927102</v>
      </c>
      <c r="R850" s="20">
        <v>1713</v>
      </c>
    </row>
    <row r="851" spans="1:18">
      <c r="A851" s="20" t="s">
        <v>185</v>
      </c>
      <c r="B851" s="39">
        <v>32735.25</v>
      </c>
      <c r="C851" s="20">
        <v>9</v>
      </c>
      <c r="H851" s="20">
        <v>13186.8</v>
      </c>
      <c r="O851" s="20">
        <v>16.600000000000001</v>
      </c>
      <c r="P851" s="20">
        <v>26.2</v>
      </c>
      <c r="Q851" s="20">
        <v>75.697569756975696</v>
      </c>
      <c r="R851" s="20">
        <v>1682</v>
      </c>
    </row>
    <row r="852" spans="1:18">
      <c r="A852" s="20" t="s">
        <v>185</v>
      </c>
      <c r="B852" s="39">
        <v>33100.5</v>
      </c>
      <c r="C852" s="20">
        <v>10</v>
      </c>
      <c r="O852" s="20">
        <v>17.5</v>
      </c>
    </row>
    <row r="853" spans="1:18">
      <c r="A853" s="20" t="s">
        <v>186</v>
      </c>
      <c r="B853" s="39">
        <v>31517</v>
      </c>
      <c r="C853" s="20">
        <v>9.25</v>
      </c>
      <c r="E853" s="20">
        <v>860.6</v>
      </c>
      <c r="F853" s="20">
        <v>20208</v>
      </c>
      <c r="G853" s="20">
        <v>27988.6</v>
      </c>
      <c r="H853" s="20">
        <v>24748.400000000001</v>
      </c>
      <c r="I853" s="20">
        <v>4540.3999999999996</v>
      </c>
      <c r="J853" s="20">
        <v>2379.6</v>
      </c>
      <c r="O853" s="20">
        <v>21.4</v>
      </c>
      <c r="P853" s="20">
        <v>24.6</v>
      </c>
      <c r="Q853" s="20">
        <v>81.45</v>
      </c>
      <c r="R853" s="20">
        <v>887</v>
      </c>
    </row>
    <row r="854" spans="1:18">
      <c r="A854" s="20" t="s">
        <v>187</v>
      </c>
      <c r="B854" s="39">
        <v>31517</v>
      </c>
      <c r="C854" s="20">
        <v>9.25</v>
      </c>
      <c r="E854" s="20">
        <v>518.79999999999995</v>
      </c>
      <c r="F854" s="20">
        <v>5854.2</v>
      </c>
      <c r="G854" s="20">
        <v>10833.6</v>
      </c>
      <c r="H854" s="20">
        <v>8996.2000000000007</v>
      </c>
      <c r="I854" s="20">
        <v>3142</v>
      </c>
      <c r="J854" s="20">
        <v>1318.6</v>
      </c>
      <c r="O854" s="20">
        <v>18.399999999999999</v>
      </c>
      <c r="P854" s="20">
        <v>22.5</v>
      </c>
      <c r="Q854" s="20">
        <v>71.989999999999995</v>
      </c>
      <c r="R854" s="20">
        <v>784</v>
      </c>
    </row>
  </sheetData>
  <sortState ref="A77:M691">
    <sortCondition ref="A77:A691"/>
    <sortCondition ref="C77:C6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dcterms:created xsi:type="dcterms:W3CDTF">1996-10-14T23:33:28Z</dcterms:created>
  <dcterms:modified xsi:type="dcterms:W3CDTF">2019-12-18T21:22:34Z</dcterms:modified>
</cp:coreProperties>
</file>