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zuzana.mucka\Documents\GitHub\corona\SEIR_2_wave\papers\"/>
    </mc:Choice>
  </mc:AlternateContent>
  <xr:revisionPtr revIDLastSave="0" documentId="13_ncr:1_{B6778688-B68D-41C2-9023-72F6C89B358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elkovy prehl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T236" i="1" l="1"/>
  <c r="AT235" i="1"/>
  <c r="AT234" i="1"/>
  <c r="AT233" i="1"/>
  <c r="AT232" i="1"/>
  <c r="AT231" i="1"/>
  <c r="AT230" i="1"/>
  <c r="AT229" i="1"/>
  <c r="AT228" i="1"/>
  <c r="AT227" i="1"/>
  <c r="AT226" i="1"/>
  <c r="AT225" i="1"/>
  <c r="AT224" i="1"/>
  <c r="AT223" i="1"/>
  <c r="AT222" i="1"/>
  <c r="AT221" i="1"/>
  <c r="AT220" i="1"/>
  <c r="AT219" i="1"/>
  <c r="AT218" i="1"/>
  <c r="AT217" i="1"/>
  <c r="AT216" i="1"/>
  <c r="AT215" i="1"/>
  <c r="AT214" i="1"/>
  <c r="AT213" i="1"/>
  <c r="AT212" i="1"/>
  <c r="AT211" i="1"/>
  <c r="AT210" i="1"/>
  <c r="AT209" i="1"/>
  <c r="AT208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94" i="1"/>
  <c r="AT193" i="1"/>
  <c r="AT192" i="1"/>
  <c r="AT191" i="1"/>
  <c r="AT190" i="1"/>
  <c r="AT189" i="1"/>
  <c r="AT188" i="1"/>
  <c r="AT187" i="1"/>
  <c r="AT186" i="1"/>
  <c r="AT185" i="1"/>
  <c r="AT184" i="1"/>
  <c r="AT183" i="1"/>
  <c r="AT182" i="1"/>
  <c r="AT181" i="1"/>
  <c r="AT180" i="1"/>
  <c r="AT179" i="1"/>
  <c r="AT178" i="1"/>
  <c r="AT177" i="1"/>
  <c r="AT176" i="1"/>
  <c r="AT175" i="1"/>
  <c r="AT174" i="1"/>
  <c r="AT173" i="1"/>
  <c r="AT172" i="1"/>
  <c r="AT171" i="1"/>
  <c r="AT170" i="1"/>
  <c r="AT169" i="1"/>
  <c r="AT168" i="1"/>
  <c r="AT167" i="1"/>
  <c r="AT166" i="1"/>
  <c r="AT165" i="1"/>
  <c r="AT164" i="1"/>
  <c r="AT163" i="1"/>
  <c r="AT162" i="1"/>
  <c r="AT161" i="1"/>
  <c r="AT160" i="1"/>
  <c r="AT159" i="1"/>
  <c r="AT158" i="1"/>
  <c r="AT157" i="1"/>
  <c r="AT156" i="1"/>
  <c r="AT155" i="1"/>
  <c r="AT154" i="1"/>
  <c r="AT153" i="1"/>
  <c r="AT152" i="1"/>
  <c r="AT151" i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T237" i="1"/>
  <c r="AR237" i="1"/>
  <c r="AS238" i="1"/>
  <c r="AS240" i="1"/>
  <c r="AR238" i="1"/>
  <c r="AR236" i="1"/>
  <c r="AR235" i="1"/>
  <c r="AR234" i="1"/>
  <c r="AR233" i="1"/>
  <c r="AR232" i="1"/>
  <c r="AR231" i="1"/>
  <c r="AR230" i="1"/>
  <c r="AR229" i="1"/>
  <c r="AR228" i="1"/>
  <c r="AR227" i="1"/>
  <c r="AR226" i="1"/>
  <c r="AR225" i="1"/>
  <c r="AR224" i="1"/>
  <c r="AR223" i="1"/>
  <c r="AR222" i="1"/>
  <c r="AR221" i="1"/>
  <c r="AR220" i="1"/>
  <c r="AR219" i="1"/>
  <c r="AR218" i="1"/>
  <c r="AR217" i="1"/>
  <c r="AR216" i="1"/>
  <c r="AR215" i="1"/>
  <c r="AR214" i="1"/>
  <c r="AR213" i="1"/>
  <c r="AR212" i="1"/>
  <c r="AR211" i="1"/>
  <c r="AR210" i="1"/>
  <c r="AR209" i="1"/>
  <c r="AR208" i="1"/>
  <c r="AR207" i="1"/>
  <c r="AR206" i="1"/>
  <c r="AR205" i="1"/>
  <c r="AR204" i="1"/>
  <c r="AR203" i="1"/>
  <c r="AR202" i="1"/>
  <c r="AR201" i="1"/>
  <c r="AR200" i="1"/>
  <c r="AR199" i="1"/>
  <c r="AR198" i="1"/>
  <c r="AR197" i="1"/>
  <c r="AR196" i="1"/>
  <c r="AR195" i="1"/>
  <c r="AR194" i="1"/>
  <c r="AR193" i="1"/>
  <c r="AR192" i="1"/>
  <c r="AR191" i="1"/>
  <c r="AR190" i="1"/>
  <c r="AR189" i="1"/>
  <c r="AR188" i="1"/>
  <c r="AR187" i="1"/>
  <c r="AR186" i="1"/>
  <c r="AR185" i="1"/>
  <c r="AR184" i="1"/>
  <c r="AR183" i="1"/>
  <c r="AR182" i="1"/>
  <c r="AR181" i="1"/>
  <c r="AR180" i="1"/>
  <c r="AR179" i="1"/>
  <c r="AR178" i="1"/>
  <c r="AR177" i="1"/>
  <c r="AR176" i="1"/>
  <c r="AR175" i="1"/>
  <c r="AR174" i="1"/>
  <c r="AR173" i="1"/>
  <c r="AR172" i="1"/>
  <c r="AR171" i="1"/>
  <c r="AR170" i="1"/>
  <c r="AR169" i="1"/>
  <c r="AR168" i="1"/>
  <c r="AR167" i="1"/>
  <c r="AR166" i="1"/>
  <c r="AR165" i="1"/>
  <c r="AR164" i="1"/>
  <c r="AR163" i="1"/>
  <c r="AR162" i="1"/>
  <c r="AR161" i="1"/>
  <c r="AR160" i="1"/>
  <c r="AR159" i="1"/>
  <c r="AR158" i="1"/>
  <c r="AR157" i="1"/>
  <c r="AR156" i="1"/>
  <c r="AR155" i="1"/>
  <c r="AR154" i="1"/>
  <c r="AR153" i="1"/>
  <c r="AR152" i="1"/>
  <c r="AR151" i="1"/>
  <c r="AR150" i="1"/>
  <c r="AR149" i="1"/>
  <c r="AR148" i="1"/>
  <c r="AR147" i="1"/>
  <c r="AR146" i="1"/>
  <c r="AR145" i="1"/>
  <c r="AR144" i="1"/>
  <c r="AR143" i="1"/>
  <c r="AR142" i="1"/>
  <c r="AR141" i="1"/>
  <c r="AR140" i="1"/>
  <c r="AR139" i="1"/>
  <c r="AR138" i="1"/>
  <c r="AR137" i="1"/>
  <c r="AR136" i="1"/>
  <c r="AR135" i="1"/>
  <c r="AR134" i="1"/>
  <c r="AR133" i="1"/>
  <c r="AR132" i="1"/>
  <c r="AR131" i="1"/>
  <c r="AR130" i="1"/>
  <c r="AR129" i="1"/>
  <c r="AR128" i="1"/>
  <c r="AR127" i="1"/>
  <c r="AR126" i="1"/>
  <c r="AR125" i="1"/>
  <c r="AR124" i="1"/>
  <c r="AR123" i="1"/>
  <c r="AR122" i="1"/>
  <c r="AR121" i="1"/>
  <c r="AR120" i="1"/>
  <c r="AR119" i="1"/>
  <c r="AR118" i="1"/>
  <c r="AR117" i="1"/>
  <c r="AR116" i="1"/>
  <c r="AR115" i="1"/>
  <c r="AR114" i="1"/>
  <c r="AR113" i="1"/>
  <c r="AR112" i="1"/>
  <c r="AR111" i="1"/>
  <c r="AR110" i="1"/>
  <c r="AR109" i="1"/>
  <c r="AR108" i="1"/>
  <c r="AR107" i="1"/>
  <c r="AR106" i="1"/>
  <c r="AR105" i="1"/>
  <c r="AR104" i="1"/>
  <c r="AR103" i="1"/>
  <c r="AR102" i="1"/>
  <c r="AU228" i="1"/>
  <c r="AQ236" i="1"/>
  <c r="AQ235" i="1"/>
  <c r="AQ234" i="1"/>
  <c r="AQ233" i="1"/>
  <c r="AQ232" i="1"/>
  <c r="AQ231" i="1"/>
  <c r="AQ230" i="1"/>
  <c r="AQ229" i="1"/>
  <c r="AQ228" i="1"/>
  <c r="AQ227" i="1"/>
  <c r="AQ226" i="1"/>
  <c r="AQ225" i="1"/>
  <c r="AQ224" i="1"/>
  <c r="AQ223" i="1"/>
  <c r="AQ222" i="1"/>
  <c r="AQ221" i="1"/>
  <c r="AQ220" i="1"/>
  <c r="AQ219" i="1"/>
  <c r="AQ218" i="1"/>
  <c r="AQ217" i="1"/>
  <c r="AQ216" i="1"/>
  <c r="AQ215" i="1"/>
  <c r="AQ214" i="1"/>
  <c r="AQ213" i="1"/>
  <c r="AQ212" i="1"/>
  <c r="AQ211" i="1"/>
  <c r="AQ210" i="1"/>
  <c r="AQ209" i="1"/>
  <c r="AQ208" i="1"/>
  <c r="AQ207" i="1"/>
  <c r="AQ206" i="1"/>
  <c r="AQ205" i="1"/>
  <c r="AQ204" i="1"/>
  <c r="AQ203" i="1"/>
  <c r="AQ202" i="1"/>
  <c r="AQ201" i="1"/>
  <c r="AQ200" i="1"/>
  <c r="AQ199" i="1"/>
  <c r="AQ198" i="1"/>
  <c r="AQ197" i="1"/>
  <c r="AQ196" i="1"/>
  <c r="AQ195" i="1"/>
  <c r="AQ194" i="1"/>
  <c r="AQ193" i="1"/>
  <c r="AQ192" i="1"/>
  <c r="AQ191" i="1"/>
  <c r="AQ190" i="1"/>
  <c r="AQ189" i="1"/>
  <c r="AQ188" i="1"/>
  <c r="AQ187" i="1"/>
  <c r="AQ186" i="1"/>
  <c r="AQ185" i="1"/>
  <c r="AQ184" i="1"/>
  <c r="AQ183" i="1"/>
  <c r="AQ182" i="1"/>
  <c r="AQ181" i="1"/>
  <c r="AQ180" i="1"/>
  <c r="AQ179" i="1"/>
  <c r="AQ178" i="1"/>
  <c r="AQ177" i="1"/>
  <c r="AQ176" i="1"/>
  <c r="AQ175" i="1"/>
  <c r="AQ174" i="1"/>
  <c r="AQ173" i="1"/>
  <c r="AQ172" i="1"/>
  <c r="AQ171" i="1"/>
  <c r="AQ170" i="1"/>
  <c r="AQ169" i="1"/>
  <c r="AQ168" i="1"/>
  <c r="AQ167" i="1"/>
  <c r="AQ166" i="1"/>
  <c r="AQ165" i="1"/>
  <c r="AQ164" i="1"/>
  <c r="AQ163" i="1"/>
  <c r="AQ162" i="1"/>
  <c r="AQ161" i="1"/>
  <c r="AQ160" i="1"/>
  <c r="AQ159" i="1"/>
  <c r="AQ158" i="1"/>
  <c r="AQ157" i="1"/>
  <c r="AQ156" i="1"/>
  <c r="AQ155" i="1"/>
  <c r="AQ154" i="1"/>
  <c r="AQ153" i="1"/>
  <c r="AQ152" i="1"/>
  <c r="AQ151" i="1"/>
  <c r="AQ150" i="1"/>
  <c r="AQ149" i="1"/>
  <c r="AQ148" i="1"/>
  <c r="AQ147" i="1"/>
  <c r="AQ146" i="1"/>
  <c r="AQ145" i="1"/>
  <c r="AQ144" i="1"/>
  <c r="AQ143" i="1"/>
  <c r="AQ142" i="1"/>
  <c r="AQ141" i="1"/>
  <c r="AQ140" i="1"/>
  <c r="AQ139" i="1"/>
  <c r="AQ138" i="1"/>
  <c r="AQ137" i="1"/>
  <c r="AQ136" i="1"/>
  <c r="AQ135" i="1"/>
  <c r="AQ134" i="1"/>
  <c r="AQ133" i="1"/>
  <c r="AQ132" i="1"/>
  <c r="AQ131" i="1"/>
  <c r="AQ130" i="1"/>
  <c r="AQ129" i="1"/>
  <c r="AQ128" i="1"/>
  <c r="AQ127" i="1"/>
  <c r="AQ126" i="1"/>
  <c r="AQ125" i="1"/>
  <c r="AQ124" i="1"/>
  <c r="AQ123" i="1"/>
  <c r="AQ122" i="1"/>
  <c r="AQ121" i="1"/>
  <c r="AQ120" i="1"/>
  <c r="AQ119" i="1"/>
  <c r="AQ118" i="1"/>
  <c r="AQ117" i="1"/>
  <c r="AQ116" i="1"/>
  <c r="AQ115" i="1"/>
  <c r="AQ114" i="1"/>
  <c r="AQ113" i="1"/>
  <c r="AQ112" i="1"/>
  <c r="AQ111" i="1"/>
  <c r="AQ110" i="1"/>
  <c r="AQ109" i="1"/>
  <c r="AQ108" i="1"/>
  <c r="AQ107" i="1"/>
  <c r="AQ106" i="1"/>
  <c r="AQ105" i="1"/>
  <c r="AQ104" i="1"/>
  <c r="AQ103" i="1"/>
  <c r="AQ102" i="1"/>
  <c r="AQ101" i="1"/>
  <c r="AQ100" i="1"/>
  <c r="AQ99" i="1"/>
  <c r="AQ98" i="1"/>
  <c r="AQ97" i="1"/>
  <c r="AQ96" i="1"/>
  <c r="AQ95" i="1"/>
  <c r="AQ94" i="1"/>
  <c r="AQ93" i="1"/>
  <c r="AQ92" i="1"/>
  <c r="AQ91" i="1"/>
  <c r="AQ90" i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237" i="1"/>
  <c r="AP20" i="1"/>
  <c r="AP19" i="1"/>
  <c r="AP18" i="1"/>
  <c r="AP17" i="1"/>
  <c r="AP16" i="1"/>
  <c r="AP15" i="1"/>
  <c r="AP14" i="1"/>
  <c r="AP13" i="1"/>
  <c r="AP12" i="1"/>
  <c r="AP11" i="1"/>
  <c r="AP237" i="1"/>
  <c r="AP236" i="1"/>
  <c r="AP235" i="1"/>
  <c r="AP234" i="1"/>
  <c r="AP233" i="1"/>
  <c r="AP232" i="1"/>
  <c r="AP231" i="1"/>
  <c r="AP230" i="1"/>
  <c r="AP229" i="1"/>
  <c r="AP228" i="1"/>
  <c r="AP227" i="1"/>
  <c r="AP226" i="1"/>
  <c r="AP225" i="1"/>
  <c r="AP224" i="1"/>
  <c r="AP223" i="1"/>
  <c r="AP222" i="1"/>
  <c r="AP221" i="1"/>
  <c r="AP220" i="1"/>
  <c r="AP219" i="1"/>
  <c r="AP218" i="1"/>
  <c r="AP217" i="1"/>
  <c r="AP216" i="1"/>
  <c r="AP215" i="1"/>
  <c r="AP214" i="1"/>
  <c r="AP213" i="1"/>
  <c r="AP212" i="1"/>
  <c r="AP211" i="1"/>
  <c r="AP210" i="1"/>
  <c r="AP209" i="1"/>
  <c r="AP208" i="1"/>
  <c r="AP207" i="1"/>
  <c r="AP206" i="1"/>
  <c r="AP205" i="1"/>
  <c r="AP204" i="1"/>
  <c r="AP203" i="1"/>
  <c r="AP202" i="1"/>
  <c r="AP201" i="1"/>
  <c r="AP200" i="1"/>
  <c r="AP199" i="1"/>
  <c r="AP198" i="1"/>
  <c r="AP197" i="1"/>
  <c r="AP196" i="1"/>
  <c r="AP195" i="1"/>
  <c r="AP194" i="1"/>
  <c r="AP193" i="1"/>
  <c r="AP192" i="1"/>
  <c r="AP191" i="1"/>
  <c r="AP190" i="1"/>
  <c r="AP189" i="1"/>
  <c r="AP188" i="1"/>
  <c r="AP187" i="1"/>
  <c r="AP186" i="1"/>
  <c r="AP185" i="1"/>
  <c r="AP184" i="1"/>
  <c r="AP183" i="1"/>
  <c r="AP182" i="1"/>
  <c r="AP181" i="1"/>
  <c r="AP180" i="1"/>
  <c r="AP179" i="1"/>
  <c r="AP178" i="1"/>
  <c r="AP177" i="1"/>
  <c r="AP176" i="1"/>
  <c r="AP175" i="1"/>
  <c r="AP174" i="1"/>
  <c r="AP173" i="1"/>
  <c r="AP172" i="1"/>
  <c r="AP171" i="1"/>
  <c r="AP170" i="1"/>
  <c r="AP169" i="1"/>
  <c r="AP168" i="1"/>
  <c r="AP167" i="1"/>
  <c r="AP166" i="1"/>
  <c r="AP165" i="1"/>
  <c r="AP164" i="1"/>
  <c r="AP163" i="1"/>
  <c r="AP162" i="1"/>
  <c r="AP161" i="1"/>
  <c r="AP160" i="1"/>
  <c r="AP159" i="1"/>
  <c r="AP158" i="1"/>
  <c r="AP157" i="1"/>
  <c r="AP156" i="1"/>
  <c r="AP155" i="1"/>
  <c r="AP154" i="1"/>
  <c r="AP153" i="1"/>
  <c r="AP152" i="1"/>
  <c r="AP151" i="1"/>
  <c r="AP150" i="1"/>
  <c r="AP149" i="1"/>
  <c r="AP148" i="1"/>
  <c r="AP147" i="1"/>
  <c r="AP146" i="1"/>
  <c r="AP145" i="1"/>
  <c r="AP144" i="1"/>
  <c r="AP143" i="1"/>
  <c r="AP142" i="1"/>
  <c r="AP141" i="1"/>
  <c r="AP140" i="1"/>
  <c r="AP139" i="1"/>
  <c r="AP138" i="1"/>
  <c r="AP137" i="1"/>
  <c r="AP136" i="1"/>
  <c r="AP135" i="1"/>
  <c r="AP134" i="1"/>
  <c r="AP133" i="1"/>
  <c r="AP132" i="1"/>
  <c r="AP131" i="1"/>
  <c r="AP130" i="1"/>
  <c r="AP129" i="1"/>
  <c r="AP128" i="1"/>
  <c r="AP127" i="1"/>
  <c r="AP126" i="1"/>
  <c r="AP125" i="1"/>
  <c r="AP124" i="1"/>
  <c r="AP123" i="1"/>
  <c r="AP122" i="1"/>
  <c r="AP121" i="1"/>
  <c r="AP120" i="1"/>
  <c r="AP119" i="1"/>
  <c r="AP118" i="1"/>
  <c r="AP117" i="1"/>
  <c r="AP116" i="1"/>
  <c r="AP115" i="1"/>
  <c r="AP114" i="1"/>
  <c r="AP113" i="1"/>
  <c r="AP112" i="1"/>
  <c r="AP111" i="1"/>
  <c r="AP110" i="1"/>
  <c r="AP109" i="1"/>
  <c r="AP108" i="1"/>
  <c r="AP107" i="1"/>
  <c r="AP106" i="1"/>
  <c r="AP105" i="1"/>
  <c r="AP104" i="1"/>
  <c r="AP103" i="1"/>
  <c r="AP102" i="1"/>
  <c r="AP101" i="1"/>
  <c r="AP100" i="1"/>
  <c r="AP99" i="1"/>
  <c r="AP98" i="1"/>
  <c r="AP97" i="1"/>
  <c r="AP96" i="1"/>
  <c r="AP95" i="1"/>
  <c r="AP94" i="1"/>
  <c r="AP93" i="1"/>
  <c r="AP92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P60" i="1"/>
  <c r="AP59" i="1"/>
  <c r="AP58" i="1"/>
  <c r="AP57" i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O238" i="1"/>
  <c r="AV237" i="1"/>
  <c r="AH237" i="1" l="1"/>
  <c r="AU237" i="1"/>
  <c r="AW237" i="1"/>
  <c r="AN238" i="1" l="1"/>
  <c r="S237" i="1"/>
  <c r="G237" i="1"/>
  <c r="K237" i="1"/>
  <c r="L238" i="1" l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M237" i="1"/>
  <c r="M236" i="1" l="1"/>
  <c r="M235" i="1"/>
  <c r="M234" i="1"/>
  <c r="M233" i="1"/>
  <c r="M232" i="1"/>
  <c r="M231" i="1"/>
  <c r="M230" i="1"/>
  <c r="M229" i="1"/>
  <c r="M228" i="1"/>
  <c r="M227" i="1"/>
  <c r="M226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37" i="1"/>
  <c r="D237" i="1"/>
  <c r="K236" i="1"/>
  <c r="I238" i="1"/>
  <c r="H238" i="1"/>
  <c r="G238" i="1"/>
  <c r="K227" i="1"/>
  <c r="K226" i="1"/>
  <c r="K225" i="1"/>
  <c r="K224" i="1"/>
  <c r="K223" i="1"/>
  <c r="K222" i="1"/>
  <c r="K221" i="1"/>
  <c r="K220" i="1"/>
  <c r="K219" i="1"/>
  <c r="K218" i="1"/>
  <c r="K217" i="1"/>
  <c r="K235" i="1"/>
  <c r="K234" i="1"/>
  <c r="K233" i="1"/>
  <c r="K232" i="1"/>
  <c r="K231" i="1"/>
  <c r="K230" i="1"/>
  <c r="K229" i="1"/>
  <c r="K228" i="1"/>
  <c r="M238" i="1" l="1"/>
  <c r="K238" i="1"/>
  <c r="AF237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9" i="1"/>
  <c r="AH218" i="1"/>
  <c r="AH217" i="1"/>
  <c r="AH216" i="1"/>
  <c r="AH215" i="1"/>
  <c r="AH214" i="1"/>
  <c r="AH213" i="1"/>
  <c r="AH212" i="1"/>
  <c r="AH211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C237" i="1"/>
  <c r="G234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O238" i="1" l="1"/>
  <c r="O232" i="1"/>
  <c r="O226" i="1"/>
  <c r="O225" i="1"/>
  <c r="O218" i="1"/>
  <c r="O212" i="1"/>
  <c r="O204" i="1"/>
  <c r="O190" i="1"/>
  <c r="O169" i="1"/>
  <c r="AV236" i="1"/>
  <c r="AV235" i="1"/>
  <c r="AV234" i="1"/>
  <c r="AV228" i="1"/>
  <c r="AV227" i="1"/>
  <c r="AV224" i="1"/>
  <c r="AV223" i="1"/>
  <c r="AV222" i="1"/>
  <c r="AV215" i="1"/>
  <c r="AV212" i="1"/>
  <c r="AV211" i="1"/>
  <c r="AV210" i="1"/>
  <c r="AV207" i="1"/>
  <c r="AV206" i="1"/>
  <c r="AV205" i="1"/>
  <c r="AV204" i="1"/>
  <c r="AV203" i="1"/>
  <c r="AV202" i="1"/>
  <c r="AV201" i="1"/>
  <c r="AV200" i="1"/>
  <c r="AV199" i="1"/>
  <c r="AV198" i="1"/>
  <c r="AV197" i="1"/>
  <c r="AV196" i="1"/>
  <c r="AV195" i="1"/>
  <c r="AV194" i="1"/>
  <c r="AV193" i="1"/>
  <c r="AV192" i="1"/>
  <c r="AV191" i="1"/>
  <c r="AV190" i="1"/>
  <c r="AV189" i="1"/>
  <c r="AV188" i="1"/>
  <c r="AV187" i="1"/>
  <c r="AV186" i="1"/>
  <c r="AV185" i="1"/>
  <c r="AV184" i="1"/>
  <c r="AV183" i="1"/>
  <c r="AV182" i="1"/>
  <c r="AV181" i="1"/>
  <c r="AV180" i="1"/>
  <c r="AV179" i="1"/>
  <c r="AV178" i="1"/>
  <c r="AV177" i="1"/>
  <c r="AV176" i="1"/>
  <c r="AV175" i="1"/>
  <c r="AV174" i="1"/>
  <c r="AV173" i="1"/>
  <c r="AV172" i="1"/>
  <c r="AV171" i="1"/>
  <c r="AV170" i="1"/>
  <c r="AV169" i="1"/>
  <c r="AV168" i="1"/>
  <c r="AV167" i="1"/>
  <c r="AV166" i="1"/>
  <c r="AV165" i="1"/>
  <c r="AV164" i="1"/>
  <c r="AV163" i="1"/>
  <c r="AV162" i="1"/>
  <c r="AV161" i="1"/>
  <c r="AV160" i="1"/>
  <c r="AV159" i="1"/>
  <c r="AV158" i="1"/>
  <c r="AV157" i="1"/>
  <c r="AV156" i="1"/>
  <c r="AV155" i="1"/>
  <c r="AV154" i="1"/>
  <c r="AV153" i="1"/>
  <c r="AV152" i="1"/>
  <c r="AV151" i="1"/>
  <c r="AV150" i="1"/>
  <c r="AV149" i="1"/>
  <c r="AV148" i="1"/>
  <c r="AV147" i="1"/>
  <c r="AV146" i="1"/>
  <c r="AV145" i="1"/>
  <c r="AV144" i="1"/>
  <c r="AV143" i="1"/>
  <c r="AV142" i="1"/>
  <c r="AV141" i="1"/>
  <c r="AV140" i="1"/>
  <c r="AV139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AU236" i="1"/>
  <c r="AU235" i="1"/>
  <c r="AU234" i="1"/>
  <c r="AU233" i="1"/>
  <c r="AU232" i="1"/>
  <c r="AU231" i="1"/>
  <c r="AU230" i="1"/>
  <c r="AU229" i="1"/>
  <c r="AU227" i="1"/>
  <c r="AU226" i="1"/>
  <c r="AU225" i="1"/>
  <c r="AU224" i="1"/>
  <c r="AU223" i="1"/>
  <c r="AU222" i="1"/>
  <c r="AU221" i="1"/>
  <c r="AU220" i="1"/>
  <c r="AU219" i="1"/>
  <c r="AU218" i="1"/>
  <c r="AU217" i="1"/>
  <c r="AU216" i="1"/>
  <c r="AU215" i="1"/>
  <c r="AU214" i="1"/>
  <c r="AU213" i="1"/>
  <c r="AU212" i="1"/>
  <c r="AU211" i="1"/>
  <c r="AU210" i="1"/>
  <c r="AU209" i="1"/>
  <c r="AU208" i="1"/>
  <c r="AU207" i="1"/>
  <c r="AU206" i="1"/>
  <c r="AU205" i="1"/>
  <c r="AU204" i="1"/>
  <c r="AU203" i="1"/>
  <c r="AU202" i="1"/>
  <c r="AU201" i="1"/>
  <c r="AU200" i="1"/>
  <c r="AU199" i="1"/>
  <c r="AU198" i="1"/>
  <c r="AU197" i="1"/>
  <c r="AU196" i="1"/>
  <c r="AU195" i="1"/>
  <c r="AU194" i="1"/>
  <c r="AU193" i="1"/>
  <c r="AU192" i="1"/>
  <c r="AU191" i="1"/>
  <c r="AU190" i="1"/>
  <c r="AU189" i="1"/>
  <c r="AU188" i="1"/>
  <c r="AU187" i="1"/>
  <c r="AU186" i="1"/>
  <c r="AU185" i="1"/>
  <c r="AU184" i="1"/>
  <c r="AU183" i="1"/>
  <c r="AU182" i="1"/>
  <c r="AU181" i="1"/>
  <c r="AU180" i="1"/>
  <c r="AU179" i="1"/>
  <c r="AU178" i="1"/>
  <c r="AU177" i="1"/>
  <c r="AU176" i="1"/>
  <c r="AU175" i="1"/>
  <c r="AU174" i="1"/>
  <c r="AU173" i="1"/>
  <c r="AU172" i="1"/>
  <c r="AU171" i="1"/>
  <c r="AU170" i="1"/>
  <c r="AU169" i="1"/>
  <c r="AU168" i="1"/>
  <c r="AU167" i="1"/>
  <c r="AU166" i="1"/>
  <c r="AU165" i="1"/>
  <c r="AU164" i="1"/>
  <c r="AU163" i="1"/>
  <c r="AU162" i="1"/>
  <c r="AU161" i="1"/>
  <c r="AU160" i="1"/>
  <c r="AU159" i="1"/>
  <c r="AU158" i="1"/>
  <c r="AU157" i="1"/>
  <c r="AU156" i="1"/>
  <c r="AU155" i="1"/>
  <c r="AU154" i="1"/>
  <c r="AU153" i="1"/>
  <c r="AU152" i="1"/>
  <c r="AU151" i="1"/>
  <c r="AU150" i="1"/>
  <c r="AU149" i="1"/>
  <c r="AU148" i="1"/>
  <c r="AU147" i="1"/>
  <c r="AU146" i="1"/>
  <c r="AU145" i="1"/>
  <c r="AU144" i="1"/>
  <c r="AU143" i="1"/>
  <c r="AU142" i="1"/>
  <c r="AU141" i="1"/>
  <c r="AU140" i="1"/>
  <c r="AU139" i="1"/>
  <c r="AU138" i="1"/>
  <c r="AU137" i="1"/>
  <c r="AU136" i="1"/>
  <c r="AU135" i="1"/>
  <c r="AU134" i="1"/>
  <c r="AU133" i="1"/>
  <c r="AU132" i="1"/>
  <c r="AU131" i="1"/>
  <c r="AU130" i="1"/>
  <c r="AU129" i="1"/>
  <c r="AU128" i="1"/>
  <c r="AU127" i="1"/>
  <c r="AU126" i="1"/>
  <c r="AU125" i="1"/>
  <c r="AU124" i="1"/>
  <c r="AU123" i="1"/>
  <c r="AU122" i="1"/>
  <c r="AU121" i="1"/>
  <c r="AU120" i="1"/>
  <c r="AU119" i="1"/>
  <c r="AU118" i="1"/>
  <c r="AU117" i="1"/>
  <c r="AU116" i="1"/>
  <c r="AU115" i="1"/>
  <c r="AU114" i="1"/>
  <c r="AU113" i="1"/>
  <c r="AU112" i="1"/>
  <c r="AU111" i="1"/>
  <c r="AU110" i="1"/>
  <c r="AU109" i="1"/>
  <c r="AU108" i="1"/>
  <c r="AU107" i="1"/>
  <c r="AU106" i="1"/>
  <c r="AU105" i="1"/>
  <c r="AU104" i="1"/>
  <c r="AU103" i="1"/>
  <c r="AU102" i="1"/>
  <c r="AU101" i="1"/>
  <c r="AU100" i="1"/>
  <c r="AU99" i="1"/>
  <c r="AU98" i="1"/>
  <c r="AU97" i="1"/>
  <c r="AU96" i="1"/>
  <c r="AU95" i="1"/>
  <c r="AU94" i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V213" i="1" l="1"/>
  <c r="AV225" i="1"/>
  <c r="AT240" i="1"/>
  <c r="AV214" i="1"/>
  <c r="AV226" i="1"/>
  <c r="AV216" i="1"/>
  <c r="AV217" i="1"/>
  <c r="AV229" i="1"/>
  <c r="AV218" i="1"/>
  <c r="AV230" i="1"/>
  <c r="AV219" i="1"/>
  <c r="AV231" i="1"/>
  <c r="AV208" i="1"/>
  <c r="AV238" i="1" s="1"/>
  <c r="AV220" i="1"/>
  <c r="AV232" i="1"/>
  <c r="AV209" i="1"/>
  <c r="AV221" i="1"/>
  <c r="AV233" i="1"/>
  <c r="G236" i="1"/>
  <c r="G235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AH238" i="1"/>
  <c r="AF238" i="1"/>
  <c r="AF236" i="1"/>
  <c r="AF235" i="1"/>
  <c r="AF234" i="1"/>
  <c r="AF233" i="1"/>
  <c r="AF232" i="1"/>
  <c r="AF231" i="1"/>
  <c r="AF230" i="1"/>
  <c r="AF229" i="1"/>
  <c r="AF228" i="1"/>
  <c r="AF227" i="1"/>
  <c r="AF226" i="1"/>
  <c r="AF225" i="1"/>
  <c r="AF224" i="1"/>
  <c r="AF223" i="1"/>
  <c r="AF222" i="1"/>
  <c r="AF221" i="1"/>
  <c r="AF220" i="1"/>
  <c r="AF219" i="1"/>
  <c r="AF218" i="1"/>
  <c r="AF217" i="1"/>
  <c r="AF216" i="1"/>
  <c r="AF215" i="1"/>
  <c r="AF214" i="1"/>
  <c r="AF213" i="1"/>
  <c r="AF212" i="1"/>
  <c r="AF211" i="1"/>
  <c r="AF210" i="1"/>
  <c r="AF209" i="1"/>
  <c r="AF208" i="1"/>
  <c r="AF207" i="1"/>
  <c r="AF206" i="1"/>
  <c r="AF205" i="1"/>
  <c r="AF204" i="1"/>
  <c r="AF203" i="1"/>
  <c r="AF202" i="1"/>
  <c r="AF201" i="1"/>
  <c r="AF200" i="1"/>
  <c r="AF199" i="1"/>
  <c r="AF198" i="1"/>
  <c r="AF197" i="1"/>
  <c r="AF196" i="1"/>
  <c r="AF195" i="1"/>
  <c r="AF194" i="1"/>
  <c r="AF193" i="1"/>
  <c r="AF192" i="1"/>
  <c r="AF191" i="1"/>
  <c r="AF190" i="1"/>
  <c r="AF189" i="1"/>
  <c r="AF188" i="1"/>
  <c r="AF187" i="1"/>
  <c r="AF186" i="1"/>
  <c r="AF185" i="1"/>
  <c r="AF184" i="1"/>
  <c r="S238" i="1" l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Y237" i="1"/>
  <c r="Y238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238" i="1" s="1"/>
  <c r="W237" i="1"/>
  <c r="AC238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237" i="1"/>
  <c r="AC206" i="1"/>
  <c r="AC205" i="1"/>
  <c r="AC204" i="1"/>
  <c r="AC203" i="1"/>
  <c r="AC202" i="1"/>
  <c r="AC201" i="1"/>
  <c r="AC200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U238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Dotaz – Tabulka1" description="Připojení k dotazu produktu Tabulka1 v sešitě" type="5" refreshedVersion="6" background="1" saveData="1">
    <dbPr connection="Provider=Microsoft.Mashup.OleDb.1;Data Source=$Workbook$;Location=Tabulka1;Extended Properties=&quot;&quot;" command="SELECT * FROM [Tabulka1]"/>
  </connection>
  <connection id="2" xr16:uid="{00000000-0015-0000-FFFF-FFFF01000000}" keepAlive="1" name="Dotaz – Tabulka1 (2)" description="Připojení k dotazu produktu Tabulka1 (2) v sešitě" type="5" refreshedVersion="6" background="1" saveData="1">
    <dbPr connection="Provider=Microsoft.Mashup.OleDb.1;Data Source=$Workbook$;Location=Tabulka1 (2);Extended Properties=&quot;&quot;" command="SELECT * FROM [Tabulka1 (2)]"/>
  </connection>
</connections>
</file>

<file path=xl/sharedStrings.xml><?xml version="1.0" encoding="utf-8"?>
<sst xmlns="http://schemas.openxmlformats.org/spreadsheetml/2006/main" count="162" uniqueCount="42">
  <si>
    <t>Přehled hospitalizací pacientů s COVID19 k danému datu a času</t>
  </si>
  <si>
    <t/>
  </si>
  <si>
    <t>Zdroj dat: ISIN / COVID-19 - Informační systém infekční nemoci</t>
  </si>
  <si>
    <t>uzavřený den - souhrn informací o hospitalizacích za daný den, kumulativní počet hospitalizovaných osob odpovídá sumě aktuálně hospitalizovaných osob a osob u nichž byla hospitalizace ukončena předchozí den (propuštění, úmrtí); pacient s ukončením hospitalizace daný den je započítán jak do pacientů v daném dni hospitalizovaných, tak s ukončenou hospitalizací</t>
  </si>
  <si>
    <t>přehled hospitalizací v konkrétním čase - okamžitý pohled na informace o aktuálních hospitalizacích zadaných do daného času</t>
  </si>
  <si>
    <t>Celkové počty COVID-19 pozitivních a hospitalizovaných</t>
  </si>
  <si>
    <t>Tíže stavu pacientů</t>
  </si>
  <si>
    <t>Intenzivní péče</t>
  </si>
  <si>
    <t>Datum</t>
  </si>
  <si>
    <t>Čas exportu</t>
  </si>
  <si>
    <t>Kumulativní počet pozitivních (dle nejaktuálnějších vstupů KHS a laboratoří)</t>
  </si>
  <si>
    <t>Kumulativní počet hospitalizovaných osob</t>
  </si>
  <si>
    <t>% hospitalizovaných z pozitivních (kumulativně)</t>
  </si>
  <si>
    <t>Aktuální počet hospitalizovaných osob</t>
  </si>
  <si>
    <t>Bez příznaků</t>
  </si>
  <si>
    <t>Lehký</t>
  </si>
  <si>
    <t>Střední</t>
  </si>
  <si>
    <t>Těžký</t>
  </si>
  <si>
    <t>JIP</t>
  </si>
  <si>
    <t>UPV</t>
  </si>
  <si>
    <t>ECMO</t>
  </si>
  <si>
    <t>Aktuální počet osob v těžkém stavu a/nebo s vysoce intenzivní péči (UPV, ECMO)</t>
  </si>
  <si>
    <t>Aktuální % osob v těžkém stavu a/nebo s vysoce intenzivní péči (UPV, ECMO) z aktuálně hospitalizovaných osob</t>
  </si>
  <si>
    <t>Propuštění a vyléčení celkem (% z kumulativního počtu hospitalizovaných)</t>
  </si>
  <si>
    <t>Zemřelí za hospitalizace</t>
  </si>
  <si>
    <t>% hospitalizovaných z pozitivních (aktuálně)</t>
  </si>
  <si>
    <t>Počet nově hospitalizovaných osob v daném dni</t>
  </si>
  <si>
    <t>Počet pacientů nově v těžkém stavu v daném dni</t>
  </si>
  <si>
    <t>Počet pacientů nově na JIP v daném dni</t>
  </si>
  <si>
    <t>Kumulativní počet propuštěných a/nebo vyléčených pacientů</t>
  </si>
  <si>
    <t>Počet propuštěných a/nebo vyléčených pacientů</t>
  </si>
  <si>
    <t>Kumulativní počet pacientů v těžkém stavu</t>
  </si>
  <si>
    <t>HFNO</t>
  </si>
  <si>
    <t>Kyslíková léčba - standard</t>
  </si>
  <si>
    <t>nove pripady</t>
  </si>
  <si>
    <t>pravdepodobneost prechodu do tazkeho stavu za den</t>
  </si>
  <si>
    <t>%</t>
  </si>
  <si>
    <t>aktivni pripady</t>
  </si>
  <si>
    <t>kumulativni pocet prepustenych</t>
  </si>
  <si>
    <t>nove prepusteni</t>
  </si>
  <si>
    <t>podil denne zemrelych (z aktualne hospitalizovanych)</t>
  </si>
  <si>
    <t>prirustky mrtvych (denne)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</si>
</sst>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#,##0.000"/>
    <numFmt numFmtId="166" formatCode="#,##0.0000"/>
  </numFmts>
  <fonts count="6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C00000"/>
      <name val="Calibri"/>
      <family val="2"/>
      <charset val="238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E1F2"/>
      </patternFill>
    </fill>
    <fill>
      <patternFill patternType="solid">
        <fgColor rgb="FFEDEDED"/>
      </patternFill>
    </fill>
    <fill>
      <patternFill patternType="solid">
        <fgColor rgb="FFFFF2CC"/>
      </patternFill>
    </fill>
    <fill>
      <patternFill patternType="solid">
        <fgColor rgb="FFE2EFDA"/>
      </patternFill>
    </fill>
    <fill>
      <patternFill patternType="solid">
        <fgColor rgb="FFD0CE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1" fillId="0" borderId="0"/>
  </cellStyleXfs>
  <cellXfs count="43">
    <xf numFmtId="0" fontId="0" fillId="0" borderId="0" xfId="0"/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right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14" fontId="0" fillId="0" borderId="0" xfId="0" applyNumberFormat="1"/>
    <xf numFmtId="164" fontId="3" fillId="0" borderId="0" xfId="1" applyNumberFormat="1" applyFont="1" applyAlignment="1">
      <alignment horizontal="right" wrapText="1"/>
    </xf>
    <xf numFmtId="164" fontId="2" fillId="4" borderId="0" xfId="1" applyNumberFormat="1" applyFont="1" applyFill="1" applyAlignment="1">
      <alignment horizontal="center" vertical="center" wrapText="1"/>
    </xf>
    <xf numFmtId="164" fontId="0" fillId="0" borderId="0" xfId="1" applyNumberFormat="1" applyFont="1"/>
    <xf numFmtId="164" fontId="2" fillId="6" borderId="0" xfId="1" applyNumberFormat="1" applyFont="1" applyFill="1" applyAlignment="1">
      <alignment horizontal="center" vertical="center" wrapText="1"/>
    </xf>
    <xf numFmtId="164" fontId="2" fillId="7" borderId="0" xfId="1" applyNumberFormat="1" applyFont="1" applyFill="1" applyAlignment="1">
      <alignment horizontal="center" vertical="center" wrapText="1"/>
    </xf>
    <xf numFmtId="0" fontId="0" fillId="0" borderId="0" xfId="0"/>
    <xf numFmtId="0" fontId="0" fillId="0" borderId="0" xfId="0" applyNumberFormat="1"/>
    <xf numFmtId="0" fontId="3" fillId="0" borderId="0" xfId="0" applyNumberFormat="1" applyFont="1" applyAlignment="1">
      <alignment horizontal="right" wrapText="1"/>
    </xf>
    <xf numFmtId="0" fontId="2" fillId="4" borderId="0" xfId="0" applyNumberFormat="1" applyFont="1" applyFill="1" applyAlignment="1">
      <alignment horizontal="center" vertical="center" wrapText="1"/>
    </xf>
    <xf numFmtId="3" fontId="0" fillId="0" borderId="0" xfId="0" applyNumberFormat="1"/>
    <xf numFmtId="21" fontId="0" fillId="0" borderId="0" xfId="0" applyNumberFormat="1"/>
    <xf numFmtId="0" fontId="2" fillId="0" borderId="0" xfId="0" applyFont="1" applyAlignment="1">
      <alignment horizontal="left" wrapText="1"/>
    </xf>
    <xf numFmtId="0" fontId="0" fillId="0" borderId="0" xfId="0"/>
    <xf numFmtId="0" fontId="0" fillId="0" borderId="0" xfId="0"/>
    <xf numFmtId="0" fontId="0" fillId="0" borderId="0" xfId="0"/>
    <xf numFmtId="3" fontId="3" fillId="0" borderId="0" xfId="0" applyNumberFormat="1" applyFont="1" applyAlignment="1">
      <alignment horizontal="right" wrapText="1"/>
    </xf>
    <xf numFmtId="3" fontId="2" fillId="7" borderId="0" xfId="0" applyNumberFormat="1" applyFont="1" applyFill="1" applyAlignment="1">
      <alignment horizontal="center" vertical="center" wrapText="1"/>
    </xf>
    <xf numFmtId="0" fontId="0" fillId="0" borderId="0" xfId="0"/>
    <xf numFmtId="0" fontId="2" fillId="0" borderId="0" xfId="0" applyFont="1" applyAlignment="1">
      <alignment horizontal="left" wrapText="1"/>
    </xf>
    <xf numFmtId="0" fontId="0" fillId="0" borderId="0" xfId="0"/>
    <xf numFmtId="0" fontId="2" fillId="0" borderId="0" xfId="0" applyFont="1" applyAlignment="1">
      <alignment horizontal="left" wrapText="1"/>
    </xf>
    <xf numFmtId="0" fontId="2" fillId="2" borderId="0" xfId="0" applyFont="1" applyFill="1" applyAlignment="1">
      <alignment horizontal="left" wrapText="1"/>
    </xf>
    <xf numFmtId="165" fontId="0" fillId="0" borderId="0" xfId="0" applyNumberFormat="1"/>
    <xf numFmtId="9" fontId="0" fillId="0" borderId="0" xfId="1" applyFont="1"/>
    <xf numFmtId="10" fontId="0" fillId="0" borderId="0" xfId="1" applyNumberFormat="1" applyFont="1"/>
    <xf numFmtId="9" fontId="3" fillId="0" borderId="0" xfId="1" applyFont="1" applyAlignment="1">
      <alignment horizontal="right" wrapText="1"/>
    </xf>
    <xf numFmtId="9" fontId="2" fillId="6" borderId="0" xfId="1" applyFont="1" applyFill="1" applyAlignment="1">
      <alignment horizontal="center" vertical="center" wrapText="1"/>
    </xf>
    <xf numFmtId="10" fontId="0" fillId="0" borderId="0" xfId="0" applyNumberFormat="1"/>
    <xf numFmtId="9" fontId="0" fillId="0" borderId="0" xfId="0" applyNumberFormat="1"/>
    <xf numFmtId="166" fontId="0" fillId="0" borderId="0" xfId="0" applyNumberFormat="1"/>
    <xf numFmtId="0" fontId="2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0" fillId="0" borderId="0" xfId="0"/>
    <xf numFmtId="0" fontId="2" fillId="2" borderId="0" xfId="0" applyFont="1" applyFill="1" applyAlignment="1">
      <alignment horizontal="left" wrapText="1"/>
    </xf>
    <xf numFmtId="1" fontId="0" fillId="0" borderId="0" xfId="1" applyNumberFormat="1" applyFont="1"/>
  </cellXfs>
  <cellStyles count="3">
    <cellStyle name="Normal" xfId="0" builtinId="0"/>
    <cellStyle name="Normální 2" xfId="2" xr:uid="{00000000-0005-0000-0000-000001000000}"/>
    <cellStyle name="Percent" xfId="1" builtinId="5"/>
  </cellStyles>
  <dxfs count="0"/>
  <tableStyles count="0" defaultTableStyle="TableStyleMedium2" defaultPivotStyle="PivotStyleLight16"/>
  <colors>
    <mruColors>
      <color rgb="FF00FF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238</xdr:row>
      <xdr:rowOff>0</xdr:rowOff>
    </xdr:from>
    <xdr:ext cx="2667000" cy="1986826"/>
    <xdr:sp macro="" textlink="">
      <xdr:nvSpPr>
        <xdr:cNvPr id="2" name="TextovéPole 1">
          <a:extLst>
            <a:ext uri="{FF2B5EF4-FFF2-40B4-BE49-F238E27FC236}">
              <a16:creationId xmlns:a16="http://schemas.microsoft.com/office/drawing/2014/main" id="{ED210CC4-79CC-4EBB-9F54-7ACDB8193F77}"/>
            </a:ext>
          </a:extLst>
        </xdr:cNvPr>
        <xdr:cNvSpPr txBox="1"/>
      </xdr:nvSpPr>
      <xdr:spPr>
        <a:xfrm>
          <a:off x="1132114" y="45328114"/>
          <a:ext cx="2667000" cy="1986826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cs-CZ" sz="1100"/>
            <a:t>Uvedená data odrážejí stav počtu hospitalizací k datumu a hodině provedeného exportu, hlášení z nemocnic mohou mít zejména u celkových počtů hospitalizací zpoždění, které se promítne do změn v následujících reportech, proto data v jednotlivých dnech doznávají změn i zpětné, rovněž dochází ke korekcím z objektivních důvodů jako jsou dodatečné nahlášená úmrtí z důvodu pitvy či překlady pacientů.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264"/>
  <sheetViews>
    <sheetView tabSelected="1" topLeftCell="AJ1" zoomScale="66" zoomScaleNormal="70" workbookViewId="0">
      <pane ySplit="8" topLeftCell="A222" activePane="bottomLeft" state="frozen"/>
      <selection pane="bottomLeft" activeCell="AS229" sqref="AS229"/>
    </sheetView>
  </sheetViews>
  <sheetFormatPr defaultRowHeight="14.4" x14ac:dyDescent="0.3"/>
  <cols>
    <col min="1" max="3" width="16.5546875" customWidth="1"/>
    <col min="4" max="4" width="16.5546875" style="27" customWidth="1"/>
    <col min="5" max="5" width="16.5546875" customWidth="1"/>
    <col min="6" max="6" width="17.109375" style="13" customWidth="1"/>
    <col min="7" max="7" width="17.109375" style="27" customWidth="1"/>
    <col min="8" max="15" width="16.5546875" style="10" customWidth="1"/>
    <col min="16" max="19" width="16.5546875" style="14" customWidth="1"/>
    <col min="20" max="20" width="9.5546875" customWidth="1"/>
    <col min="21" max="21" width="9.5546875" style="27" customWidth="1"/>
    <col min="22" max="22" width="9.5546875" customWidth="1"/>
    <col min="23" max="23" width="9.5546875" style="27" customWidth="1"/>
    <col min="24" max="24" width="9.5546875" customWidth="1"/>
    <col min="25" max="25" width="9.5546875" style="27" customWidth="1"/>
    <col min="26" max="26" width="9.5546875" style="13" customWidth="1"/>
    <col min="27" max="27" width="9.5546875" style="27" customWidth="1"/>
    <col min="28" max="28" width="9.5546875" customWidth="1"/>
    <col min="29" max="29" width="9.5546875" style="27" customWidth="1"/>
    <col min="30" max="30" width="9.5546875" style="20" customWidth="1"/>
    <col min="31" max="31" width="9.5546875" customWidth="1"/>
    <col min="32" max="32" width="9.5546875" style="27" customWidth="1"/>
    <col min="33" max="33" width="9.5546875" style="13" customWidth="1"/>
    <col min="34" max="34" width="9.5546875" style="31" customWidth="1"/>
    <col min="35" max="35" width="9.5546875" customWidth="1"/>
    <col min="36" max="36" width="9.5546875" style="21" customWidth="1"/>
    <col min="37" max="38" width="9.5546875" customWidth="1"/>
    <col min="39" max="39" width="16.5546875" customWidth="1"/>
    <col min="40" max="40" width="16.5546875" style="10" customWidth="1"/>
    <col min="41" max="44" width="23.5546875" style="10" customWidth="1"/>
    <col min="45" max="46" width="16.5546875" style="17" customWidth="1"/>
    <col min="48" max="48" width="27.88671875" customWidth="1"/>
  </cols>
  <sheetData>
    <row r="1" spans="1:48" x14ac:dyDescent="0.3">
      <c r="A1" s="38" t="s">
        <v>0</v>
      </c>
      <c r="B1" s="38" t="s">
        <v>1</v>
      </c>
      <c r="C1" s="38" t="s">
        <v>1</v>
      </c>
      <c r="D1" s="38"/>
      <c r="E1" s="38" t="s">
        <v>1</v>
      </c>
      <c r="F1" s="38"/>
      <c r="G1" s="38"/>
      <c r="H1" s="38" t="s">
        <v>1</v>
      </c>
      <c r="I1" s="38"/>
      <c r="J1" s="38"/>
      <c r="K1" s="38"/>
      <c r="L1" s="38"/>
      <c r="M1" s="38"/>
      <c r="N1" s="38"/>
      <c r="O1" s="38"/>
      <c r="P1" s="38" t="s">
        <v>1</v>
      </c>
      <c r="Q1" s="38"/>
      <c r="R1" s="38"/>
      <c r="S1" s="38"/>
      <c r="T1" s="38" t="s">
        <v>1</v>
      </c>
      <c r="U1" s="38"/>
      <c r="V1" s="38" t="s">
        <v>1</v>
      </c>
      <c r="W1" s="38"/>
      <c r="X1" s="38" t="s">
        <v>1</v>
      </c>
      <c r="Y1" s="38"/>
      <c r="Z1" s="38"/>
      <c r="AA1" s="38"/>
      <c r="AB1" s="38" t="s">
        <v>1</v>
      </c>
      <c r="AC1" s="38"/>
      <c r="AD1" s="38"/>
      <c r="AE1" s="38" t="s">
        <v>1</v>
      </c>
      <c r="AF1" s="38"/>
      <c r="AG1" s="38"/>
      <c r="AH1" s="38"/>
      <c r="AI1" s="38" t="s">
        <v>1</v>
      </c>
      <c r="AJ1" s="38"/>
      <c r="AK1" s="38" t="s">
        <v>1</v>
      </c>
      <c r="AL1" s="38" t="s">
        <v>1</v>
      </c>
      <c r="AM1" s="38" t="s">
        <v>1</v>
      </c>
      <c r="AN1" s="38" t="s">
        <v>1</v>
      </c>
      <c r="AO1" s="38" t="s">
        <v>1</v>
      </c>
      <c r="AP1" s="38"/>
      <c r="AQ1" s="38"/>
      <c r="AR1" s="38"/>
      <c r="AS1" s="38" t="s">
        <v>1</v>
      </c>
      <c r="AT1" s="28"/>
    </row>
    <row r="2" spans="1:48" x14ac:dyDescent="0.3">
      <c r="A2" s="38" t="s">
        <v>2</v>
      </c>
      <c r="B2" s="38" t="s">
        <v>1</v>
      </c>
      <c r="C2" s="38" t="s">
        <v>1</v>
      </c>
      <c r="D2" s="38"/>
      <c r="E2" s="38" t="s">
        <v>1</v>
      </c>
      <c r="F2" s="38"/>
      <c r="G2" s="38"/>
      <c r="H2" s="38" t="s">
        <v>1</v>
      </c>
      <c r="I2" s="38"/>
      <c r="J2" s="38"/>
      <c r="K2" s="38"/>
      <c r="L2" s="38"/>
      <c r="M2" s="38"/>
      <c r="N2" s="38"/>
      <c r="O2" s="38"/>
      <c r="P2" s="38" t="s">
        <v>1</v>
      </c>
      <c r="Q2" s="38"/>
      <c r="R2" s="38"/>
      <c r="S2" s="38"/>
      <c r="T2" s="38" t="s">
        <v>1</v>
      </c>
      <c r="U2" s="38"/>
      <c r="V2" s="38" t="s">
        <v>1</v>
      </c>
      <c r="W2" s="38"/>
      <c r="X2" s="38" t="s">
        <v>1</v>
      </c>
      <c r="Y2" s="38"/>
      <c r="Z2" s="38"/>
      <c r="AA2" s="38"/>
      <c r="AB2" s="38" t="s">
        <v>1</v>
      </c>
      <c r="AC2" s="38"/>
      <c r="AD2" s="38"/>
      <c r="AE2" s="38" t="s">
        <v>1</v>
      </c>
      <c r="AF2" s="38"/>
      <c r="AG2" s="38"/>
      <c r="AH2" s="38"/>
      <c r="AI2" s="38" t="s">
        <v>1</v>
      </c>
      <c r="AJ2" s="38"/>
      <c r="AK2" s="38" t="s">
        <v>1</v>
      </c>
      <c r="AL2" s="38" t="s">
        <v>1</v>
      </c>
      <c r="AM2" s="38" t="s">
        <v>1</v>
      </c>
      <c r="AN2" s="38" t="s">
        <v>1</v>
      </c>
      <c r="AO2" s="38" t="s">
        <v>1</v>
      </c>
      <c r="AP2" s="38"/>
      <c r="AQ2" s="38"/>
      <c r="AR2" s="38"/>
      <c r="AS2" s="38" t="s">
        <v>1</v>
      </c>
      <c r="AT2" s="28"/>
    </row>
    <row r="3" spans="1:48" x14ac:dyDescent="0.3">
      <c r="A3" s="2" t="s">
        <v>1</v>
      </c>
      <c r="B3" s="2" t="s">
        <v>1</v>
      </c>
      <c r="C3" s="2" t="s">
        <v>1</v>
      </c>
      <c r="D3" s="2"/>
      <c r="E3" s="2" t="s">
        <v>1</v>
      </c>
      <c r="F3" s="2"/>
      <c r="G3" s="2"/>
      <c r="H3" s="8" t="s">
        <v>1</v>
      </c>
      <c r="I3" s="8"/>
      <c r="J3" s="8"/>
      <c r="K3" s="8"/>
      <c r="L3" s="8"/>
      <c r="M3" s="8"/>
      <c r="N3" s="8"/>
      <c r="O3" s="8"/>
      <c r="P3" s="15" t="s">
        <v>1</v>
      </c>
      <c r="Q3" s="15"/>
      <c r="R3" s="15"/>
      <c r="S3" s="15"/>
      <c r="T3" s="2" t="s">
        <v>1</v>
      </c>
      <c r="U3" s="2"/>
      <c r="V3" s="2" t="s">
        <v>1</v>
      </c>
      <c r="W3" s="2"/>
      <c r="X3" s="2" t="s">
        <v>1</v>
      </c>
      <c r="Y3" s="2"/>
      <c r="Z3" s="2"/>
      <c r="AA3" s="2"/>
      <c r="AB3" s="2" t="s">
        <v>1</v>
      </c>
      <c r="AC3" s="2"/>
      <c r="AD3" s="2"/>
      <c r="AE3" s="2" t="s">
        <v>1</v>
      </c>
      <c r="AF3" s="2"/>
      <c r="AG3" s="2"/>
      <c r="AH3" s="33"/>
      <c r="AI3" s="2" t="s">
        <v>1</v>
      </c>
      <c r="AJ3" s="2"/>
      <c r="AK3" s="2" t="s">
        <v>1</v>
      </c>
      <c r="AL3" s="2" t="s">
        <v>1</v>
      </c>
      <c r="AM3" s="2" t="s">
        <v>1</v>
      </c>
      <c r="AN3" s="8" t="s">
        <v>1</v>
      </c>
      <c r="AO3" s="8" t="s">
        <v>1</v>
      </c>
      <c r="AP3" s="8"/>
      <c r="AQ3" s="8"/>
      <c r="AR3" s="8"/>
      <c r="AS3" s="23" t="s">
        <v>1</v>
      </c>
      <c r="AT3" s="23"/>
    </row>
    <row r="4" spans="1:48" x14ac:dyDescent="0.3">
      <c r="A4" s="39" t="s">
        <v>3</v>
      </c>
      <c r="B4" s="39" t="s">
        <v>1</v>
      </c>
      <c r="C4" s="39" t="s">
        <v>1</v>
      </c>
      <c r="D4" s="39"/>
      <c r="E4" s="39" t="s">
        <v>1</v>
      </c>
      <c r="F4" s="39"/>
      <c r="G4" s="39"/>
      <c r="H4" s="39" t="s">
        <v>1</v>
      </c>
      <c r="I4" s="39"/>
      <c r="J4" s="39"/>
      <c r="K4" s="39"/>
      <c r="L4" s="39"/>
      <c r="M4" s="39"/>
      <c r="N4" s="39"/>
      <c r="O4" s="39"/>
      <c r="P4" s="39" t="s">
        <v>1</v>
      </c>
      <c r="Q4" s="39"/>
      <c r="R4" s="39"/>
      <c r="S4" s="39"/>
      <c r="T4" s="39" t="s">
        <v>1</v>
      </c>
      <c r="U4" s="39"/>
      <c r="V4" s="39" t="s">
        <v>1</v>
      </c>
      <c r="W4" s="39"/>
      <c r="X4" s="39" t="s">
        <v>1</v>
      </c>
      <c r="Y4" s="39"/>
      <c r="Z4" s="39"/>
      <c r="AA4" s="39"/>
      <c r="AB4" s="39" t="s">
        <v>1</v>
      </c>
      <c r="AC4" s="39"/>
      <c r="AD4" s="39"/>
      <c r="AE4" s="39" t="s">
        <v>1</v>
      </c>
      <c r="AF4" s="39"/>
      <c r="AG4" s="39"/>
      <c r="AH4" s="39"/>
      <c r="AI4" s="39" t="s">
        <v>1</v>
      </c>
      <c r="AJ4" s="39"/>
      <c r="AK4" s="39" t="s">
        <v>1</v>
      </c>
      <c r="AL4" s="39" t="s">
        <v>1</v>
      </c>
      <c r="AM4" s="39" t="s">
        <v>1</v>
      </c>
      <c r="AN4" s="39" t="s">
        <v>1</v>
      </c>
      <c r="AO4" s="39" t="s">
        <v>1</v>
      </c>
      <c r="AP4" s="39"/>
      <c r="AQ4" s="39"/>
      <c r="AR4" s="39"/>
      <c r="AS4" s="39" t="s">
        <v>1</v>
      </c>
      <c r="AT4" s="39"/>
      <c r="AU4" s="40"/>
    </row>
    <row r="5" spans="1:48" x14ac:dyDescent="0.3">
      <c r="A5" s="41" t="s">
        <v>4</v>
      </c>
      <c r="B5" s="41" t="s">
        <v>1</v>
      </c>
      <c r="C5" s="41" t="s">
        <v>1</v>
      </c>
      <c r="D5" s="41"/>
      <c r="E5" s="41" t="s">
        <v>1</v>
      </c>
      <c r="F5" s="41"/>
      <c r="G5" s="41"/>
      <c r="H5" s="41" t="s">
        <v>1</v>
      </c>
      <c r="I5" s="41"/>
      <c r="J5" s="41"/>
      <c r="K5" s="41"/>
      <c r="L5" s="41"/>
      <c r="M5" s="41"/>
      <c r="N5" s="41"/>
      <c r="O5" s="41"/>
      <c r="P5" s="41" t="s">
        <v>1</v>
      </c>
      <c r="Q5" s="41"/>
      <c r="R5" s="41"/>
      <c r="S5" s="41"/>
      <c r="T5" s="41" t="s">
        <v>1</v>
      </c>
      <c r="U5" s="41"/>
      <c r="V5" s="41" t="s">
        <v>1</v>
      </c>
      <c r="W5" s="41"/>
      <c r="X5" s="41" t="s">
        <v>1</v>
      </c>
      <c r="Y5" s="41"/>
      <c r="Z5" s="41"/>
      <c r="AA5" s="41"/>
      <c r="AB5" s="41" t="s">
        <v>1</v>
      </c>
      <c r="AC5" s="41"/>
      <c r="AD5" s="41"/>
      <c r="AE5" s="41" t="s">
        <v>1</v>
      </c>
      <c r="AF5" s="41"/>
      <c r="AG5" s="41"/>
      <c r="AH5" s="41"/>
      <c r="AI5" s="41" t="s">
        <v>1</v>
      </c>
      <c r="AJ5" s="41"/>
      <c r="AK5" s="41" t="s">
        <v>1</v>
      </c>
      <c r="AL5" s="41" t="s">
        <v>1</v>
      </c>
      <c r="AM5" s="41" t="s">
        <v>1</v>
      </c>
      <c r="AN5" s="41" t="s">
        <v>1</v>
      </c>
      <c r="AO5" s="41" t="s">
        <v>1</v>
      </c>
      <c r="AP5" s="41"/>
      <c r="AQ5" s="41"/>
      <c r="AR5" s="41"/>
      <c r="AS5" s="41" t="s">
        <v>1</v>
      </c>
      <c r="AT5" s="29"/>
    </row>
    <row r="6" spans="1:48" x14ac:dyDescent="0.3">
      <c r="A6" s="2" t="s">
        <v>1</v>
      </c>
      <c r="B6" s="2" t="s">
        <v>1</v>
      </c>
      <c r="C6" s="2" t="s">
        <v>1</v>
      </c>
      <c r="D6" s="2"/>
      <c r="E6" s="2" t="s">
        <v>1</v>
      </c>
      <c r="F6" s="2"/>
      <c r="G6" s="2"/>
      <c r="H6" s="8" t="s">
        <v>1</v>
      </c>
      <c r="I6" s="8"/>
      <c r="J6" s="8"/>
      <c r="K6" s="8"/>
      <c r="L6" s="8"/>
      <c r="M6" s="8"/>
      <c r="N6" s="8"/>
      <c r="O6" s="8"/>
      <c r="P6" s="15" t="s">
        <v>1</v>
      </c>
      <c r="Q6" s="15"/>
      <c r="R6" s="15"/>
      <c r="S6" s="15"/>
      <c r="T6" s="2" t="s">
        <v>1</v>
      </c>
      <c r="U6" s="2"/>
      <c r="V6" s="2" t="s">
        <v>1</v>
      </c>
      <c r="W6" s="2"/>
      <c r="X6" s="2" t="s">
        <v>1</v>
      </c>
      <c r="Y6" s="2"/>
      <c r="Z6" s="2"/>
      <c r="AA6" s="2"/>
      <c r="AB6" s="2" t="s">
        <v>1</v>
      </c>
      <c r="AC6" s="2"/>
      <c r="AD6" s="2"/>
      <c r="AE6" s="2" t="s">
        <v>1</v>
      </c>
      <c r="AF6" s="2"/>
      <c r="AG6" s="2"/>
      <c r="AH6" s="33"/>
      <c r="AI6" s="2" t="s">
        <v>1</v>
      </c>
      <c r="AJ6" s="2"/>
      <c r="AK6" s="2" t="s">
        <v>1</v>
      </c>
      <c r="AL6" s="2" t="s">
        <v>1</v>
      </c>
      <c r="AM6" s="2" t="s">
        <v>1</v>
      </c>
      <c r="AN6" s="8" t="s">
        <v>1</v>
      </c>
      <c r="AO6" s="8" t="s">
        <v>1</v>
      </c>
      <c r="AP6" s="8"/>
      <c r="AQ6" s="8"/>
      <c r="AR6" s="8"/>
      <c r="AS6" s="23" t="s">
        <v>1</v>
      </c>
      <c r="AT6" s="23"/>
    </row>
    <row r="7" spans="1:48" ht="15" customHeight="1" x14ac:dyDescent="0.3">
      <c r="A7" s="1" t="s">
        <v>1</v>
      </c>
      <c r="B7" s="1" t="s">
        <v>1</v>
      </c>
      <c r="C7" s="38" t="s">
        <v>5</v>
      </c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 t="s">
        <v>6</v>
      </c>
      <c r="U7" s="38"/>
      <c r="V7" s="38" t="s">
        <v>1</v>
      </c>
      <c r="W7" s="38"/>
      <c r="X7" s="38" t="s">
        <v>1</v>
      </c>
      <c r="Y7" s="38"/>
      <c r="Z7" s="38"/>
      <c r="AA7" s="38"/>
      <c r="AB7" s="38" t="s">
        <v>1</v>
      </c>
      <c r="AC7" s="26"/>
      <c r="AD7" s="19"/>
      <c r="AE7" s="38" t="s">
        <v>7</v>
      </c>
      <c r="AF7" s="38"/>
      <c r="AG7" s="38"/>
      <c r="AH7" s="38"/>
      <c r="AI7" s="38" t="s">
        <v>1</v>
      </c>
      <c r="AJ7" s="38"/>
      <c r="AK7" s="38" t="s">
        <v>1</v>
      </c>
      <c r="AL7" s="38" t="s">
        <v>1</v>
      </c>
      <c r="AM7" s="38" t="s">
        <v>1</v>
      </c>
      <c r="AN7" s="38" t="s">
        <v>1</v>
      </c>
      <c r="AO7" s="38" t="s">
        <v>1</v>
      </c>
      <c r="AP7" s="38"/>
      <c r="AQ7" s="38"/>
      <c r="AR7" s="38"/>
      <c r="AS7" s="38" t="s">
        <v>1</v>
      </c>
      <c r="AT7" s="28"/>
    </row>
    <row r="8" spans="1:48" ht="115.2" x14ac:dyDescent="0.3">
      <c r="A8" s="3" t="s">
        <v>8</v>
      </c>
      <c r="B8" s="3" t="s">
        <v>9</v>
      </c>
      <c r="C8" s="4" t="s">
        <v>10</v>
      </c>
      <c r="D8" s="4" t="s">
        <v>34</v>
      </c>
      <c r="E8" s="4" t="s">
        <v>11</v>
      </c>
      <c r="F8" s="4" t="s">
        <v>26</v>
      </c>
      <c r="G8" s="4" t="s">
        <v>36</v>
      </c>
      <c r="H8" s="9" t="s">
        <v>12</v>
      </c>
      <c r="I8" s="9" t="s">
        <v>25</v>
      </c>
      <c r="J8" s="9" t="s">
        <v>37</v>
      </c>
      <c r="K8" s="9"/>
      <c r="L8" s="9"/>
      <c r="M8" s="9"/>
      <c r="N8" s="9"/>
      <c r="O8" s="9"/>
      <c r="P8" s="16" t="s">
        <v>13</v>
      </c>
      <c r="Q8" s="16" t="s">
        <v>29</v>
      </c>
      <c r="R8" s="16" t="s">
        <v>30</v>
      </c>
      <c r="S8" s="16" t="s">
        <v>36</v>
      </c>
      <c r="T8" s="5" t="s">
        <v>14</v>
      </c>
      <c r="U8" s="5" t="s">
        <v>36</v>
      </c>
      <c r="V8" s="5" t="s">
        <v>15</v>
      </c>
      <c r="W8" s="5" t="s">
        <v>36</v>
      </c>
      <c r="X8" s="5" t="s">
        <v>16</v>
      </c>
      <c r="Y8" s="5" t="s">
        <v>36</v>
      </c>
      <c r="Z8" s="5" t="s">
        <v>17</v>
      </c>
      <c r="AA8" s="5" t="s">
        <v>36</v>
      </c>
      <c r="AB8" s="5" t="s">
        <v>27</v>
      </c>
      <c r="AC8" s="5" t="s">
        <v>35</v>
      </c>
      <c r="AD8" s="5" t="s">
        <v>31</v>
      </c>
      <c r="AE8" s="6" t="s">
        <v>18</v>
      </c>
      <c r="AF8" s="6"/>
      <c r="AG8" s="6" t="s">
        <v>28</v>
      </c>
      <c r="AH8" s="34"/>
      <c r="AI8" s="6" t="s">
        <v>33</v>
      </c>
      <c r="AJ8" s="6" t="s">
        <v>32</v>
      </c>
      <c r="AK8" s="6" t="s">
        <v>19</v>
      </c>
      <c r="AL8" s="6" t="s">
        <v>20</v>
      </c>
      <c r="AM8" s="6" t="s">
        <v>21</v>
      </c>
      <c r="AN8" s="11" t="s">
        <v>22</v>
      </c>
      <c r="AO8" s="12" t="s">
        <v>23</v>
      </c>
      <c r="AP8" s="12" t="s">
        <v>38</v>
      </c>
      <c r="AQ8" s="12" t="s">
        <v>39</v>
      </c>
      <c r="AR8" s="12"/>
      <c r="AS8" s="24" t="s">
        <v>24</v>
      </c>
      <c r="AT8" s="24"/>
      <c r="AU8" s="12" t="s">
        <v>41</v>
      </c>
      <c r="AV8" s="24" t="s">
        <v>40</v>
      </c>
    </row>
    <row r="9" spans="1:48" x14ac:dyDescent="0.3">
      <c r="A9" s="7">
        <v>43900</v>
      </c>
      <c r="B9" s="25"/>
      <c r="C9" s="17">
        <v>64</v>
      </c>
      <c r="D9" s="17" t="e">
        <f t="shared" ref="D9:D72" si="0">C9-C8</f>
        <v>#VALUE!</v>
      </c>
      <c r="E9" s="17">
        <v>1</v>
      </c>
      <c r="F9" s="17">
        <v>1</v>
      </c>
      <c r="G9" s="31">
        <f t="shared" ref="G9:G72" si="1">F9/P9</f>
        <v>1</v>
      </c>
      <c r="H9" s="10">
        <v>1.5625E-2</v>
      </c>
      <c r="I9" s="10">
        <v>1.5873015872999999E-2</v>
      </c>
      <c r="P9" s="14">
        <v>1</v>
      </c>
      <c r="T9" s="25">
        <v>0</v>
      </c>
      <c r="V9" s="25">
        <v>1</v>
      </c>
      <c r="X9" s="25">
        <v>0</v>
      </c>
      <c r="Z9" s="25">
        <v>0</v>
      </c>
      <c r="AB9" s="25">
        <v>0</v>
      </c>
      <c r="AD9" s="25">
        <v>0</v>
      </c>
      <c r="AE9" s="25">
        <v>0</v>
      </c>
      <c r="AG9" s="25">
        <v>0</v>
      </c>
      <c r="AI9" s="25">
        <v>0</v>
      </c>
      <c r="AJ9" s="25">
        <v>0</v>
      </c>
      <c r="AK9" s="25">
        <v>0</v>
      </c>
      <c r="AL9" s="25">
        <v>0</v>
      </c>
      <c r="AM9" s="25"/>
    </row>
    <row r="10" spans="1:48" x14ac:dyDescent="0.3">
      <c r="A10" s="7">
        <v>43901</v>
      </c>
      <c r="B10" s="25"/>
      <c r="C10" s="17">
        <v>95</v>
      </c>
      <c r="D10" s="17">
        <f t="shared" si="0"/>
        <v>31</v>
      </c>
      <c r="E10" s="17">
        <v>3</v>
      </c>
      <c r="F10" s="17">
        <v>2</v>
      </c>
      <c r="G10" s="31">
        <f t="shared" si="1"/>
        <v>1</v>
      </c>
      <c r="H10" s="10">
        <v>3.1578947368000002E-2</v>
      </c>
      <c r="I10" s="10">
        <v>2.1276595743999999E-2</v>
      </c>
      <c r="P10" s="14">
        <v>2</v>
      </c>
      <c r="R10" s="14">
        <v>0</v>
      </c>
      <c r="S10" s="14">
        <v>0</v>
      </c>
      <c r="T10" s="25">
        <v>0</v>
      </c>
      <c r="V10" s="25">
        <v>2</v>
      </c>
      <c r="X10" s="25">
        <v>0</v>
      </c>
      <c r="Z10" s="25">
        <v>0</v>
      </c>
      <c r="AB10" s="25">
        <v>0</v>
      </c>
      <c r="AD10" s="25">
        <v>0</v>
      </c>
      <c r="AE10" s="25">
        <v>0</v>
      </c>
      <c r="AG10" s="25">
        <v>0</v>
      </c>
      <c r="AI10" s="25">
        <v>0</v>
      </c>
      <c r="AJ10" s="25">
        <v>0</v>
      </c>
      <c r="AK10" s="25">
        <v>0</v>
      </c>
      <c r="AL10" s="25">
        <v>0</v>
      </c>
      <c r="AM10" s="25"/>
    </row>
    <row r="11" spans="1:48" x14ac:dyDescent="0.3">
      <c r="A11" s="7">
        <v>43902</v>
      </c>
      <c r="B11" s="25"/>
      <c r="C11" s="17">
        <v>117</v>
      </c>
      <c r="D11" s="17">
        <f t="shared" si="0"/>
        <v>22</v>
      </c>
      <c r="E11" s="17">
        <v>5</v>
      </c>
      <c r="F11" s="17">
        <v>2</v>
      </c>
      <c r="G11" s="31">
        <f t="shared" si="1"/>
        <v>0.5</v>
      </c>
      <c r="H11" s="10">
        <v>4.2735042734999999E-2</v>
      </c>
      <c r="I11" s="10">
        <v>3.4482758619999998E-2</v>
      </c>
      <c r="P11" s="14">
        <v>4</v>
      </c>
      <c r="Q11" s="14">
        <v>1</v>
      </c>
      <c r="R11" s="14">
        <v>1</v>
      </c>
      <c r="S11" s="14">
        <v>1</v>
      </c>
      <c r="T11" s="25">
        <v>0</v>
      </c>
      <c r="V11" s="25">
        <v>3</v>
      </c>
      <c r="X11" s="25">
        <v>1</v>
      </c>
      <c r="Z11" s="25">
        <v>0</v>
      </c>
      <c r="AB11" s="25">
        <v>0</v>
      </c>
      <c r="AD11" s="25">
        <v>0</v>
      </c>
      <c r="AE11" s="25">
        <v>0</v>
      </c>
      <c r="AG11" s="25">
        <v>0</v>
      </c>
      <c r="AI11" s="25">
        <v>0</v>
      </c>
      <c r="AJ11" s="25">
        <v>0</v>
      </c>
      <c r="AK11" s="25">
        <v>0</v>
      </c>
      <c r="AL11" s="25">
        <v>0</v>
      </c>
      <c r="AM11" s="25"/>
      <c r="AO11" s="10">
        <v>0.2</v>
      </c>
      <c r="AP11" s="42">
        <f t="shared" ref="AP11:AP20" si="2">AO11*E11</f>
        <v>1</v>
      </c>
      <c r="AQ11" s="42">
        <f t="shared" ref="AQ11:AQ74" si="3">AP11-AP10</f>
        <v>1</v>
      </c>
      <c r="AR11" s="42"/>
    </row>
    <row r="12" spans="1:48" x14ac:dyDescent="0.3">
      <c r="A12" s="7">
        <v>43903</v>
      </c>
      <c r="B12" s="25"/>
      <c r="C12" s="17">
        <v>142</v>
      </c>
      <c r="D12" s="17">
        <f t="shared" si="0"/>
        <v>25</v>
      </c>
      <c r="E12" s="17">
        <v>7</v>
      </c>
      <c r="F12" s="17">
        <v>2</v>
      </c>
      <c r="G12" s="31">
        <f t="shared" si="1"/>
        <v>0.5</v>
      </c>
      <c r="H12" s="10">
        <v>4.9295774647000003E-2</v>
      </c>
      <c r="I12" s="10">
        <v>2.8368794326000001E-2</v>
      </c>
      <c r="P12" s="14">
        <v>4</v>
      </c>
      <c r="Q12" s="14">
        <v>1</v>
      </c>
      <c r="R12" s="14">
        <v>0</v>
      </c>
      <c r="S12" s="14">
        <v>0</v>
      </c>
      <c r="T12" s="25">
        <v>0</v>
      </c>
      <c r="V12" s="25">
        <v>3</v>
      </c>
      <c r="X12" s="25">
        <v>1</v>
      </c>
      <c r="Z12" s="25">
        <v>0</v>
      </c>
      <c r="AB12" s="25">
        <v>0</v>
      </c>
      <c r="AD12" s="25">
        <v>0</v>
      </c>
      <c r="AE12" s="25">
        <v>0</v>
      </c>
      <c r="AG12" s="25">
        <v>0</v>
      </c>
      <c r="AI12" s="25">
        <v>0</v>
      </c>
      <c r="AJ12" s="25">
        <v>0</v>
      </c>
      <c r="AK12" s="25">
        <v>0</v>
      </c>
      <c r="AL12" s="25">
        <v>0</v>
      </c>
      <c r="AM12" s="25"/>
      <c r="AO12" s="10">
        <v>0.14285714285699999</v>
      </c>
      <c r="AP12" s="42">
        <f t="shared" si="2"/>
        <v>0.99999999999899991</v>
      </c>
      <c r="AQ12" s="42">
        <f t="shared" si="3"/>
        <v>-1.000088900582341E-12</v>
      </c>
      <c r="AR12" s="42"/>
    </row>
    <row r="13" spans="1:48" x14ac:dyDescent="0.3">
      <c r="A13" s="7">
        <v>43904</v>
      </c>
      <c r="B13" s="25"/>
      <c r="C13" s="17">
        <v>190</v>
      </c>
      <c r="D13" s="17">
        <f t="shared" si="0"/>
        <v>48</v>
      </c>
      <c r="E13" s="17">
        <v>8</v>
      </c>
      <c r="F13" s="17">
        <v>1</v>
      </c>
      <c r="G13" s="31">
        <f t="shared" si="1"/>
        <v>0.25</v>
      </c>
      <c r="H13" s="10">
        <v>4.2105263157E-2</v>
      </c>
      <c r="I13" s="10">
        <v>2.1276595743999999E-2</v>
      </c>
      <c r="P13" s="14">
        <v>4</v>
      </c>
      <c r="Q13" s="14">
        <v>1</v>
      </c>
      <c r="R13" s="14">
        <v>0</v>
      </c>
      <c r="S13" s="14">
        <v>0</v>
      </c>
      <c r="T13" s="25">
        <v>1</v>
      </c>
      <c r="V13" s="25">
        <v>3</v>
      </c>
      <c r="X13" s="25">
        <v>0</v>
      </c>
      <c r="Z13" s="25">
        <v>0</v>
      </c>
      <c r="AB13" s="25">
        <v>0</v>
      </c>
      <c r="AD13" s="25">
        <v>0</v>
      </c>
      <c r="AE13" s="25">
        <v>0</v>
      </c>
      <c r="AG13" s="25">
        <v>0</v>
      </c>
      <c r="AI13" s="25">
        <v>1</v>
      </c>
      <c r="AJ13" s="25">
        <v>0</v>
      </c>
      <c r="AK13" s="25">
        <v>0</v>
      </c>
      <c r="AL13" s="25">
        <v>0</v>
      </c>
      <c r="AM13" s="25"/>
      <c r="AO13" s="10">
        <v>0.125</v>
      </c>
      <c r="AP13" s="42">
        <f t="shared" si="2"/>
        <v>1</v>
      </c>
      <c r="AQ13" s="42">
        <f t="shared" si="3"/>
        <v>1.000088900582341E-12</v>
      </c>
      <c r="AR13" s="42"/>
    </row>
    <row r="14" spans="1:48" x14ac:dyDescent="0.3">
      <c r="A14" s="7">
        <v>43905</v>
      </c>
      <c r="B14" s="25"/>
      <c r="C14" s="17">
        <v>299</v>
      </c>
      <c r="D14" s="17">
        <f t="shared" si="0"/>
        <v>109</v>
      </c>
      <c r="E14" s="17">
        <v>11</v>
      </c>
      <c r="F14" s="17">
        <v>3</v>
      </c>
      <c r="G14" s="31">
        <f t="shared" si="1"/>
        <v>0.42857142857142855</v>
      </c>
      <c r="H14" s="10">
        <v>3.6789297658E-2</v>
      </c>
      <c r="I14" s="10">
        <v>2.3890784982E-2</v>
      </c>
      <c r="P14" s="14">
        <v>7</v>
      </c>
      <c r="Q14" s="14">
        <v>2</v>
      </c>
      <c r="R14" s="14">
        <v>1</v>
      </c>
      <c r="S14" s="14">
        <v>1</v>
      </c>
      <c r="T14" s="25">
        <v>2</v>
      </c>
      <c r="V14" s="25">
        <v>5</v>
      </c>
      <c r="X14" s="25">
        <v>0</v>
      </c>
      <c r="Z14" s="25">
        <v>0</v>
      </c>
      <c r="AB14" s="25">
        <v>0</v>
      </c>
      <c r="AD14" s="25">
        <v>0</v>
      </c>
      <c r="AE14" s="25">
        <v>0</v>
      </c>
      <c r="AG14" s="25">
        <v>0</v>
      </c>
      <c r="AI14" s="25">
        <v>1</v>
      </c>
      <c r="AJ14" s="25">
        <v>0</v>
      </c>
      <c r="AK14" s="25">
        <v>0</v>
      </c>
      <c r="AL14" s="25">
        <v>0</v>
      </c>
      <c r="AM14" s="25"/>
      <c r="AO14" s="10">
        <v>0.181818181818</v>
      </c>
      <c r="AP14" s="42">
        <f t="shared" si="2"/>
        <v>1.999999999998</v>
      </c>
      <c r="AQ14" s="42">
        <f t="shared" si="3"/>
        <v>0.99999999999800004</v>
      </c>
      <c r="AR14" s="42"/>
    </row>
    <row r="15" spans="1:48" x14ac:dyDescent="0.3">
      <c r="A15" s="7">
        <v>43906</v>
      </c>
      <c r="B15" s="25"/>
      <c r="C15" s="17">
        <v>384</v>
      </c>
      <c r="D15" s="17">
        <f t="shared" si="0"/>
        <v>85</v>
      </c>
      <c r="E15" s="17">
        <v>26</v>
      </c>
      <c r="F15" s="17">
        <v>15</v>
      </c>
      <c r="G15" s="31">
        <f t="shared" si="1"/>
        <v>0.75</v>
      </c>
      <c r="H15" s="10">
        <v>6.7708333332999998E-2</v>
      </c>
      <c r="I15" s="10">
        <v>5.2910052909999998E-2</v>
      </c>
      <c r="P15" s="14">
        <v>20</v>
      </c>
      <c r="Q15" s="14">
        <v>5</v>
      </c>
      <c r="R15" s="14">
        <v>3</v>
      </c>
      <c r="S15" s="14">
        <v>3</v>
      </c>
      <c r="T15" s="25">
        <v>4</v>
      </c>
      <c r="V15" s="25">
        <v>8</v>
      </c>
      <c r="X15" s="25">
        <v>6</v>
      </c>
      <c r="Z15" s="25">
        <v>2</v>
      </c>
      <c r="AB15" s="25">
        <v>2</v>
      </c>
      <c r="AD15" s="25">
        <v>2</v>
      </c>
      <c r="AE15" s="25">
        <v>3</v>
      </c>
      <c r="AG15" s="25">
        <v>3</v>
      </c>
      <c r="AI15" s="25">
        <v>4</v>
      </c>
      <c r="AJ15" s="25">
        <v>0</v>
      </c>
      <c r="AK15" s="25">
        <v>2</v>
      </c>
      <c r="AL15" s="25">
        <v>1</v>
      </c>
      <c r="AM15" s="25">
        <v>2</v>
      </c>
      <c r="AN15" s="10">
        <v>0.1</v>
      </c>
      <c r="AO15" s="10">
        <v>0.19230769230700001</v>
      </c>
      <c r="AP15" s="42">
        <f t="shared" si="2"/>
        <v>4.9999999999820002</v>
      </c>
      <c r="AQ15" s="42">
        <f t="shared" si="3"/>
        <v>2.9999999999840004</v>
      </c>
      <c r="AR15" s="42"/>
    </row>
    <row r="16" spans="1:48" x14ac:dyDescent="0.3">
      <c r="A16" s="7">
        <v>43907</v>
      </c>
      <c r="B16" s="25"/>
      <c r="C16" s="17">
        <v>451</v>
      </c>
      <c r="D16" s="17">
        <f t="shared" si="0"/>
        <v>67</v>
      </c>
      <c r="E16" s="17">
        <v>59</v>
      </c>
      <c r="F16" s="17">
        <v>33</v>
      </c>
      <c r="G16" s="31">
        <f t="shared" si="1"/>
        <v>0.63461538461538458</v>
      </c>
      <c r="H16" s="10">
        <v>0.130820399113</v>
      </c>
      <c r="I16" s="10">
        <v>0.11685393258399999</v>
      </c>
      <c r="P16" s="14">
        <v>52</v>
      </c>
      <c r="Q16" s="14">
        <v>11</v>
      </c>
      <c r="R16" s="14">
        <v>6</v>
      </c>
      <c r="S16" s="14">
        <v>6</v>
      </c>
      <c r="T16" s="25">
        <v>8</v>
      </c>
      <c r="V16" s="25">
        <v>26</v>
      </c>
      <c r="X16" s="25">
        <v>13</v>
      </c>
      <c r="Z16" s="25">
        <v>5</v>
      </c>
      <c r="AB16" s="25">
        <v>3</v>
      </c>
      <c r="AD16" s="25">
        <v>5</v>
      </c>
      <c r="AE16" s="25">
        <v>7</v>
      </c>
      <c r="AG16" s="25">
        <v>4</v>
      </c>
      <c r="AI16" s="25">
        <v>8</v>
      </c>
      <c r="AJ16" s="25">
        <v>0</v>
      </c>
      <c r="AK16" s="25">
        <v>4</v>
      </c>
      <c r="AL16" s="25">
        <v>1</v>
      </c>
      <c r="AM16" s="25">
        <v>5</v>
      </c>
      <c r="AN16" s="10">
        <v>9.6153846153000003E-2</v>
      </c>
      <c r="AO16" s="10">
        <v>0.186440677966</v>
      </c>
      <c r="AP16" s="42">
        <f t="shared" si="2"/>
        <v>10.999999999993999</v>
      </c>
      <c r="AQ16" s="42">
        <f t="shared" si="3"/>
        <v>6.0000000000119993</v>
      </c>
      <c r="AR16" s="42"/>
      <c r="AU16" s="17">
        <f t="shared" ref="AU16:AU79" si="4">AS16-AS15</f>
        <v>0</v>
      </c>
    </row>
    <row r="17" spans="1:47" x14ac:dyDescent="0.3">
      <c r="A17" s="7">
        <v>43908</v>
      </c>
      <c r="B17" s="25"/>
      <c r="C17" s="17">
        <v>561</v>
      </c>
      <c r="D17" s="17">
        <f t="shared" si="0"/>
        <v>110</v>
      </c>
      <c r="E17" s="17">
        <v>64</v>
      </c>
      <c r="F17" s="17">
        <v>5</v>
      </c>
      <c r="G17" s="31">
        <f t="shared" si="1"/>
        <v>9.8039215686274508E-2</v>
      </c>
      <c r="H17" s="10">
        <v>0.11408199643399999</v>
      </c>
      <c r="I17" s="10">
        <v>9.1891891890999999E-2</v>
      </c>
      <c r="P17" s="14">
        <v>51</v>
      </c>
      <c r="Q17" s="14">
        <v>13</v>
      </c>
      <c r="R17" s="14">
        <v>2</v>
      </c>
      <c r="S17" s="14">
        <v>2</v>
      </c>
      <c r="T17" s="25">
        <v>7</v>
      </c>
      <c r="V17" s="25">
        <v>26</v>
      </c>
      <c r="X17" s="25">
        <v>12</v>
      </c>
      <c r="Z17" s="25">
        <v>6</v>
      </c>
      <c r="AB17" s="25">
        <v>1</v>
      </c>
      <c r="AD17" s="25">
        <v>6</v>
      </c>
      <c r="AE17" s="25">
        <v>9</v>
      </c>
      <c r="AG17" s="25">
        <v>2</v>
      </c>
      <c r="AI17" s="25">
        <v>10</v>
      </c>
      <c r="AJ17" s="25">
        <v>0</v>
      </c>
      <c r="AK17" s="25">
        <v>4</v>
      </c>
      <c r="AL17" s="25">
        <v>1</v>
      </c>
      <c r="AM17" s="25">
        <v>6</v>
      </c>
      <c r="AN17" s="10">
        <v>0.117647058823</v>
      </c>
      <c r="AO17" s="10">
        <v>0.203125</v>
      </c>
      <c r="AP17" s="42">
        <f t="shared" si="2"/>
        <v>13</v>
      </c>
      <c r="AQ17" s="42">
        <f t="shared" si="3"/>
        <v>2.0000000000060005</v>
      </c>
      <c r="AR17" s="42"/>
      <c r="AU17" s="17">
        <f t="shared" si="4"/>
        <v>0</v>
      </c>
    </row>
    <row r="18" spans="1:47" x14ac:dyDescent="0.3">
      <c r="A18" s="7">
        <v>43909</v>
      </c>
      <c r="B18" s="25"/>
      <c r="C18" s="17">
        <v>767</v>
      </c>
      <c r="D18" s="17">
        <f t="shared" si="0"/>
        <v>206</v>
      </c>
      <c r="E18" s="17">
        <v>72</v>
      </c>
      <c r="F18" s="17">
        <v>8</v>
      </c>
      <c r="G18" s="31">
        <f t="shared" si="1"/>
        <v>0.14285714285714285</v>
      </c>
      <c r="H18" s="10">
        <v>9.3872229464999998E-2</v>
      </c>
      <c r="I18" s="10">
        <v>7.3684210525999994E-2</v>
      </c>
      <c r="P18" s="14">
        <v>56</v>
      </c>
      <c r="Q18" s="14">
        <v>18</v>
      </c>
      <c r="R18" s="14">
        <v>5</v>
      </c>
      <c r="S18" s="14">
        <v>5</v>
      </c>
      <c r="T18" s="25">
        <v>9</v>
      </c>
      <c r="V18" s="25">
        <v>29</v>
      </c>
      <c r="X18" s="25">
        <v>12</v>
      </c>
      <c r="Z18" s="25">
        <v>6</v>
      </c>
      <c r="AB18" s="25">
        <v>2</v>
      </c>
      <c r="AD18" s="25">
        <v>8</v>
      </c>
      <c r="AE18" s="25">
        <v>10</v>
      </c>
      <c r="AG18" s="25">
        <v>2</v>
      </c>
      <c r="AI18" s="25">
        <v>9</v>
      </c>
      <c r="AJ18" s="25">
        <v>0</v>
      </c>
      <c r="AK18" s="25">
        <v>4</v>
      </c>
      <c r="AL18" s="25">
        <v>1</v>
      </c>
      <c r="AM18" s="25">
        <v>6</v>
      </c>
      <c r="AN18" s="10">
        <v>0.107142857142</v>
      </c>
      <c r="AO18" s="10">
        <v>0.25</v>
      </c>
      <c r="AP18" s="42">
        <f t="shared" si="2"/>
        <v>18</v>
      </c>
      <c r="AQ18" s="42">
        <f t="shared" si="3"/>
        <v>5</v>
      </c>
      <c r="AR18" s="42"/>
      <c r="AU18" s="17">
        <f t="shared" si="4"/>
        <v>0</v>
      </c>
    </row>
    <row r="19" spans="1:47" x14ac:dyDescent="0.3">
      <c r="A19" s="7">
        <v>43910</v>
      </c>
      <c r="B19" s="25"/>
      <c r="C19" s="17">
        <v>891</v>
      </c>
      <c r="D19" s="17">
        <f t="shared" si="0"/>
        <v>124</v>
      </c>
      <c r="E19" s="17">
        <v>86</v>
      </c>
      <c r="F19" s="17">
        <v>14</v>
      </c>
      <c r="G19" s="31">
        <f t="shared" si="1"/>
        <v>0.20895522388059701</v>
      </c>
      <c r="H19" s="10">
        <v>9.6520763186999994E-2</v>
      </c>
      <c r="I19" s="10">
        <v>7.6049943246000007E-2</v>
      </c>
      <c r="P19" s="14">
        <v>67</v>
      </c>
      <c r="Q19" s="14">
        <v>23</v>
      </c>
      <c r="R19" s="14">
        <v>5</v>
      </c>
      <c r="S19" s="14">
        <v>5</v>
      </c>
      <c r="T19" s="25">
        <v>10</v>
      </c>
      <c r="V19" s="25">
        <v>32</v>
      </c>
      <c r="X19" s="25">
        <v>10</v>
      </c>
      <c r="Z19" s="25">
        <v>15</v>
      </c>
      <c r="AB19" s="25">
        <v>8</v>
      </c>
      <c r="AD19" s="25">
        <v>16</v>
      </c>
      <c r="AE19" s="25">
        <v>16</v>
      </c>
      <c r="AG19" s="25">
        <v>6</v>
      </c>
      <c r="AI19" s="25">
        <v>14</v>
      </c>
      <c r="AJ19" s="25">
        <v>0</v>
      </c>
      <c r="AK19" s="25">
        <v>8</v>
      </c>
      <c r="AL19" s="25">
        <v>1</v>
      </c>
      <c r="AM19" s="25">
        <v>15</v>
      </c>
      <c r="AN19" s="10">
        <v>0.22388059701400001</v>
      </c>
      <c r="AO19" s="10">
        <v>0.26744186046500001</v>
      </c>
      <c r="AP19" s="42">
        <f t="shared" si="2"/>
        <v>22.999999999990003</v>
      </c>
      <c r="AQ19" s="42">
        <f t="shared" si="3"/>
        <v>4.9999999999900027</v>
      </c>
      <c r="AR19" s="42"/>
      <c r="AU19" s="17">
        <f t="shared" si="4"/>
        <v>0</v>
      </c>
    </row>
    <row r="20" spans="1:47" x14ac:dyDescent="0.3">
      <c r="A20" s="7">
        <v>43911</v>
      </c>
      <c r="B20" s="25"/>
      <c r="C20" s="17">
        <v>1050</v>
      </c>
      <c r="D20" s="17">
        <f t="shared" si="0"/>
        <v>159</v>
      </c>
      <c r="E20" s="17">
        <v>104</v>
      </c>
      <c r="F20" s="17">
        <v>18</v>
      </c>
      <c r="G20" s="31">
        <f t="shared" si="1"/>
        <v>0.22500000000000001</v>
      </c>
      <c r="H20" s="10">
        <v>9.9047619047000005E-2</v>
      </c>
      <c r="I20" s="10">
        <v>7.7294685990000001E-2</v>
      </c>
      <c r="P20" s="14">
        <v>80</v>
      </c>
      <c r="Q20" s="14">
        <v>27</v>
      </c>
      <c r="R20" s="14">
        <v>4</v>
      </c>
      <c r="S20" s="14">
        <v>4</v>
      </c>
      <c r="T20" s="25">
        <v>6</v>
      </c>
      <c r="V20" s="25">
        <v>41</v>
      </c>
      <c r="X20" s="25">
        <v>19</v>
      </c>
      <c r="Z20" s="25">
        <v>14</v>
      </c>
      <c r="AB20" s="25">
        <v>1</v>
      </c>
      <c r="AD20" s="25">
        <v>17</v>
      </c>
      <c r="AE20" s="25">
        <v>17</v>
      </c>
      <c r="AG20" s="25">
        <v>2</v>
      </c>
      <c r="AI20" s="25">
        <v>23</v>
      </c>
      <c r="AJ20" s="25">
        <v>0</v>
      </c>
      <c r="AK20" s="25">
        <v>11</v>
      </c>
      <c r="AL20" s="25">
        <v>1</v>
      </c>
      <c r="AM20" s="25">
        <v>14</v>
      </c>
      <c r="AN20" s="10">
        <v>0.17499999999999999</v>
      </c>
      <c r="AO20" s="10">
        <v>0.259615384615</v>
      </c>
      <c r="AP20" s="42">
        <f t="shared" si="2"/>
        <v>26.99999999996</v>
      </c>
      <c r="AQ20" s="42">
        <f t="shared" si="3"/>
        <v>3.9999999999699973</v>
      </c>
      <c r="AR20" s="42"/>
      <c r="AU20" s="17">
        <f t="shared" si="4"/>
        <v>0</v>
      </c>
    </row>
    <row r="21" spans="1:47" x14ac:dyDescent="0.3">
      <c r="A21" s="7">
        <v>43912</v>
      </c>
      <c r="B21" s="25"/>
      <c r="C21" s="17">
        <v>1165</v>
      </c>
      <c r="D21" s="17">
        <f t="shared" si="0"/>
        <v>115</v>
      </c>
      <c r="E21" s="17">
        <v>126</v>
      </c>
      <c r="F21" s="17">
        <v>22</v>
      </c>
      <c r="G21" s="31">
        <f t="shared" si="1"/>
        <v>0.22448979591836735</v>
      </c>
      <c r="H21" s="10">
        <v>0.108154506437</v>
      </c>
      <c r="I21" s="10">
        <v>8.5291557875999999E-2</v>
      </c>
      <c r="P21" s="14">
        <v>98</v>
      </c>
      <c r="Q21" s="14">
        <v>33</v>
      </c>
      <c r="R21" s="14">
        <v>6</v>
      </c>
      <c r="S21" s="14">
        <v>6</v>
      </c>
      <c r="T21" s="25">
        <v>7</v>
      </c>
      <c r="V21" s="25">
        <v>49</v>
      </c>
      <c r="X21" s="25">
        <v>26</v>
      </c>
      <c r="Z21" s="25">
        <v>16</v>
      </c>
      <c r="AB21" s="25">
        <v>3</v>
      </c>
      <c r="AD21" s="25">
        <v>20</v>
      </c>
      <c r="AE21" s="25">
        <v>23</v>
      </c>
      <c r="AG21" s="25">
        <v>7</v>
      </c>
      <c r="AI21" s="25">
        <v>27</v>
      </c>
      <c r="AJ21" s="25">
        <v>0</v>
      </c>
      <c r="AK21" s="25">
        <v>16</v>
      </c>
      <c r="AL21" s="25">
        <v>1</v>
      </c>
      <c r="AM21" s="25">
        <v>18</v>
      </c>
      <c r="AN21" s="10">
        <v>0.18367346938699999</v>
      </c>
      <c r="AO21" s="10">
        <v>0.26190476190400003</v>
      </c>
      <c r="AP21" s="42">
        <f>AO21*E21</f>
        <v>32.999999999904006</v>
      </c>
      <c r="AQ21" s="42">
        <f t="shared" si="3"/>
        <v>5.9999999999440057</v>
      </c>
      <c r="AR21" s="42"/>
      <c r="AS21" s="17">
        <v>1</v>
      </c>
      <c r="AU21" s="17">
        <f t="shared" si="4"/>
        <v>1</v>
      </c>
    </row>
    <row r="22" spans="1:47" x14ac:dyDescent="0.3">
      <c r="A22" s="7">
        <v>43913</v>
      </c>
      <c r="B22" s="25"/>
      <c r="C22" s="17">
        <v>1291</v>
      </c>
      <c r="D22" s="17">
        <f t="shared" si="0"/>
        <v>126</v>
      </c>
      <c r="E22" s="17">
        <v>152</v>
      </c>
      <c r="F22" s="17">
        <v>26</v>
      </c>
      <c r="G22" s="31">
        <f t="shared" si="1"/>
        <v>0.22222222222222221</v>
      </c>
      <c r="H22" s="10">
        <v>0.117738187451</v>
      </c>
      <c r="I22" s="10">
        <v>9.2053501179999997E-2</v>
      </c>
      <c r="P22" s="14">
        <v>117</v>
      </c>
      <c r="Q22" s="14">
        <v>39</v>
      </c>
      <c r="R22" s="14">
        <v>6</v>
      </c>
      <c r="S22" s="14">
        <v>6</v>
      </c>
      <c r="T22" s="25">
        <v>7</v>
      </c>
      <c r="V22" s="25">
        <v>54</v>
      </c>
      <c r="X22" s="25">
        <v>34</v>
      </c>
      <c r="Z22" s="25">
        <v>22</v>
      </c>
      <c r="AB22" s="25">
        <v>6</v>
      </c>
      <c r="AD22" s="25">
        <v>26</v>
      </c>
      <c r="AE22" s="25">
        <v>29</v>
      </c>
      <c r="AG22" s="25">
        <v>7</v>
      </c>
      <c r="AI22" s="25">
        <v>31</v>
      </c>
      <c r="AJ22" s="25">
        <v>0</v>
      </c>
      <c r="AK22" s="25">
        <v>19</v>
      </c>
      <c r="AL22" s="25">
        <v>1</v>
      </c>
      <c r="AM22" s="25">
        <v>22</v>
      </c>
      <c r="AN22" s="10">
        <v>0.18803418803399999</v>
      </c>
      <c r="AO22" s="10">
        <v>0.25657894736800002</v>
      </c>
      <c r="AP22" s="42">
        <f t="shared" ref="AP22:AP85" si="5">AO22*E22</f>
        <v>38.999999999936001</v>
      </c>
      <c r="AQ22" s="42">
        <f t="shared" si="3"/>
        <v>6.0000000000319957</v>
      </c>
      <c r="AR22" s="42"/>
      <c r="AS22" s="17">
        <v>1</v>
      </c>
      <c r="AU22" s="17">
        <f t="shared" si="4"/>
        <v>0</v>
      </c>
    </row>
    <row r="23" spans="1:47" x14ac:dyDescent="0.3">
      <c r="A23" s="7">
        <v>43914</v>
      </c>
      <c r="B23" s="25"/>
      <c r="C23" s="17">
        <v>1476</v>
      </c>
      <c r="D23" s="17">
        <f t="shared" si="0"/>
        <v>185</v>
      </c>
      <c r="E23" s="17">
        <v>177</v>
      </c>
      <c r="F23" s="17">
        <v>25</v>
      </c>
      <c r="G23" s="31">
        <f t="shared" si="1"/>
        <v>0.18518518518518517</v>
      </c>
      <c r="H23" s="10">
        <v>0.119918699186</v>
      </c>
      <c r="I23" s="10">
        <v>9.3103448275E-2</v>
      </c>
      <c r="P23" s="14">
        <v>135</v>
      </c>
      <c r="Q23" s="14">
        <v>45</v>
      </c>
      <c r="R23" s="14">
        <v>6</v>
      </c>
      <c r="S23" s="14">
        <v>6</v>
      </c>
      <c r="T23" s="25">
        <v>8</v>
      </c>
      <c r="V23" s="25">
        <v>54</v>
      </c>
      <c r="X23" s="25">
        <v>47</v>
      </c>
      <c r="Z23" s="25">
        <v>26</v>
      </c>
      <c r="AB23" s="25">
        <v>4</v>
      </c>
      <c r="AD23" s="25">
        <v>30</v>
      </c>
      <c r="AE23" s="25">
        <v>39</v>
      </c>
      <c r="AG23" s="25">
        <v>10</v>
      </c>
      <c r="AI23" s="25">
        <v>43</v>
      </c>
      <c r="AJ23" s="25">
        <v>0</v>
      </c>
      <c r="AK23" s="25">
        <v>23</v>
      </c>
      <c r="AL23" s="25">
        <v>1</v>
      </c>
      <c r="AM23" s="25">
        <v>26</v>
      </c>
      <c r="AN23" s="10">
        <v>0.19259259259200001</v>
      </c>
      <c r="AO23" s="10">
        <v>0.25423728813500002</v>
      </c>
      <c r="AP23" s="42">
        <f t="shared" si="5"/>
        <v>44.999999999895003</v>
      </c>
      <c r="AQ23" s="42">
        <f t="shared" si="3"/>
        <v>5.9999999999590017</v>
      </c>
      <c r="AR23" s="42"/>
      <c r="AS23" s="17">
        <v>3</v>
      </c>
      <c r="AU23" s="17">
        <f t="shared" si="4"/>
        <v>2</v>
      </c>
    </row>
    <row r="24" spans="1:47" x14ac:dyDescent="0.3">
      <c r="A24" s="7">
        <v>43915</v>
      </c>
      <c r="B24" s="25"/>
      <c r="C24" s="17">
        <v>1768</v>
      </c>
      <c r="D24" s="17">
        <f t="shared" si="0"/>
        <v>292</v>
      </c>
      <c r="E24" s="17">
        <v>223</v>
      </c>
      <c r="F24" s="17">
        <v>46</v>
      </c>
      <c r="G24" s="31">
        <f t="shared" si="1"/>
        <v>0.26436781609195403</v>
      </c>
      <c r="H24" s="10">
        <v>0.12613122171899999</v>
      </c>
      <c r="I24" s="10">
        <v>0.10051993067499999</v>
      </c>
      <c r="P24" s="14">
        <v>174</v>
      </c>
      <c r="Q24" s="14">
        <v>58</v>
      </c>
      <c r="R24" s="14">
        <v>13</v>
      </c>
      <c r="S24" s="14">
        <v>13</v>
      </c>
      <c r="T24" s="25">
        <v>8</v>
      </c>
      <c r="V24" s="25">
        <v>55</v>
      </c>
      <c r="X24" s="25">
        <v>76</v>
      </c>
      <c r="Z24" s="25">
        <v>35</v>
      </c>
      <c r="AB24" s="25">
        <v>11</v>
      </c>
      <c r="AD24" s="25">
        <v>41</v>
      </c>
      <c r="AE24" s="25">
        <v>49</v>
      </c>
      <c r="AG24" s="25">
        <v>12</v>
      </c>
      <c r="AI24" s="25">
        <v>61</v>
      </c>
      <c r="AJ24" s="25">
        <v>0</v>
      </c>
      <c r="AK24" s="25">
        <v>26</v>
      </c>
      <c r="AL24" s="25">
        <v>1</v>
      </c>
      <c r="AM24" s="25">
        <v>36</v>
      </c>
      <c r="AN24" s="10">
        <v>0.20689655172400001</v>
      </c>
      <c r="AO24" s="10">
        <v>0.26008968609799998</v>
      </c>
      <c r="AP24" s="42">
        <f t="shared" si="5"/>
        <v>57.999999999853998</v>
      </c>
      <c r="AQ24" s="42">
        <f t="shared" si="3"/>
        <v>12.999999999958995</v>
      </c>
      <c r="AR24" s="42"/>
      <c r="AS24" s="17">
        <v>8</v>
      </c>
      <c r="AU24" s="17">
        <f t="shared" si="4"/>
        <v>5</v>
      </c>
    </row>
    <row r="25" spans="1:47" x14ac:dyDescent="0.3">
      <c r="A25" s="7">
        <v>43916</v>
      </c>
      <c r="B25" s="25"/>
      <c r="C25" s="17">
        <v>2027</v>
      </c>
      <c r="D25" s="17">
        <f t="shared" si="0"/>
        <v>259</v>
      </c>
      <c r="E25" s="17">
        <v>272</v>
      </c>
      <c r="F25" s="17">
        <v>49</v>
      </c>
      <c r="G25" s="31">
        <f t="shared" si="1"/>
        <v>0.23902439024390243</v>
      </c>
      <c r="H25" s="10">
        <v>0.134188455846</v>
      </c>
      <c r="I25" s="10">
        <v>0.103483089348</v>
      </c>
      <c r="P25" s="14">
        <v>205</v>
      </c>
      <c r="Q25" s="14">
        <v>66</v>
      </c>
      <c r="R25" s="14">
        <v>8</v>
      </c>
      <c r="S25" s="14">
        <v>8</v>
      </c>
      <c r="T25" s="25">
        <v>5</v>
      </c>
      <c r="V25" s="25">
        <v>72</v>
      </c>
      <c r="X25" s="25">
        <v>91</v>
      </c>
      <c r="Z25" s="25">
        <v>37</v>
      </c>
      <c r="AB25" s="25">
        <v>8</v>
      </c>
      <c r="AD25" s="25">
        <v>49</v>
      </c>
      <c r="AE25" s="25">
        <v>45</v>
      </c>
      <c r="AG25" s="25">
        <v>7</v>
      </c>
      <c r="AI25" s="25">
        <v>63</v>
      </c>
      <c r="AJ25" s="25">
        <v>0</v>
      </c>
      <c r="AK25" s="25">
        <v>30</v>
      </c>
      <c r="AL25" s="25">
        <v>1</v>
      </c>
      <c r="AM25" s="25">
        <v>38</v>
      </c>
      <c r="AN25" s="10">
        <v>0.18536585365800001</v>
      </c>
      <c r="AO25" s="10">
        <v>0.242647058823</v>
      </c>
      <c r="AP25" s="42">
        <f t="shared" si="5"/>
        <v>65.999999999856001</v>
      </c>
      <c r="AQ25" s="42">
        <f t="shared" si="3"/>
        <v>8.0000000000020037</v>
      </c>
      <c r="AR25" s="42"/>
      <c r="AS25" s="17">
        <v>8</v>
      </c>
      <c r="AU25" s="17">
        <f t="shared" si="4"/>
        <v>0</v>
      </c>
    </row>
    <row r="26" spans="1:47" x14ac:dyDescent="0.3">
      <c r="A26" s="7">
        <v>43917</v>
      </c>
      <c r="B26" s="25"/>
      <c r="C26" s="17">
        <v>2404</v>
      </c>
      <c r="D26" s="17">
        <f t="shared" si="0"/>
        <v>377</v>
      </c>
      <c r="E26" s="17">
        <v>312</v>
      </c>
      <c r="F26" s="17">
        <v>40</v>
      </c>
      <c r="G26" s="31">
        <f t="shared" si="1"/>
        <v>0.16877637130801687</v>
      </c>
      <c r="H26" s="10">
        <v>0.12978369384300001</v>
      </c>
      <c r="I26" s="10">
        <v>0.101238786843</v>
      </c>
      <c r="P26" s="14">
        <v>237</v>
      </c>
      <c r="Q26" s="14">
        <v>74</v>
      </c>
      <c r="R26" s="14">
        <v>8</v>
      </c>
      <c r="S26" s="14">
        <v>8</v>
      </c>
      <c r="T26" s="25">
        <v>5</v>
      </c>
      <c r="V26" s="25">
        <v>68</v>
      </c>
      <c r="X26" s="25">
        <v>117</v>
      </c>
      <c r="Z26" s="25">
        <v>47</v>
      </c>
      <c r="AB26" s="25">
        <v>10</v>
      </c>
      <c r="AD26" s="25">
        <v>59</v>
      </c>
      <c r="AE26" s="25">
        <v>55</v>
      </c>
      <c r="AG26" s="25">
        <v>11</v>
      </c>
      <c r="AI26" s="25">
        <v>84</v>
      </c>
      <c r="AJ26" s="25">
        <v>0</v>
      </c>
      <c r="AK26" s="25">
        <v>33</v>
      </c>
      <c r="AL26" s="25">
        <v>1</v>
      </c>
      <c r="AM26" s="25">
        <v>48</v>
      </c>
      <c r="AN26" s="10">
        <v>0.202531645569</v>
      </c>
      <c r="AO26" s="10">
        <v>0.237179487179</v>
      </c>
      <c r="AP26" s="42">
        <f t="shared" si="5"/>
        <v>73.999999999848001</v>
      </c>
      <c r="AQ26" s="42">
        <f t="shared" si="3"/>
        <v>7.9999999999919993</v>
      </c>
      <c r="AR26" s="42"/>
      <c r="AS26" s="17">
        <v>10</v>
      </c>
      <c r="AU26" s="17">
        <f t="shared" si="4"/>
        <v>2</v>
      </c>
    </row>
    <row r="27" spans="1:47" x14ac:dyDescent="0.3">
      <c r="A27" s="7">
        <v>43918</v>
      </c>
      <c r="B27" s="25"/>
      <c r="C27" s="17">
        <v>2667</v>
      </c>
      <c r="D27" s="17">
        <f t="shared" si="0"/>
        <v>263</v>
      </c>
      <c r="E27" s="17">
        <v>357</v>
      </c>
      <c r="F27" s="17">
        <v>45</v>
      </c>
      <c r="G27" s="31">
        <f t="shared" si="1"/>
        <v>0.16605166051660517</v>
      </c>
      <c r="H27" s="10">
        <v>0.13385826771600001</v>
      </c>
      <c r="I27" s="10">
        <v>0.104512148091</v>
      </c>
      <c r="P27" s="14">
        <v>271</v>
      </c>
      <c r="Q27" s="14">
        <v>86</v>
      </c>
      <c r="R27" s="14">
        <v>12</v>
      </c>
      <c r="S27" s="14">
        <v>12</v>
      </c>
      <c r="T27" s="25">
        <v>10</v>
      </c>
      <c r="V27" s="25">
        <v>85</v>
      </c>
      <c r="X27" s="25">
        <v>120</v>
      </c>
      <c r="Z27" s="25">
        <v>56</v>
      </c>
      <c r="AB27" s="25">
        <v>12</v>
      </c>
      <c r="AD27" s="25">
        <v>71</v>
      </c>
      <c r="AE27" s="25">
        <v>55</v>
      </c>
      <c r="AG27" s="25">
        <v>11</v>
      </c>
      <c r="AI27" s="25">
        <v>98</v>
      </c>
      <c r="AJ27" s="25">
        <v>0</v>
      </c>
      <c r="AK27" s="25">
        <v>37</v>
      </c>
      <c r="AL27" s="25">
        <v>1</v>
      </c>
      <c r="AM27" s="25">
        <v>57</v>
      </c>
      <c r="AN27" s="10">
        <v>0.210332103321</v>
      </c>
      <c r="AO27" s="10">
        <v>0.24089635854300001</v>
      </c>
      <c r="AP27" s="42">
        <f t="shared" si="5"/>
        <v>85.999999999850999</v>
      </c>
      <c r="AQ27" s="42">
        <f t="shared" si="3"/>
        <v>12.000000000002998</v>
      </c>
      <c r="AR27" s="42"/>
      <c r="AS27" s="17">
        <v>14</v>
      </c>
      <c r="AU27" s="17">
        <f t="shared" si="4"/>
        <v>4</v>
      </c>
    </row>
    <row r="28" spans="1:47" x14ac:dyDescent="0.3">
      <c r="A28" s="7">
        <v>43919</v>
      </c>
      <c r="B28" s="25"/>
      <c r="C28" s="17">
        <v>2826</v>
      </c>
      <c r="D28" s="17">
        <f t="shared" si="0"/>
        <v>159</v>
      </c>
      <c r="E28" s="17">
        <v>385</v>
      </c>
      <c r="F28" s="17">
        <v>28</v>
      </c>
      <c r="G28" s="31">
        <f t="shared" si="1"/>
        <v>9.9290780141843976E-2</v>
      </c>
      <c r="H28" s="10">
        <v>0.13623496107499999</v>
      </c>
      <c r="I28" s="10">
        <v>0.10325887953100001</v>
      </c>
      <c r="P28" s="14">
        <v>282</v>
      </c>
      <c r="Q28" s="14">
        <v>94</v>
      </c>
      <c r="R28" s="14">
        <v>8</v>
      </c>
      <c r="S28" s="14">
        <v>8</v>
      </c>
      <c r="T28" s="25">
        <v>11</v>
      </c>
      <c r="V28" s="25">
        <v>103</v>
      </c>
      <c r="X28" s="25">
        <v>115</v>
      </c>
      <c r="Z28" s="25">
        <v>53</v>
      </c>
      <c r="AB28" s="25">
        <v>6</v>
      </c>
      <c r="AD28" s="25">
        <v>77</v>
      </c>
      <c r="AE28" s="25">
        <v>55</v>
      </c>
      <c r="AG28" s="25">
        <v>3</v>
      </c>
      <c r="AI28" s="25">
        <v>98</v>
      </c>
      <c r="AJ28" s="25">
        <v>0</v>
      </c>
      <c r="AK28" s="25">
        <v>37</v>
      </c>
      <c r="AL28" s="25">
        <v>2</v>
      </c>
      <c r="AM28" s="25">
        <v>53</v>
      </c>
      <c r="AN28" s="10">
        <v>0.18794326241100001</v>
      </c>
      <c r="AO28" s="10">
        <v>0.244155844155</v>
      </c>
      <c r="AP28" s="42">
        <f t="shared" si="5"/>
        <v>93.999999999674998</v>
      </c>
      <c r="AQ28" s="42">
        <f t="shared" si="3"/>
        <v>7.9999999998239986</v>
      </c>
      <c r="AR28" s="42"/>
      <c r="AS28" s="17">
        <v>19</v>
      </c>
      <c r="AU28" s="17">
        <f t="shared" si="4"/>
        <v>5</v>
      </c>
    </row>
    <row r="29" spans="1:47" x14ac:dyDescent="0.3">
      <c r="A29" s="7">
        <v>43920</v>
      </c>
      <c r="B29" s="25"/>
      <c r="C29" s="17">
        <v>3010</v>
      </c>
      <c r="D29" s="17">
        <f t="shared" si="0"/>
        <v>184</v>
      </c>
      <c r="E29" s="17">
        <v>409</v>
      </c>
      <c r="F29" s="17">
        <v>24</v>
      </c>
      <c r="G29" s="31">
        <f t="shared" si="1"/>
        <v>8.1632653061224483E-2</v>
      </c>
      <c r="H29" s="10">
        <v>0.13588039867099999</v>
      </c>
      <c r="I29" s="10">
        <v>0.102012491325</v>
      </c>
      <c r="P29" s="14">
        <v>294</v>
      </c>
      <c r="Q29" s="14">
        <v>106</v>
      </c>
      <c r="R29" s="14">
        <v>12</v>
      </c>
      <c r="S29" s="14">
        <v>12</v>
      </c>
      <c r="T29" s="25">
        <v>8</v>
      </c>
      <c r="V29" s="25">
        <v>101</v>
      </c>
      <c r="X29" s="25">
        <v>119</v>
      </c>
      <c r="Z29" s="25">
        <v>66</v>
      </c>
      <c r="AB29" s="25">
        <v>16</v>
      </c>
      <c r="AD29" s="25">
        <v>93</v>
      </c>
      <c r="AE29" s="25">
        <v>71</v>
      </c>
      <c r="AG29" s="25">
        <v>14</v>
      </c>
      <c r="AI29" s="25">
        <v>107</v>
      </c>
      <c r="AJ29" s="25">
        <v>0</v>
      </c>
      <c r="AK29" s="25">
        <v>47</v>
      </c>
      <c r="AL29" s="25">
        <v>3</v>
      </c>
      <c r="AM29" s="25">
        <v>66</v>
      </c>
      <c r="AN29" s="10">
        <v>0.224489795918</v>
      </c>
      <c r="AO29" s="10">
        <v>0.25916870415600002</v>
      </c>
      <c r="AP29" s="42">
        <f t="shared" si="5"/>
        <v>105.999999999804</v>
      </c>
      <c r="AQ29" s="42">
        <f t="shared" si="3"/>
        <v>12.000000000129006</v>
      </c>
      <c r="AR29" s="42"/>
      <c r="AS29" s="17">
        <v>23</v>
      </c>
      <c r="AU29" s="17">
        <f t="shared" si="4"/>
        <v>4</v>
      </c>
    </row>
    <row r="30" spans="1:47" x14ac:dyDescent="0.3">
      <c r="A30" s="7">
        <v>43921</v>
      </c>
      <c r="B30" s="25"/>
      <c r="C30" s="17">
        <v>3314</v>
      </c>
      <c r="D30" s="17">
        <f t="shared" si="0"/>
        <v>304</v>
      </c>
      <c r="E30" s="17">
        <v>453</v>
      </c>
      <c r="F30" s="17">
        <v>44</v>
      </c>
      <c r="G30" s="31">
        <f t="shared" si="1"/>
        <v>0.13664596273291926</v>
      </c>
      <c r="H30" s="10">
        <v>0.136692818346</v>
      </c>
      <c r="I30" s="10">
        <v>0.10196326789100001</v>
      </c>
      <c r="P30" s="14">
        <v>322</v>
      </c>
      <c r="Q30" s="14">
        <v>122</v>
      </c>
      <c r="R30" s="14">
        <v>16</v>
      </c>
      <c r="S30" s="14">
        <v>16</v>
      </c>
      <c r="T30" s="25">
        <v>8</v>
      </c>
      <c r="V30" s="25">
        <v>107</v>
      </c>
      <c r="X30" s="25">
        <v>135</v>
      </c>
      <c r="Z30" s="25">
        <v>72</v>
      </c>
      <c r="AB30" s="25">
        <v>10</v>
      </c>
      <c r="AD30" s="25">
        <v>103</v>
      </c>
      <c r="AE30" s="25">
        <v>76</v>
      </c>
      <c r="AG30" s="25">
        <v>8</v>
      </c>
      <c r="AI30" s="25">
        <v>110</v>
      </c>
      <c r="AJ30" s="25">
        <v>0</v>
      </c>
      <c r="AK30" s="25">
        <v>55</v>
      </c>
      <c r="AL30" s="25">
        <v>3</v>
      </c>
      <c r="AM30" s="25">
        <v>72</v>
      </c>
      <c r="AN30" s="10">
        <v>0.22360248447200001</v>
      </c>
      <c r="AO30" s="10">
        <v>0.26931567328900002</v>
      </c>
      <c r="AP30" s="42">
        <f t="shared" si="5"/>
        <v>121.99999999991701</v>
      </c>
      <c r="AQ30" s="42">
        <f t="shared" si="3"/>
        <v>16.000000000113005</v>
      </c>
      <c r="AR30" s="42"/>
      <c r="AS30" s="17">
        <v>29</v>
      </c>
      <c r="AU30" s="17">
        <f t="shared" si="4"/>
        <v>6</v>
      </c>
    </row>
    <row r="31" spans="1:47" x14ac:dyDescent="0.3">
      <c r="A31" s="7">
        <v>43922</v>
      </c>
      <c r="B31" s="25"/>
      <c r="C31" s="17">
        <v>3597</v>
      </c>
      <c r="D31" s="17">
        <f t="shared" si="0"/>
        <v>283</v>
      </c>
      <c r="E31" s="17">
        <v>498</v>
      </c>
      <c r="F31" s="17">
        <v>45</v>
      </c>
      <c r="G31" s="31">
        <f t="shared" si="1"/>
        <v>0.13043478260869565</v>
      </c>
      <c r="H31" s="10">
        <v>0.138448707256</v>
      </c>
      <c r="I31" s="10">
        <v>0.101799940985</v>
      </c>
      <c r="P31" s="14">
        <v>345</v>
      </c>
      <c r="Q31" s="14">
        <v>148</v>
      </c>
      <c r="R31" s="14">
        <v>26</v>
      </c>
      <c r="S31" s="14">
        <v>26</v>
      </c>
      <c r="T31" s="25">
        <v>12</v>
      </c>
      <c r="V31" s="25">
        <v>121</v>
      </c>
      <c r="X31" s="25">
        <v>138</v>
      </c>
      <c r="Z31" s="25">
        <v>74</v>
      </c>
      <c r="AB31" s="25">
        <v>9</v>
      </c>
      <c r="AD31" s="25">
        <v>112</v>
      </c>
      <c r="AE31" s="25">
        <v>77</v>
      </c>
      <c r="AG31" s="25">
        <v>6</v>
      </c>
      <c r="AI31" s="25">
        <v>104</v>
      </c>
      <c r="AJ31" s="25">
        <v>0</v>
      </c>
      <c r="AK31" s="25">
        <v>59</v>
      </c>
      <c r="AL31" s="25">
        <v>4</v>
      </c>
      <c r="AM31" s="25">
        <v>74</v>
      </c>
      <c r="AN31" s="10">
        <v>0.21449275362299999</v>
      </c>
      <c r="AO31" s="10">
        <v>0.29718875501999997</v>
      </c>
      <c r="AP31" s="42">
        <f t="shared" si="5"/>
        <v>147.99999999995998</v>
      </c>
      <c r="AQ31" s="42">
        <f t="shared" si="3"/>
        <v>26.000000000042974</v>
      </c>
      <c r="AR31" s="42"/>
      <c r="AS31" s="17">
        <v>36</v>
      </c>
      <c r="AU31" s="17">
        <f t="shared" si="4"/>
        <v>7</v>
      </c>
    </row>
    <row r="32" spans="1:47" x14ac:dyDescent="0.3">
      <c r="A32" s="7">
        <v>43923</v>
      </c>
      <c r="B32" s="25"/>
      <c r="C32" s="17">
        <v>3865</v>
      </c>
      <c r="D32" s="17">
        <f t="shared" si="0"/>
        <v>268</v>
      </c>
      <c r="E32" s="17">
        <v>537</v>
      </c>
      <c r="F32" s="17">
        <v>39</v>
      </c>
      <c r="G32" s="31">
        <f t="shared" si="1"/>
        <v>0.1111111111111111</v>
      </c>
      <c r="H32" s="10">
        <v>0.13893919793000001</v>
      </c>
      <c r="I32" s="10">
        <v>9.7149183503999995E-2</v>
      </c>
      <c r="P32" s="14">
        <v>351</v>
      </c>
      <c r="Q32" s="14">
        <v>158</v>
      </c>
      <c r="R32" s="14">
        <v>10</v>
      </c>
      <c r="S32" s="14">
        <v>10</v>
      </c>
      <c r="T32" s="25">
        <v>15</v>
      </c>
      <c r="V32" s="25">
        <v>125</v>
      </c>
      <c r="X32" s="25">
        <v>135</v>
      </c>
      <c r="Z32" s="25">
        <v>76</v>
      </c>
      <c r="AB32" s="25">
        <v>10</v>
      </c>
      <c r="AD32" s="25">
        <v>122</v>
      </c>
      <c r="AE32" s="25">
        <v>79</v>
      </c>
      <c r="AG32" s="25">
        <v>12</v>
      </c>
      <c r="AI32" s="25">
        <v>102</v>
      </c>
      <c r="AJ32" s="25">
        <v>0</v>
      </c>
      <c r="AK32" s="25">
        <v>65</v>
      </c>
      <c r="AL32" s="25">
        <v>2</v>
      </c>
      <c r="AM32" s="25">
        <v>76</v>
      </c>
      <c r="AN32" s="10">
        <v>0.216524216524</v>
      </c>
      <c r="AO32" s="10">
        <v>0.29422718808100001</v>
      </c>
      <c r="AP32" s="42">
        <f t="shared" si="5"/>
        <v>157.99999999949702</v>
      </c>
      <c r="AQ32" s="42">
        <f t="shared" si="3"/>
        <v>9.9999999995370388</v>
      </c>
      <c r="AR32" s="42"/>
      <c r="AS32" s="17">
        <v>41</v>
      </c>
      <c r="AU32" s="17">
        <f t="shared" si="4"/>
        <v>5</v>
      </c>
    </row>
    <row r="33" spans="1:47" x14ac:dyDescent="0.3">
      <c r="A33" s="7">
        <v>43924</v>
      </c>
      <c r="B33" s="25"/>
      <c r="C33" s="17">
        <v>4198</v>
      </c>
      <c r="D33" s="17">
        <f t="shared" si="0"/>
        <v>333</v>
      </c>
      <c r="E33" s="17">
        <v>578</v>
      </c>
      <c r="F33" s="17">
        <v>41</v>
      </c>
      <c r="G33" s="31">
        <f t="shared" si="1"/>
        <v>0.10933333333333334</v>
      </c>
      <c r="H33" s="10">
        <v>0.13768461171900001</v>
      </c>
      <c r="I33" s="10">
        <v>9.6824167311999998E-2</v>
      </c>
      <c r="P33" s="14">
        <v>375</v>
      </c>
      <c r="Q33" s="14">
        <v>184</v>
      </c>
      <c r="R33" s="14">
        <v>26</v>
      </c>
      <c r="S33" s="14">
        <v>26</v>
      </c>
      <c r="T33" s="25">
        <v>24</v>
      </c>
      <c r="V33" s="25">
        <v>118</v>
      </c>
      <c r="X33" s="25">
        <v>147</v>
      </c>
      <c r="Z33" s="25">
        <v>86</v>
      </c>
      <c r="AB33" s="25">
        <v>15</v>
      </c>
      <c r="AD33" s="25">
        <v>137</v>
      </c>
      <c r="AE33" s="25">
        <v>85</v>
      </c>
      <c r="AG33" s="25">
        <v>14</v>
      </c>
      <c r="AI33" s="25">
        <v>126</v>
      </c>
      <c r="AJ33" s="25">
        <v>0</v>
      </c>
      <c r="AK33" s="25">
        <v>65</v>
      </c>
      <c r="AL33" s="25">
        <v>2</v>
      </c>
      <c r="AM33" s="25">
        <v>86</v>
      </c>
      <c r="AN33" s="10">
        <v>0.22933333333299999</v>
      </c>
      <c r="AO33" s="10">
        <v>0.31833910034599999</v>
      </c>
      <c r="AP33" s="42">
        <f t="shared" si="5"/>
        <v>183.99999999998801</v>
      </c>
      <c r="AQ33" s="42">
        <f t="shared" si="3"/>
        <v>26.000000000490985</v>
      </c>
      <c r="AR33" s="42"/>
      <c r="AS33" s="17">
        <v>48</v>
      </c>
      <c r="AU33" s="17">
        <f t="shared" si="4"/>
        <v>7</v>
      </c>
    </row>
    <row r="34" spans="1:47" x14ac:dyDescent="0.3">
      <c r="A34" s="7">
        <v>43925</v>
      </c>
      <c r="B34" s="25"/>
      <c r="C34" s="17">
        <v>4481</v>
      </c>
      <c r="D34" s="17">
        <f t="shared" si="0"/>
        <v>283</v>
      </c>
      <c r="E34" s="17">
        <v>607</v>
      </c>
      <c r="F34" s="17">
        <v>29</v>
      </c>
      <c r="G34" s="31">
        <f t="shared" si="1"/>
        <v>7.9452054794520555E-2</v>
      </c>
      <c r="H34" s="10">
        <v>0.135460834635</v>
      </c>
      <c r="I34" s="10">
        <v>8.8959298074000007E-2</v>
      </c>
      <c r="P34" s="14">
        <v>365</v>
      </c>
      <c r="Q34" s="14">
        <v>194</v>
      </c>
      <c r="R34" s="14">
        <v>10</v>
      </c>
      <c r="S34" s="14">
        <v>10</v>
      </c>
      <c r="T34" s="25">
        <v>20</v>
      </c>
      <c r="V34" s="25">
        <v>104</v>
      </c>
      <c r="X34" s="25">
        <v>157</v>
      </c>
      <c r="Z34" s="25">
        <v>84</v>
      </c>
      <c r="AB34" s="25">
        <v>10</v>
      </c>
      <c r="AD34" s="25">
        <v>147</v>
      </c>
      <c r="AE34" s="25">
        <v>84</v>
      </c>
      <c r="AG34" s="25">
        <v>2</v>
      </c>
      <c r="AI34" s="25">
        <v>131</v>
      </c>
      <c r="AJ34" s="25">
        <v>0</v>
      </c>
      <c r="AK34" s="25">
        <v>62</v>
      </c>
      <c r="AL34" s="25">
        <v>2</v>
      </c>
      <c r="AM34" s="25">
        <v>84</v>
      </c>
      <c r="AN34" s="10">
        <v>0.23013698630099999</v>
      </c>
      <c r="AO34" s="10">
        <v>0.31960461285000002</v>
      </c>
      <c r="AP34" s="42">
        <f t="shared" si="5"/>
        <v>193.99999999995001</v>
      </c>
      <c r="AQ34" s="42">
        <f t="shared" si="3"/>
        <v>9.9999999999620002</v>
      </c>
      <c r="AR34" s="42"/>
      <c r="AS34" s="17">
        <v>56</v>
      </c>
      <c r="AU34" s="17">
        <f t="shared" si="4"/>
        <v>8</v>
      </c>
    </row>
    <row r="35" spans="1:47" x14ac:dyDescent="0.3">
      <c r="A35" s="7">
        <v>43926</v>
      </c>
      <c r="B35" s="25"/>
      <c r="C35" s="17">
        <v>4598</v>
      </c>
      <c r="D35" s="17">
        <f t="shared" si="0"/>
        <v>117</v>
      </c>
      <c r="E35" s="17">
        <v>632</v>
      </c>
      <c r="F35" s="17">
        <v>25</v>
      </c>
      <c r="G35" s="31">
        <f t="shared" si="1"/>
        <v>6.7567567567567571E-2</v>
      </c>
      <c r="H35" s="10">
        <v>0.13745106568000001</v>
      </c>
      <c r="I35" s="10">
        <v>8.8707743946000006E-2</v>
      </c>
      <c r="P35" s="14">
        <v>370</v>
      </c>
      <c r="Q35" s="14">
        <v>202</v>
      </c>
      <c r="R35" s="14">
        <v>8</v>
      </c>
      <c r="S35" s="14">
        <v>8</v>
      </c>
      <c r="T35" s="25">
        <v>19</v>
      </c>
      <c r="V35" s="25">
        <v>112</v>
      </c>
      <c r="X35" s="25">
        <v>158</v>
      </c>
      <c r="Z35" s="25">
        <v>81</v>
      </c>
      <c r="AB35" s="25">
        <v>6</v>
      </c>
      <c r="AD35" s="25">
        <v>153</v>
      </c>
      <c r="AE35" s="25">
        <v>83</v>
      </c>
      <c r="AG35" s="25">
        <v>5</v>
      </c>
      <c r="AI35" s="25">
        <v>138</v>
      </c>
      <c r="AJ35" s="25">
        <v>0</v>
      </c>
      <c r="AK35" s="25">
        <v>61</v>
      </c>
      <c r="AL35" s="25">
        <v>2</v>
      </c>
      <c r="AM35" s="25">
        <v>81</v>
      </c>
      <c r="AN35" s="10">
        <v>0.218918918918</v>
      </c>
      <c r="AO35" s="10">
        <v>0.319620253164</v>
      </c>
      <c r="AP35" s="42">
        <f t="shared" si="5"/>
        <v>201.999999999648</v>
      </c>
      <c r="AQ35" s="42">
        <f t="shared" si="3"/>
        <v>7.9999999996979909</v>
      </c>
      <c r="AR35" s="42"/>
      <c r="AS35" s="17">
        <v>64</v>
      </c>
      <c r="AU35" s="17">
        <f t="shared" si="4"/>
        <v>8</v>
      </c>
    </row>
    <row r="36" spans="1:47" x14ac:dyDescent="0.3">
      <c r="A36" s="7">
        <v>43927</v>
      </c>
      <c r="B36" s="25"/>
      <c r="C36" s="17">
        <v>4834</v>
      </c>
      <c r="D36" s="17">
        <f t="shared" si="0"/>
        <v>236</v>
      </c>
      <c r="E36" s="17">
        <v>670</v>
      </c>
      <c r="F36" s="17">
        <v>38</v>
      </c>
      <c r="G36" s="31">
        <f t="shared" si="1"/>
        <v>9.6446700507614211E-2</v>
      </c>
      <c r="H36" s="10">
        <v>0.138601572196</v>
      </c>
      <c r="I36" s="10">
        <v>9.1627906975999998E-2</v>
      </c>
      <c r="P36" s="14">
        <v>394</v>
      </c>
      <c r="Q36" s="14">
        <v>222</v>
      </c>
      <c r="R36" s="14">
        <v>20</v>
      </c>
      <c r="S36" s="14">
        <v>20</v>
      </c>
      <c r="T36" s="25">
        <v>24</v>
      </c>
      <c r="V36" s="25">
        <v>121</v>
      </c>
      <c r="X36" s="25">
        <v>163</v>
      </c>
      <c r="Z36" s="25">
        <v>86</v>
      </c>
      <c r="AB36" s="25">
        <v>11</v>
      </c>
      <c r="AD36" s="25">
        <v>164</v>
      </c>
      <c r="AE36" s="25">
        <v>88</v>
      </c>
      <c r="AG36" s="25">
        <v>9</v>
      </c>
      <c r="AI36" s="25">
        <v>133</v>
      </c>
      <c r="AJ36" s="25">
        <v>0</v>
      </c>
      <c r="AK36" s="25">
        <v>64</v>
      </c>
      <c r="AL36" s="25">
        <v>2</v>
      </c>
      <c r="AM36" s="25">
        <v>87</v>
      </c>
      <c r="AN36" s="10">
        <v>0.22081218274100001</v>
      </c>
      <c r="AO36" s="10">
        <v>0.33134328358199999</v>
      </c>
      <c r="AP36" s="42">
        <f t="shared" si="5"/>
        <v>221.99999999994</v>
      </c>
      <c r="AQ36" s="42">
        <f t="shared" si="3"/>
        <v>20.000000000292005</v>
      </c>
      <c r="AR36" s="42"/>
      <c r="AS36" s="17">
        <v>72</v>
      </c>
      <c r="AU36" s="17">
        <f t="shared" si="4"/>
        <v>8</v>
      </c>
    </row>
    <row r="37" spans="1:47" x14ac:dyDescent="0.3">
      <c r="A37" s="7">
        <v>43928</v>
      </c>
      <c r="B37" s="25"/>
      <c r="C37" s="17">
        <v>5030</v>
      </c>
      <c r="D37" s="17">
        <f t="shared" si="0"/>
        <v>196</v>
      </c>
      <c r="E37" s="17">
        <v>712</v>
      </c>
      <c r="F37" s="17">
        <v>42</v>
      </c>
      <c r="G37" s="31">
        <f t="shared" si="1"/>
        <v>0.10194174757281553</v>
      </c>
      <c r="H37" s="10">
        <v>0.14155069582499999</v>
      </c>
      <c r="I37" s="10">
        <v>9.4408799266000001E-2</v>
      </c>
      <c r="P37" s="14">
        <v>412</v>
      </c>
      <c r="Q37" s="14">
        <v>239</v>
      </c>
      <c r="R37" s="14">
        <v>17</v>
      </c>
      <c r="S37" s="14">
        <v>17</v>
      </c>
      <c r="T37" s="25">
        <v>34</v>
      </c>
      <c r="V37" s="25">
        <v>117</v>
      </c>
      <c r="X37" s="25">
        <v>162</v>
      </c>
      <c r="Z37" s="25">
        <v>99</v>
      </c>
      <c r="AB37" s="25">
        <v>22</v>
      </c>
      <c r="AD37" s="25">
        <v>186</v>
      </c>
      <c r="AE37" s="25">
        <v>94</v>
      </c>
      <c r="AG37" s="25">
        <v>11</v>
      </c>
      <c r="AI37" s="25">
        <v>137</v>
      </c>
      <c r="AJ37" s="25">
        <v>0</v>
      </c>
      <c r="AK37" s="25">
        <v>63</v>
      </c>
      <c r="AL37" s="25">
        <v>2</v>
      </c>
      <c r="AM37" s="25">
        <v>99</v>
      </c>
      <c r="AN37" s="10">
        <v>0.24029126213499999</v>
      </c>
      <c r="AO37" s="10">
        <v>0.33567415730299999</v>
      </c>
      <c r="AP37" s="42">
        <f t="shared" si="5"/>
        <v>238.99999999973599</v>
      </c>
      <c r="AQ37" s="42">
        <f t="shared" si="3"/>
        <v>16.999999999795989</v>
      </c>
      <c r="AR37" s="42"/>
      <c r="AS37" s="17">
        <v>80</v>
      </c>
      <c r="AU37" s="17">
        <f t="shared" si="4"/>
        <v>8</v>
      </c>
    </row>
    <row r="38" spans="1:47" x14ac:dyDescent="0.3">
      <c r="A38" s="7">
        <v>43929</v>
      </c>
      <c r="B38" s="25"/>
      <c r="C38" s="17">
        <v>5324</v>
      </c>
      <c r="D38" s="17">
        <f t="shared" si="0"/>
        <v>294</v>
      </c>
      <c r="E38" s="17">
        <v>745</v>
      </c>
      <c r="F38" s="17">
        <v>33</v>
      </c>
      <c r="G38" s="31">
        <f t="shared" si="1"/>
        <v>7.8199052132701424E-2</v>
      </c>
      <c r="H38" s="10">
        <v>0.13993238166700001</v>
      </c>
      <c r="I38" s="10">
        <v>9.3115622241000007E-2</v>
      </c>
      <c r="P38" s="14">
        <v>422</v>
      </c>
      <c r="Q38" s="14">
        <v>270</v>
      </c>
      <c r="R38" s="14">
        <v>31</v>
      </c>
      <c r="S38" s="14">
        <v>31</v>
      </c>
      <c r="T38" s="25">
        <v>41</v>
      </c>
      <c r="V38" s="25">
        <v>122</v>
      </c>
      <c r="X38" s="25">
        <v>165</v>
      </c>
      <c r="Z38" s="25">
        <v>94</v>
      </c>
      <c r="AB38" s="25">
        <v>6</v>
      </c>
      <c r="AD38" s="25">
        <v>192</v>
      </c>
      <c r="AE38" s="25">
        <v>89</v>
      </c>
      <c r="AG38" s="25">
        <v>7</v>
      </c>
      <c r="AI38" s="25">
        <v>136</v>
      </c>
      <c r="AJ38" s="25">
        <v>0</v>
      </c>
      <c r="AK38" s="25">
        <v>61</v>
      </c>
      <c r="AL38" s="25">
        <v>3</v>
      </c>
      <c r="AM38" s="25">
        <v>94</v>
      </c>
      <c r="AN38" s="10">
        <v>0.222748815165</v>
      </c>
      <c r="AO38" s="10">
        <v>0.36241610738199997</v>
      </c>
      <c r="AP38" s="42">
        <f t="shared" si="5"/>
        <v>269.99999999958999</v>
      </c>
      <c r="AQ38" s="42">
        <f t="shared" si="3"/>
        <v>30.999999999853998</v>
      </c>
      <c r="AR38" s="42"/>
      <c r="AS38" s="17">
        <v>92</v>
      </c>
      <c r="AU38" s="17">
        <f t="shared" si="4"/>
        <v>12</v>
      </c>
    </row>
    <row r="39" spans="1:47" x14ac:dyDescent="0.3">
      <c r="A39" s="7">
        <v>43930</v>
      </c>
      <c r="B39" s="25"/>
      <c r="C39" s="17">
        <v>5581</v>
      </c>
      <c r="D39" s="17">
        <f t="shared" si="0"/>
        <v>257</v>
      </c>
      <c r="E39" s="17">
        <v>781</v>
      </c>
      <c r="F39" s="17">
        <v>36</v>
      </c>
      <c r="G39" s="31">
        <f t="shared" si="1"/>
        <v>8.6538461538461536E-2</v>
      </c>
      <c r="H39" s="10">
        <v>0.13993907901800001</v>
      </c>
      <c r="I39" s="10">
        <v>9.0493800304000005E-2</v>
      </c>
      <c r="P39" s="14">
        <v>416</v>
      </c>
      <c r="Q39" s="14">
        <v>298</v>
      </c>
      <c r="R39" s="14">
        <v>28</v>
      </c>
      <c r="S39" s="14">
        <v>28</v>
      </c>
      <c r="T39" s="25">
        <v>46</v>
      </c>
      <c r="V39" s="25">
        <v>115</v>
      </c>
      <c r="X39" s="25">
        <v>159</v>
      </c>
      <c r="Z39" s="25">
        <v>96</v>
      </c>
      <c r="AB39" s="25">
        <v>13</v>
      </c>
      <c r="AD39" s="25">
        <v>205</v>
      </c>
      <c r="AE39" s="25">
        <v>88</v>
      </c>
      <c r="AG39" s="25">
        <v>8</v>
      </c>
      <c r="AI39" s="25">
        <v>136</v>
      </c>
      <c r="AJ39" s="25">
        <v>0</v>
      </c>
      <c r="AK39" s="25">
        <v>64</v>
      </c>
      <c r="AL39" s="25">
        <v>3</v>
      </c>
      <c r="AM39" s="25">
        <v>96</v>
      </c>
      <c r="AN39" s="10">
        <v>0.23076923076899999</v>
      </c>
      <c r="AO39" s="10">
        <v>0.38156209987099998</v>
      </c>
      <c r="AP39" s="42">
        <f t="shared" si="5"/>
        <v>297.99999999925097</v>
      </c>
      <c r="AQ39" s="42">
        <f t="shared" si="3"/>
        <v>27.999999999660986</v>
      </c>
      <c r="AR39" s="42"/>
      <c r="AS39" s="17">
        <v>101</v>
      </c>
      <c r="AU39" s="17">
        <f t="shared" si="4"/>
        <v>9</v>
      </c>
    </row>
    <row r="40" spans="1:47" x14ac:dyDescent="0.3">
      <c r="A40" s="7">
        <v>43931</v>
      </c>
      <c r="B40" s="25"/>
      <c r="C40" s="17">
        <v>5744</v>
      </c>
      <c r="D40" s="17">
        <f t="shared" si="0"/>
        <v>163</v>
      </c>
      <c r="E40" s="17">
        <v>807</v>
      </c>
      <c r="F40" s="17">
        <v>26</v>
      </c>
      <c r="G40" s="31">
        <f t="shared" si="1"/>
        <v>6.4516129032258063E-2</v>
      </c>
      <c r="H40" s="10">
        <v>0.140494428969</v>
      </c>
      <c r="I40" s="10">
        <v>8.7380745879999999E-2</v>
      </c>
      <c r="P40" s="14">
        <v>403</v>
      </c>
      <c r="Q40" s="14">
        <v>314</v>
      </c>
      <c r="R40" s="14">
        <v>16</v>
      </c>
      <c r="S40" s="14">
        <v>16</v>
      </c>
      <c r="T40" s="25">
        <v>37</v>
      </c>
      <c r="V40" s="25">
        <v>114</v>
      </c>
      <c r="X40" s="25">
        <v>163</v>
      </c>
      <c r="Z40" s="25">
        <v>89</v>
      </c>
      <c r="AB40" s="25">
        <v>5</v>
      </c>
      <c r="AD40" s="25">
        <v>210</v>
      </c>
      <c r="AE40" s="25">
        <v>84</v>
      </c>
      <c r="AG40" s="25">
        <v>6</v>
      </c>
      <c r="AI40" s="25">
        <v>135</v>
      </c>
      <c r="AJ40" s="25">
        <v>0</v>
      </c>
      <c r="AK40" s="25">
        <v>62</v>
      </c>
      <c r="AL40" s="25">
        <v>3</v>
      </c>
      <c r="AM40" s="25">
        <v>89</v>
      </c>
      <c r="AN40" s="10">
        <v>0.22084367245600001</v>
      </c>
      <c r="AO40" s="10">
        <v>0.38909541511700002</v>
      </c>
      <c r="AP40" s="42">
        <f t="shared" si="5"/>
        <v>313.999999999419</v>
      </c>
      <c r="AQ40" s="42">
        <f t="shared" si="3"/>
        <v>16.000000000168029</v>
      </c>
      <c r="AR40" s="42"/>
      <c r="AS40" s="17">
        <v>107</v>
      </c>
      <c r="AU40" s="17">
        <f t="shared" si="4"/>
        <v>6</v>
      </c>
    </row>
    <row r="41" spans="1:47" x14ac:dyDescent="0.3">
      <c r="A41" s="7">
        <v>43932</v>
      </c>
      <c r="B41" s="25"/>
      <c r="C41" s="17">
        <v>5914</v>
      </c>
      <c r="D41" s="17">
        <f t="shared" si="0"/>
        <v>170</v>
      </c>
      <c r="E41" s="17">
        <v>831</v>
      </c>
      <c r="F41" s="17">
        <v>24</v>
      </c>
      <c r="G41" s="31">
        <f t="shared" si="1"/>
        <v>5.9553349875930521E-2</v>
      </c>
      <c r="H41" s="10">
        <v>0.14051403449399999</v>
      </c>
      <c r="I41" s="10">
        <v>8.6797329312000002E-2</v>
      </c>
      <c r="P41" s="14">
        <v>403</v>
      </c>
      <c r="Q41" s="14">
        <v>329</v>
      </c>
      <c r="R41" s="14">
        <v>15</v>
      </c>
      <c r="S41" s="14">
        <v>15</v>
      </c>
      <c r="T41" s="25">
        <v>41</v>
      </c>
      <c r="V41" s="25">
        <v>114</v>
      </c>
      <c r="X41" s="25">
        <v>161</v>
      </c>
      <c r="Z41" s="25">
        <v>87</v>
      </c>
      <c r="AB41" s="25">
        <v>10</v>
      </c>
      <c r="AD41" s="25">
        <v>220</v>
      </c>
      <c r="AE41" s="25">
        <v>88</v>
      </c>
      <c r="AG41" s="25">
        <v>10</v>
      </c>
      <c r="AI41" s="25">
        <v>124</v>
      </c>
      <c r="AJ41" s="25">
        <v>0</v>
      </c>
      <c r="AK41" s="25">
        <v>62</v>
      </c>
      <c r="AL41" s="25">
        <v>3</v>
      </c>
      <c r="AM41" s="25">
        <v>87</v>
      </c>
      <c r="AN41" s="10">
        <v>0.21588089329999999</v>
      </c>
      <c r="AO41" s="10">
        <v>0.39590854392199998</v>
      </c>
      <c r="AP41" s="42">
        <f t="shared" si="5"/>
        <v>328.99999999918197</v>
      </c>
      <c r="AQ41" s="42">
        <f t="shared" si="3"/>
        <v>14.999999999762963</v>
      </c>
      <c r="AR41" s="42"/>
      <c r="AS41" s="17">
        <v>112</v>
      </c>
      <c r="AU41" s="17">
        <f t="shared" si="4"/>
        <v>5</v>
      </c>
    </row>
    <row r="42" spans="1:47" x14ac:dyDescent="0.3">
      <c r="A42" s="7">
        <v>43933</v>
      </c>
      <c r="B42" s="25"/>
      <c r="C42" s="17">
        <v>6003</v>
      </c>
      <c r="D42" s="17">
        <f t="shared" si="0"/>
        <v>89</v>
      </c>
      <c r="E42" s="17">
        <v>847</v>
      </c>
      <c r="F42" s="17">
        <v>16</v>
      </c>
      <c r="G42" s="31">
        <f t="shared" si="1"/>
        <v>0.04</v>
      </c>
      <c r="H42" s="10">
        <v>0.141096118607</v>
      </c>
      <c r="I42" s="10">
        <v>8.6692674469000003E-2</v>
      </c>
      <c r="P42" s="14">
        <v>400</v>
      </c>
      <c r="Q42" s="14">
        <v>342</v>
      </c>
      <c r="R42" s="14">
        <v>13</v>
      </c>
      <c r="S42" s="14">
        <v>13</v>
      </c>
      <c r="T42" s="25">
        <v>37</v>
      </c>
      <c r="V42" s="25">
        <v>108</v>
      </c>
      <c r="X42" s="25">
        <v>155</v>
      </c>
      <c r="Z42" s="25">
        <v>100</v>
      </c>
      <c r="AB42" s="25">
        <v>11</v>
      </c>
      <c r="AD42" s="25">
        <v>231</v>
      </c>
      <c r="AE42" s="25">
        <v>93</v>
      </c>
      <c r="AG42" s="25">
        <v>5</v>
      </c>
      <c r="AI42" s="25">
        <v>142</v>
      </c>
      <c r="AJ42" s="25">
        <v>0</v>
      </c>
      <c r="AK42" s="25">
        <v>63</v>
      </c>
      <c r="AL42" s="25">
        <v>3</v>
      </c>
      <c r="AM42" s="25">
        <v>100</v>
      </c>
      <c r="AN42" s="10">
        <v>0.25</v>
      </c>
      <c r="AO42" s="10">
        <v>0.40377804014099999</v>
      </c>
      <c r="AP42" s="42">
        <f t="shared" si="5"/>
        <v>341.99999999942702</v>
      </c>
      <c r="AQ42" s="42">
        <f t="shared" si="3"/>
        <v>13.000000000245052</v>
      </c>
      <c r="AR42" s="42"/>
      <c r="AS42" s="17">
        <v>118</v>
      </c>
      <c r="AU42" s="17">
        <f t="shared" si="4"/>
        <v>6</v>
      </c>
    </row>
    <row r="43" spans="1:47" x14ac:dyDescent="0.3">
      <c r="A43" s="7">
        <v>43934</v>
      </c>
      <c r="B43" s="25"/>
      <c r="C43" s="17">
        <v>6071</v>
      </c>
      <c r="D43" s="17">
        <f t="shared" si="0"/>
        <v>68</v>
      </c>
      <c r="E43" s="17">
        <v>860</v>
      </c>
      <c r="F43" s="17">
        <v>13</v>
      </c>
      <c r="G43" s="31">
        <f t="shared" si="1"/>
        <v>3.2994923857868022E-2</v>
      </c>
      <c r="H43" s="10">
        <v>0.14165705814499999</v>
      </c>
      <c r="I43" s="10">
        <v>8.6422461066000003E-2</v>
      </c>
      <c r="P43" s="14">
        <v>394</v>
      </c>
      <c r="Q43" s="14">
        <v>352</v>
      </c>
      <c r="R43" s="14">
        <v>10</v>
      </c>
      <c r="S43" s="14">
        <v>10</v>
      </c>
      <c r="T43" s="25">
        <v>43</v>
      </c>
      <c r="V43" s="25">
        <v>107</v>
      </c>
      <c r="X43" s="25">
        <v>151</v>
      </c>
      <c r="Z43" s="25">
        <v>93</v>
      </c>
      <c r="AB43" s="25">
        <v>5</v>
      </c>
      <c r="AD43" s="25">
        <v>236</v>
      </c>
      <c r="AE43" s="25">
        <v>86</v>
      </c>
      <c r="AG43" s="25">
        <v>1</v>
      </c>
      <c r="AI43" s="25">
        <v>123</v>
      </c>
      <c r="AJ43" s="25">
        <v>0</v>
      </c>
      <c r="AK43" s="25">
        <v>61</v>
      </c>
      <c r="AL43" s="25">
        <v>3</v>
      </c>
      <c r="AM43" s="25">
        <v>93</v>
      </c>
      <c r="AN43" s="10">
        <v>0.23604060913700001</v>
      </c>
      <c r="AO43" s="10">
        <v>0.40930232558099999</v>
      </c>
      <c r="AP43" s="42">
        <f t="shared" si="5"/>
        <v>351.99999999966002</v>
      </c>
      <c r="AQ43" s="42">
        <f t="shared" si="3"/>
        <v>10.000000000233001</v>
      </c>
      <c r="AR43" s="42"/>
      <c r="AS43" s="17">
        <v>128</v>
      </c>
      <c r="AU43" s="17">
        <f t="shared" si="4"/>
        <v>10</v>
      </c>
    </row>
    <row r="44" spans="1:47" x14ac:dyDescent="0.3">
      <c r="A44" s="7">
        <v>43935</v>
      </c>
      <c r="B44" s="25"/>
      <c r="C44" s="17">
        <v>6153</v>
      </c>
      <c r="D44" s="17">
        <f t="shared" si="0"/>
        <v>82</v>
      </c>
      <c r="E44" s="17">
        <v>870</v>
      </c>
      <c r="F44" s="17">
        <v>10</v>
      </c>
      <c r="G44" s="31">
        <f t="shared" si="1"/>
        <v>2.5974025974025976E-2</v>
      </c>
      <c r="H44" s="10">
        <v>0.14139444173499999</v>
      </c>
      <c r="I44" s="10">
        <v>8.677034032E-2</v>
      </c>
      <c r="P44" s="14">
        <v>385</v>
      </c>
      <c r="Q44" s="14">
        <v>380</v>
      </c>
      <c r="R44" s="14">
        <v>28</v>
      </c>
      <c r="S44" s="14">
        <v>28</v>
      </c>
      <c r="T44" s="25">
        <v>43</v>
      </c>
      <c r="V44" s="25">
        <v>111</v>
      </c>
      <c r="X44" s="25">
        <v>148</v>
      </c>
      <c r="Z44" s="25">
        <v>83</v>
      </c>
      <c r="AB44" s="25">
        <v>3</v>
      </c>
      <c r="AD44" s="25">
        <v>239</v>
      </c>
      <c r="AE44" s="25">
        <v>78</v>
      </c>
      <c r="AG44" s="25">
        <v>3</v>
      </c>
      <c r="AI44" s="25">
        <v>111</v>
      </c>
      <c r="AJ44" s="25">
        <v>0</v>
      </c>
      <c r="AK44" s="25">
        <v>59</v>
      </c>
      <c r="AL44" s="25">
        <v>5</v>
      </c>
      <c r="AM44" s="25">
        <v>83</v>
      </c>
      <c r="AN44" s="10">
        <v>0.21558441558399999</v>
      </c>
      <c r="AO44" s="10">
        <v>0.43678160919499998</v>
      </c>
      <c r="AP44" s="42">
        <f t="shared" si="5"/>
        <v>379.99999999964996</v>
      </c>
      <c r="AQ44" s="42">
        <f t="shared" si="3"/>
        <v>27.999999999989939</v>
      </c>
      <c r="AR44" s="42"/>
      <c r="AS44" s="17">
        <v>134</v>
      </c>
      <c r="AU44" s="17">
        <f t="shared" si="4"/>
        <v>6</v>
      </c>
    </row>
    <row r="45" spans="1:47" x14ac:dyDescent="0.3">
      <c r="A45" s="7">
        <v>43936</v>
      </c>
      <c r="B45" s="25"/>
      <c r="C45" s="17">
        <v>6313</v>
      </c>
      <c r="D45" s="17">
        <f t="shared" si="0"/>
        <v>160</v>
      </c>
      <c r="E45" s="17">
        <v>890</v>
      </c>
      <c r="F45" s="17">
        <v>20</v>
      </c>
      <c r="G45" s="31">
        <f t="shared" si="1"/>
        <v>5.3908355795148251E-2</v>
      </c>
      <c r="H45" s="10">
        <v>0.14097893236100001</v>
      </c>
      <c r="I45" s="10">
        <v>8.4510250568999995E-2</v>
      </c>
      <c r="P45" s="14">
        <v>371</v>
      </c>
      <c r="Q45" s="14">
        <v>408</v>
      </c>
      <c r="R45" s="14">
        <v>28</v>
      </c>
      <c r="S45" s="14">
        <v>28</v>
      </c>
      <c r="T45" s="25">
        <v>42</v>
      </c>
      <c r="V45" s="25">
        <v>110</v>
      </c>
      <c r="X45" s="25">
        <v>143</v>
      </c>
      <c r="Z45" s="25">
        <v>76</v>
      </c>
      <c r="AB45" s="25">
        <v>2</v>
      </c>
      <c r="AD45" s="25">
        <v>241</v>
      </c>
      <c r="AE45" s="25">
        <v>74</v>
      </c>
      <c r="AG45" s="25">
        <v>4</v>
      </c>
      <c r="AI45" s="25">
        <v>108</v>
      </c>
      <c r="AJ45" s="25">
        <v>0</v>
      </c>
      <c r="AK45" s="25">
        <v>57</v>
      </c>
      <c r="AL45" s="25">
        <v>4</v>
      </c>
      <c r="AM45" s="25">
        <v>77</v>
      </c>
      <c r="AN45" s="10">
        <v>0.20754716981099999</v>
      </c>
      <c r="AO45" s="10">
        <v>0.45842696629200003</v>
      </c>
      <c r="AP45" s="42">
        <f t="shared" si="5"/>
        <v>407.99999999988</v>
      </c>
      <c r="AQ45" s="42">
        <f t="shared" si="3"/>
        <v>28.000000000230045</v>
      </c>
      <c r="AR45" s="42"/>
      <c r="AS45" s="17">
        <v>134</v>
      </c>
      <c r="AU45" s="17">
        <f t="shared" si="4"/>
        <v>0</v>
      </c>
    </row>
    <row r="46" spans="1:47" x14ac:dyDescent="0.3">
      <c r="A46" s="7">
        <v>43937</v>
      </c>
      <c r="B46" s="25"/>
      <c r="C46" s="17">
        <v>6445</v>
      </c>
      <c r="D46" s="17">
        <f t="shared" si="0"/>
        <v>132</v>
      </c>
      <c r="E46" s="17">
        <v>913</v>
      </c>
      <c r="F46" s="17">
        <v>23</v>
      </c>
      <c r="G46" s="31">
        <f t="shared" si="1"/>
        <v>6.3360881542699726E-2</v>
      </c>
      <c r="H46" s="10">
        <v>0.14166020170599999</v>
      </c>
      <c r="I46" s="10">
        <v>8.5512367490999996E-2</v>
      </c>
      <c r="P46" s="14">
        <v>363</v>
      </c>
      <c r="Q46" s="14">
        <v>438</v>
      </c>
      <c r="R46" s="14">
        <v>30</v>
      </c>
      <c r="S46" s="14">
        <v>30</v>
      </c>
      <c r="T46" s="25">
        <v>50</v>
      </c>
      <c r="V46" s="25">
        <v>92</v>
      </c>
      <c r="X46" s="25">
        <v>138</v>
      </c>
      <c r="Z46" s="25">
        <v>83</v>
      </c>
      <c r="AB46" s="25">
        <v>10</v>
      </c>
      <c r="AD46" s="25">
        <v>251</v>
      </c>
      <c r="AE46" s="25">
        <v>81</v>
      </c>
      <c r="AG46" s="25">
        <v>10</v>
      </c>
      <c r="AI46" s="25">
        <v>108</v>
      </c>
      <c r="AJ46" s="25">
        <v>0</v>
      </c>
      <c r="AK46" s="25">
        <v>57</v>
      </c>
      <c r="AL46" s="25">
        <v>3</v>
      </c>
      <c r="AM46" s="25">
        <v>83</v>
      </c>
      <c r="AN46" s="10">
        <v>0.22865013774099999</v>
      </c>
      <c r="AO46" s="10">
        <v>0.47973713033900001</v>
      </c>
      <c r="AP46" s="42">
        <f t="shared" si="5"/>
        <v>437.999999999507</v>
      </c>
      <c r="AQ46" s="42">
        <f t="shared" si="3"/>
        <v>29.999999999626993</v>
      </c>
      <c r="AR46" s="42"/>
      <c r="AS46" s="17">
        <v>136</v>
      </c>
      <c r="AU46" s="17">
        <f t="shared" si="4"/>
        <v>2</v>
      </c>
    </row>
    <row r="47" spans="1:47" x14ac:dyDescent="0.3">
      <c r="A47" s="7">
        <v>43938</v>
      </c>
      <c r="B47" s="25"/>
      <c r="C47" s="17">
        <v>6561</v>
      </c>
      <c r="D47" s="17">
        <f t="shared" si="0"/>
        <v>116</v>
      </c>
      <c r="E47" s="17">
        <v>938</v>
      </c>
      <c r="F47" s="17">
        <v>25</v>
      </c>
      <c r="G47" s="31">
        <f t="shared" si="1"/>
        <v>7.0422535211267609E-2</v>
      </c>
      <c r="H47" s="10">
        <v>0.14296601127799999</v>
      </c>
      <c r="I47" s="10">
        <v>8.8176850471000004E-2</v>
      </c>
      <c r="P47" s="14">
        <v>355</v>
      </c>
      <c r="Q47" s="14">
        <v>464</v>
      </c>
      <c r="R47" s="14">
        <v>26</v>
      </c>
      <c r="S47" s="14">
        <v>26</v>
      </c>
      <c r="T47" s="25">
        <v>42</v>
      </c>
      <c r="V47" s="25">
        <v>96</v>
      </c>
      <c r="X47" s="25">
        <v>137</v>
      </c>
      <c r="Z47" s="25">
        <v>80</v>
      </c>
      <c r="AB47" s="25">
        <v>8</v>
      </c>
      <c r="AD47" s="25">
        <v>259</v>
      </c>
      <c r="AE47" s="25">
        <v>80</v>
      </c>
      <c r="AG47" s="25">
        <v>8</v>
      </c>
      <c r="AI47" s="25">
        <v>109</v>
      </c>
      <c r="AJ47" s="25">
        <v>0</v>
      </c>
      <c r="AK47" s="25">
        <v>56</v>
      </c>
      <c r="AL47" s="25">
        <v>3</v>
      </c>
      <c r="AM47" s="25">
        <v>81</v>
      </c>
      <c r="AN47" s="10">
        <v>0.228169014084</v>
      </c>
      <c r="AO47" s="10">
        <v>0.49466950959400002</v>
      </c>
      <c r="AP47" s="42">
        <f t="shared" si="5"/>
        <v>463.99999999917202</v>
      </c>
      <c r="AQ47" s="42">
        <f t="shared" si="3"/>
        <v>25.999999999665022</v>
      </c>
      <c r="AR47" s="42"/>
      <c r="AS47" s="17">
        <v>143</v>
      </c>
      <c r="AU47" s="17">
        <f t="shared" si="4"/>
        <v>7</v>
      </c>
    </row>
    <row r="48" spans="1:47" x14ac:dyDescent="0.3">
      <c r="A48" s="7">
        <v>43939</v>
      </c>
      <c r="B48" s="25"/>
      <c r="C48" s="17">
        <v>6666</v>
      </c>
      <c r="D48" s="17">
        <f t="shared" si="0"/>
        <v>105</v>
      </c>
      <c r="E48" s="17">
        <v>953</v>
      </c>
      <c r="F48" s="17">
        <v>15</v>
      </c>
      <c r="G48" s="31">
        <f t="shared" si="1"/>
        <v>4.4378698224852069E-2</v>
      </c>
      <c r="H48" s="10">
        <v>0.14296429642899999</v>
      </c>
      <c r="I48" s="10">
        <v>8.5052843481999998E-2</v>
      </c>
      <c r="P48" s="14">
        <v>338</v>
      </c>
      <c r="Q48" s="14">
        <v>480</v>
      </c>
      <c r="R48" s="14">
        <v>16</v>
      </c>
      <c r="S48" s="14">
        <v>16</v>
      </c>
      <c r="T48" s="25">
        <v>41</v>
      </c>
      <c r="V48" s="25">
        <v>98</v>
      </c>
      <c r="X48" s="25">
        <v>125</v>
      </c>
      <c r="Z48" s="25">
        <v>74</v>
      </c>
      <c r="AB48" s="25">
        <v>5</v>
      </c>
      <c r="AD48" s="25">
        <v>264</v>
      </c>
      <c r="AE48" s="25">
        <v>75</v>
      </c>
      <c r="AG48" s="25">
        <v>5</v>
      </c>
      <c r="AI48" s="25">
        <v>103</v>
      </c>
      <c r="AJ48" s="25">
        <v>0</v>
      </c>
      <c r="AK48" s="25">
        <v>51</v>
      </c>
      <c r="AL48" s="25">
        <v>3</v>
      </c>
      <c r="AM48" s="25">
        <v>75</v>
      </c>
      <c r="AN48" s="10">
        <v>0.221893491124</v>
      </c>
      <c r="AO48" s="10">
        <v>0.50367261280099995</v>
      </c>
      <c r="AP48" s="42">
        <f t="shared" si="5"/>
        <v>479.99999999935295</v>
      </c>
      <c r="AQ48" s="42">
        <f t="shared" si="3"/>
        <v>16.000000000180933</v>
      </c>
      <c r="AR48" s="42"/>
      <c r="AS48" s="17">
        <v>145</v>
      </c>
      <c r="AU48" s="17">
        <f t="shared" si="4"/>
        <v>2</v>
      </c>
    </row>
    <row r="49" spans="1:49" x14ac:dyDescent="0.3">
      <c r="A49" s="7">
        <v>43940</v>
      </c>
      <c r="B49" s="25"/>
      <c r="C49" s="17">
        <v>6758</v>
      </c>
      <c r="D49" s="17">
        <f t="shared" si="0"/>
        <v>92</v>
      </c>
      <c r="E49" s="17">
        <v>976</v>
      </c>
      <c r="F49" s="17">
        <v>23</v>
      </c>
      <c r="G49" s="31">
        <f t="shared" si="1"/>
        <v>6.6860465116279064E-2</v>
      </c>
      <c r="H49" s="10">
        <v>0.14442142645700001</v>
      </c>
      <c r="I49" s="10">
        <v>8.8092189500000001E-2</v>
      </c>
      <c r="P49" s="14">
        <v>344</v>
      </c>
      <c r="Q49" s="14">
        <v>493</v>
      </c>
      <c r="R49" s="14">
        <v>13</v>
      </c>
      <c r="S49" s="14">
        <v>13</v>
      </c>
      <c r="T49" s="25">
        <v>40</v>
      </c>
      <c r="V49" s="25">
        <v>97</v>
      </c>
      <c r="X49" s="25">
        <v>128</v>
      </c>
      <c r="Z49" s="25">
        <v>79</v>
      </c>
      <c r="AB49" s="25">
        <v>9</v>
      </c>
      <c r="AD49" s="25">
        <v>273</v>
      </c>
      <c r="AE49" s="25">
        <v>79</v>
      </c>
      <c r="AG49" s="25">
        <v>8</v>
      </c>
      <c r="AI49" s="25">
        <v>106</v>
      </c>
      <c r="AJ49" s="25">
        <v>0</v>
      </c>
      <c r="AK49" s="25">
        <v>52</v>
      </c>
      <c r="AL49" s="25">
        <v>3</v>
      </c>
      <c r="AM49" s="25">
        <v>81</v>
      </c>
      <c r="AN49" s="10">
        <v>0.23546511627899999</v>
      </c>
      <c r="AO49" s="10">
        <v>0.50512295081900005</v>
      </c>
      <c r="AP49" s="42">
        <f t="shared" si="5"/>
        <v>492.99999999934403</v>
      </c>
      <c r="AQ49" s="42">
        <f t="shared" si="3"/>
        <v>12.999999999991076</v>
      </c>
      <c r="AR49" s="42"/>
      <c r="AS49" s="17">
        <v>152</v>
      </c>
      <c r="AU49" s="17">
        <f t="shared" si="4"/>
        <v>7</v>
      </c>
      <c r="AW49" t="e">
        <v>#N/A</v>
      </c>
    </row>
    <row r="50" spans="1:49" x14ac:dyDescent="0.3">
      <c r="A50" s="7">
        <v>43941</v>
      </c>
      <c r="B50" s="25"/>
      <c r="C50" s="17">
        <v>6912</v>
      </c>
      <c r="D50" s="17">
        <f t="shared" si="0"/>
        <v>154</v>
      </c>
      <c r="E50" s="17">
        <v>1001</v>
      </c>
      <c r="F50" s="17">
        <v>25</v>
      </c>
      <c r="G50" s="31">
        <f t="shared" si="1"/>
        <v>7.1633237822349566E-2</v>
      </c>
      <c r="H50" s="10">
        <v>0.14482060185100001</v>
      </c>
      <c r="I50" s="10">
        <v>9.1552990555999997E-2</v>
      </c>
      <c r="P50" s="14">
        <v>349</v>
      </c>
      <c r="Q50" s="14">
        <v>515</v>
      </c>
      <c r="R50" s="14">
        <v>22</v>
      </c>
      <c r="S50" s="14">
        <v>22</v>
      </c>
      <c r="T50" s="25">
        <v>53</v>
      </c>
      <c r="V50" s="25">
        <v>104</v>
      </c>
      <c r="X50" s="25">
        <v>116</v>
      </c>
      <c r="Z50" s="25">
        <v>76</v>
      </c>
      <c r="AB50" s="25">
        <v>10</v>
      </c>
      <c r="AD50" s="25">
        <v>283</v>
      </c>
      <c r="AE50" s="25">
        <v>81</v>
      </c>
      <c r="AG50" s="25">
        <v>9</v>
      </c>
      <c r="AI50" s="25">
        <v>89</v>
      </c>
      <c r="AJ50" s="25">
        <v>0</v>
      </c>
      <c r="AK50" s="25">
        <v>54</v>
      </c>
      <c r="AL50" s="25">
        <v>3</v>
      </c>
      <c r="AM50" s="25">
        <v>78</v>
      </c>
      <c r="AN50" s="10">
        <v>0.22349570200499999</v>
      </c>
      <c r="AO50" s="10">
        <v>0.51448551448500002</v>
      </c>
      <c r="AP50" s="42">
        <f t="shared" si="5"/>
        <v>514.999999999485</v>
      </c>
      <c r="AQ50" s="42">
        <f t="shared" si="3"/>
        <v>22.000000000140972</v>
      </c>
      <c r="AR50" s="42"/>
      <c r="AS50" s="17">
        <v>157</v>
      </c>
      <c r="AU50" s="17">
        <f t="shared" si="4"/>
        <v>5</v>
      </c>
      <c r="AW50" t="e">
        <v>#N/A</v>
      </c>
    </row>
    <row r="51" spans="1:49" x14ac:dyDescent="0.3">
      <c r="A51" s="7">
        <v>43942</v>
      </c>
      <c r="B51" s="25"/>
      <c r="C51" s="17">
        <v>7045</v>
      </c>
      <c r="D51" s="17">
        <f t="shared" si="0"/>
        <v>133</v>
      </c>
      <c r="E51" s="17">
        <v>1041</v>
      </c>
      <c r="F51" s="17">
        <v>40</v>
      </c>
      <c r="G51" s="31">
        <f t="shared" si="1"/>
        <v>0.10928961748633879</v>
      </c>
      <c r="H51" s="10">
        <v>0.14776437189399999</v>
      </c>
      <c r="I51" s="10">
        <v>9.8812095032000002E-2</v>
      </c>
      <c r="P51" s="14">
        <v>366</v>
      </c>
      <c r="Q51" s="14">
        <v>549</v>
      </c>
      <c r="R51" s="14">
        <v>34</v>
      </c>
      <c r="S51" s="14">
        <v>34</v>
      </c>
      <c r="T51" s="25">
        <v>66</v>
      </c>
      <c r="V51" s="25">
        <v>110</v>
      </c>
      <c r="X51" s="25">
        <v>112</v>
      </c>
      <c r="Z51" s="25">
        <v>78</v>
      </c>
      <c r="AB51" s="25">
        <v>10</v>
      </c>
      <c r="AD51" s="25">
        <v>293</v>
      </c>
      <c r="AE51" s="25">
        <v>79</v>
      </c>
      <c r="AG51" s="25">
        <v>5</v>
      </c>
      <c r="AI51" s="25">
        <v>84</v>
      </c>
      <c r="AJ51" s="25">
        <v>0</v>
      </c>
      <c r="AK51" s="25">
        <v>48</v>
      </c>
      <c r="AL51" s="25">
        <v>4</v>
      </c>
      <c r="AM51" s="25">
        <v>79</v>
      </c>
      <c r="AN51" s="10">
        <v>0.215846994535</v>
      </c>
      <c r="AO51" s="10">
        <v>0.527377521613</v>
      </c>
      <c r="AP51" s="42">
        <f t="shared" si="5"/>
        <v>548.99999999913302</v>
      </c>
      <c r="AQ51" s="42">
        <f t="shared" si="3"/>
        <v>33.999999999648026</v>
      </c>
      <c r="AR51" s="42"/>
      <c r="AS51" s="17">
        <v>162</v>
      </c>
      <c r="AU51" s="17">
        <f t="shared" si="4"/>
        <v>5</v>
      </c>
      <c r="AW51" t="e">
        <v>#N/A</v>
      </c>
    </row>
    <row r="52" spans="1:49" x14ac:dyDescent="0.3">
      <c r="A52" s="7">
        <v>43943</v>
      </c>
      <c r="B52" s="25"/>
      <c r="C52" s="17">
        <v>7144</v>
      </c>
      <c r="D52" s="17">
        <f t="shared" si="0"/>
        <v>99</v>
      </c>
      <c r="E52" s="17">
        <v>1057</v>
      </c>
      <c r="F52" s="17">
        <v>16</v>
      </c>
      <c r="G52" s="31">
        <f t="shared" si="1"/>
        <v>4.6647230320699708E-2</v>
      </c>
      <c r="H52" s="10">
        <v>0.14795632698700001</v>
      </c>
      <c r="I52" s="10">
        <v>9.8028008001999997E-2</v>
      </c>
      <c r="P52" s="14">
        <v>343</v>
      </c>
      <c r="Q52" s="14">
        <v>580</v>
      </c>
      <c r="R52" s="14">
        <v>31</v>
      </c>
      <c r="S52" s="14">
        <v>31</v>
      </c>
      <c r="T52" s="25">
        <v>74</v>
      </c>
      <c r="V52" s="25">
        <v>88</v>
      </c>
      <c r="X52" s="25">
        <v>107</v>
      </c>
      <c r="Z52" s="25">
        <v>74</v>
      </c>
      <c r="AB52" s="25">
        <v>6</v>
      </c>
      <c r="AD52" s="25">
        <v>299</v>
      </c>
      <c r="AE52" s="25">
        <v>75</v>
      </c>
      <c r="AG52" s="25">
        <v>4</v>
      </c>
      <c r="AI52" s="25">
        <v>83</v>
      </c>
      <c r="AJ52" s="25">
        <v>0</v>
      </c>
      <c r="AK52" s="25">
        <v>47</v>
      </c>
      <c r="AL52" s="25">
        <v>4</v>
      </c>
      <c r="AM52" s="25">
        <v>75</v>
      </c>
      <c r="AN52" s="10">
        <v>0.21865889212799999</v>
      </c>
      <c r="AO52" s="10">
        <v>0.54872280037800003</v>
      </c>
      <c r="AP52" s="42">
        <f t="shared" si="5"/>
        <v>579.99999999954605</v>
      </c>
      <c r="AQ52" s="42">
        <f t="shared" si="3"/>
        <v>31.000000000413024</v>
      </c>
      <c r="AR52" s="42"/>
      <c r="AS52" s="17">
        <v>163</v>
      </c>
      <c r="AU52" s="17">
        <f t="shared" si="4"/>
        <v>1</v>
      </c>
      <c r="AW52" t="e">
        <v>#N/A</v>
      </c>
    </row>
    <row r="53" spans="1:49" x14ac:dyDescent="0.3">
      <c r="A53" s="7">
        <v>43944</v>
      </c>
      <c r="B53" s="25"/>
      <c r="C53" s="17">
        <v>7199</v>
      </c>
      <c r="D53" s="17">
        <f t="shared" si="0"/>
        <v>55</v>
      </c>
      <c r="E53" s="17">
        <v>1084</v>
      </c>
      <c r="F53" s="17">
        <v>27</v>
      </c>
      <c r="G53" s="31">
        <f t="shared" si="1"/>
        <v>8.0357142857142863E-2</v>
      </c>
      <c r="H53" s="10">
        <v>0.15057646895400001</v>
      </c>
      <c r="I53" s="10">
        <v>0.101449275362</v>
      </c>
      <c r="P53" s="14">
        <v>336</v>
      </c>
      <c r="Q53" s="14">
        <v>601</v>
      </c>
      <c r="R53" s="14">
        <v>21</v>
      </c>
      <c r="S53" s="14">
        <v>21</v>
      </c>
      <c r="T53" s="25">
        <v>71</v>
      </c>
      <c r="V53" s="25">
        <v>92</v>
      </c>
      <c r="X53" s="25">
        <v>95</v>
      </c>
      <c r="Z53" s="25">
        <v>78</v>
      </c>
      <c r="AB53" s="25">
        <v>8</v>
      </c>
      <c r="AD53" s="25">
        <v>307</v>
      </c>
      <c r="AE53" s="25">
        <v>72</v>
      </c>
      <c r="AG53" s="25">
        <v>9</v>
      </c>
      <c r="AI53" s="25">
        <v>82</v>
      </c>
      <c r="AJ53" s="25">
        <v>0</v>
      </c>
      <c r="AK53" s="25">
        <v>45</v>
      </c>
      <c r="AL53" s="25">
        <v>4</v>
      </c>
      <c r="AM53" s="25">
        <v>78</v>
      </c>
      <c r="AN53" s="10">
        <v>0.232142857142</v>
      </c>
      <c r="AO53" s="10">
        <v>0.55442804428000003</v>
      </c>
      <c r="AP53" s="42">
        <f t="shared" si="5"/>
        <v>600.99999999952001</v>
      </c>
      <c r="AQ53" s="42">
        <f t="shared" si="3"/>
        <v>20.999999999973966</v>
      </c>
      <c r="AR53" s="42"/>
      <c r="AS53" s="17">
        <v>167</v>
      </c>
      <c r="AU53" s="17">
        <f t="shared" si="4"/>
        <v>4</v>
      </c>
      <c r="AW53" s="36">
        <f t="shared" ref="AW53:AW96" si="6">AVERAGE(S190:S194)</f>
        <v>0.11680490543435292</v>
      </c>
    </row>
    <row r="54" spans="1:49" x14ac:dyDescent="0.3">
      <c r="A54" s="7">
        <v>43945</v>
      </c>
      <c r="B54" s="25"/>
      <c r="C54" s="17">
        <v>7285</v>
      </c>
      <c r="D54" s="17">
        <f t="shared" si="0"/>
        <v>86</v>
      </c>
      <c r="E54" s="17">
        <v>1104</v>
      </c>
      <c r="F54" s="17">
        <v>20</v>
      </c>
      <c r="G54" s="31">
        <f t="shared" si="1"/>
        <v>6.0606060606060608E-2</v>
      </c>
      <c r="H54" s="10">
        <v>0.15154426904500001</v>
      </c>
      <c r="I54" s="10">
        <v>0.105465004793</v>
      </c>
      <c r="P54" s="14">
        <v>330</v>
      </c>
      <c r="Q54" s="14">
        <v>624</v>
      </c>
      <c r="R54" s="14">
        <v>23</v>
      </c>
      <c r="S54" s="14">
        <v>23</v>
      </c>
      <c r="T54" s="25">
        <v>77</v>
      </c>
      <c r="V54" s="25">
        <v>81</v>
      </c>
      <c r="X54" s="25">
        <v>97</v>
      </c>
      <c r="Z54" s="25">
        <v>75</v>
      </c>
      <c r="AB54" s="25">
        <v>5</v>
      </c>
      <c r="AD54" s="25">
        <v>312</v>
      </c>
      <c r="AE54" s="25">
        <v>69</v>
      </c>
      <c r="AG54" s="25">
        <v>2</v>
      </c>
      <c r="AI54" s="25">
        <v>81</v>
      </c>
      <c r="AJ54" s="25">
        <v>0</v>
      </c>
      <c r="AK54" s="25">
        <v>47</v>
      </c>
      <c r="AL54" s="25">
        <v>4</v>
      </c>
      <c r="AM54" s="25">
        <v>75</v>
      </c>
      <c r="AN54" s="10">
        <v>0.22727272727200001</v>
      </c>
      <c r="AO54" s="10">
        <v>0.56521739130399995</v>
      </c>
      <c r="AP54" s="42">
        <f t="shared" si="5"/>
        <v>623.99999999961597</v>
      </c>
      <c r="AQ54" s="42">
        <f t="shared" si="3"/>
        <v>23.000000000095952</v>
      </c>
      <c r="AR54" s="42"/>
      <c r="AS54" s="17">
        <v>172</v>
      </c>
      <c r="AU54" s="17">
        <f t="shared" si="4"/>
        <v>5</v>
      </c>
      <c r="AW54" s="36">
        <f t="shared" si="6"/>
        <v>0.10356900949749237</v>
      </c>
    </row>
    <row r="55" spans="1:49" x14ac:dyDescent="0.3">
      <c r="A55" s="7">
        <v>43946</v>
      </c>
      <c r="B55" s="25"/>
      <c r="C55" s="17">
        <v>7364</v>
      </c>
      <c r="D55" s="17">
        <f t="shared" si="0"/>
        <v>79</v>
      </c>
      <c r="E55" s="17">
        <v>1115</v>
      </c>
      <c r="F55" s="17">
        <v>11</v>
      </c>
      <c r="G55" s="31">
        <f t="shared" si="1"/>
        <v>3.5031847133757961E-2</v>
      </c>
      <c r="H55" s="10">
        <v>0.15141227593600001</v>
      </c>
      <c r="I55" s="10">
        <v>0.102715080143</v>
      </c>
      <c r="P55" s="14">
        <v>314</v>
      </c>
      <c r="Q55" s="14">
        <v>634</v>
      </c>
      <c r="R55" s="14">
        <v>10</v>
      </c>
      <c r="S55" s="14">
        <v>10</v>
      </c>
      <c r="T55" s="25">
        <v>74</v>
      </c>
      <c r="V55" s="25">
        <v>73</v>
      </c>
      <c r="X55" s="25">
        <v>96</v>
      </c>
      <c r="Z55" s="25">
        <v>71</v>
      </c>
      <c r="AB55" s="25">
        <v>3</v>
      </c>
      <c r="AD55" s="25">
        <v>315</v>
      </c>
      <c r="AE55" s="25">
        <v>66</v>
      </c>
      <c r="AG55" s="25">
        <v>4</v>
      </c>
      <c r="AI55" s="25">
        <v>74</v>
      </c>
      <c r="AJ55" s="25">
        <v>0</v>
      </c>
      <c r="AK55" s="25">
        <v>43</v>
      </c>
      <c r="AL55" s="25">
        <v>4</v>
      </c>
      <c r="AM55" s="25">
        <v>71</v>
      </c>
      <c r="AN55" s="10">
        <v>0.22611464968100001</v>
      </c>
      <c r="AO55" s="10">
        <v>0.56860986547000003</v>
      </c>
      <c r="AP55" s="42">
        <f t="shared" si="5"/>
        <v>633.99999999905003</v>
      </c>
      <c r="AQ55" s="42">
        <f t="shared" si="3"/>
        <v>9.9999999994340669</v>
      </c>
      <c r="AR55" s="42"/>
      <c r="AS55" s="17">
        <v>176</v>
      </c>
      <c r="AU55" s="17">
        <f t="shared" si="4"/>
        <v>4</v>
      </c>
      <c r="AW55" s="36">
        <f t="shared" si="6"/>
        <v>9.1329426164159025E-2</v>
      </c>
    </row>
    <row r="56" spans="1:49" x14ac:dyDescent="0.3">
      <c r="A56" s="7">
        <v>43947</v>
      </c>
      <c r="B56" s="25"/>
      <c r="C56" s="17">
        <v>7416</v>
      </c>
      <c r="D56" s="17">
        <f t="shared" si="0"/>
        <v>52</v>
      </c>
      <c r="E56" s="17">
        <v>1125</v>
      </c>
      <c r="F56" s="17">
        <v>10</v>
      </c>
      <c r="G56" s="31">
        <f t="shared" si="1"/>
        <v>3.2258064516129031E-2</v>
      </c>
      <c r="H56" s="10">
        <v>0.151699029126</v>
      </c>
      <c r="I56" s="10">
        <v>0.102411628675</v>
      </c>
      <c r="P56" s="14">
        <v>310</v>
      </c>
      <c r="Q56" s="14">
        <v>647</v>
      </c>
      <c r="R56" s="14">
        <v>13</v>
      </c>
      <c r="S56" s="14">
        <v>13</v>
      </c>
      <c r="T56" s="25">
        <v>72</v>
      </c>
      <c r="V56" s="25">
        <v>78</v>
      </c>
      <c r="X56" s="25">
        <v>88</v>
      </c>
      <c r="Z56" s="25">
        <v>72</v>
      </c>
      <c r="AB56" s="25">
        <v>5</v>
      </c>
      <c r="AD56" s="25">
        <v>320</v>
      </c>
      <c r="AE56" s="25">
        <v>64</v>
      </c>
      <c r="AG56" s="25">
        <v>3</v>
      </c>
      <c r="AI56" s="25">
        <v>71</v>
      </c>
      <c r="AJ56" s="25">
        <v>0</v>
      </c>
      <c r="AK56" s="25">
        <v>45</v>
      </c>
      <c r="AL56" s="25">
        <v>4</v>
      </c>
      <c r="AM56" s="25">
        <v>72</v>
      </c>
      <c r="AN56" s="10">
        <v>0.23225806451600001</v>
      </c>
      <c r="AO56" s="10">
        <v>0.575111111111</v>
      </c>
      <c r="AP56" s="42">
        <f t="shared" si="5"/>
        <v>646.99999999987494</v>
      </c>
      <c r="AQ56" s="42">
        <f t="shared" si="3"/>
        <v>13.000000000824912</v>
      </c>
      <c r="AR56" s="42"/>
      <c r="AS56" s="17">
        <v>177</v>
      </c>
      <c r="AU56" s="17">
        <f t="shared" si="4"/>
        <v>1</v>
      </c>
      <c r="AW56" s="36">
        <f t="shared" si="6"/>
        <v>0.10008452148785449</v>
      </c>
    </row>
    <row r="57" spans="1:49" x14ac:dyDescent="0.3">
      <c r="A57" s="7">
        <v>43948</v>
      </c>
      <c r="B57" s="25"/>
      <c r="C57" s="17">
        <v>7457</v>
      </c>
      <c r="D57" s="17">
        <f t="shared" si="0"/>
        <v>41</v>
      </c>
      <c r="E57" s="17">
        <v>1139</v>
      </c>
      <c r="F57" s="17">
        <v>14</v>
      </c>
      <c r="G57" s="31">
        <f t="shared" si="1"/>
        <v>4.5161290322580643E-2</v>
      </c>
      <c r="H57" s="10">
        <v>0.15274238970000001</v>
      </c>
      <c r="I57" s="10">
        <v>0.108051585918</v>
      </c>
      <c r="P57" s="14">
        <v>310</v>
      </c>
      <c r="Q57" s="14">
        <v>662</v>
      </c>
      <c r="R57" s="14">
        <v>15</v>
      </c>
      <c r="S57" s="14">
        <v>15</v>
      </c>
      <c r="T57" s="25">
        <v>77</v>
      </c>
      <c r="V57" s="25">
        <v>74</v>
      </c>
      <c r="X57" s="25">
        <v>91</v>
      </c>
      <c r="Z57" s="25">
        <v>68</v>
      </c>
      <c r="AB57" s="25">
        <v>3</v>
      </c>
      <c r="AD57" s="25">
        <v>323</v>
      </c>
      <c r="AE57" s="25">
        <v>64</v>
      </c>
      <c r="AG57" s="25">
        <v>2</v>
      </c>
      <c r="AI57" s="25">
        <v>74</v>
      </c>
      <c r="AJ57" s="25">
        <v>0</v>
      </c>
      <c r="AK57" s="25">
        <v>45</v>
      </c>
      <c r="AL57" s="25">
        <v>3</v>
      </c>
      <c r="AM57" s="25">
        <v>68</v>
      </c>
      <c r="AN57" s="10">
        <v>0.21935483870899999</v>
      </c>
      <c r="AO57" s="10">
        <v>0.58121158911299997</v>
      </c>
      <c r="AP57" s="42">
        <f t="shared" si="5"/>
        <v>661.99999999970692</v>
      </c>
      <c r="AQ57" s="42">
        <f t="shared" si="3"/>
        <v>14.999999999831971</v>
      </c>
      <c r="AR57" s="42"/>
      <c r="AS57" s="17">
        <v>178</v>
      </c>
      <c r="AU57" s="17">
        <f t="shared" si="4"/>
        <v>1</v>
      </c>
      <c r="AW57" s="36">
        <f t="shared" si="6"/>
        <v>0.10868067117420535</v>
      </c>
    </row>
    <row r="58" spans="1:49" x14ac:dyDescent="0.3">
      <c r="A58" s="7">
        <v>43949</v>
      </c>
      <c r="B58" s="25"/>
      <c r="C58" s="17">
        <v>7517</v>
      </c>
      <c r="D58" s="17">
        <f t="shared" si="0"/>
        <v>60</v>
      </c>
      <c r="E58" s="17">
        <v>1151</v>
      </c>
      <c r="F58" s="17">
        <v>12</v>
      </c>
      <c r="G58" s="31">
        <f t="shared" si="1"/>
        <v>3.9215686274509803E-2</v>
      </c>
      <c r="H58" s="10">
        <v>0.15311959558300001</v>
      </c>
      <c r="I58" s="10">
        <v>0.110829409634</v>
      </c>
      <c r="P58" s="14">
        <v>306</v>
      </c>
      <c r="Q58" s="14">
        <v>681</v>
      </c>
      <c r="R58" s="14">
        <v>19</v>
      </c>
      <c r="S58" s="14">
        <v>19</v>
      </c>
      <c r="T58" s="25">
        <v>74</v>
      </c>
      <c r="V58" s="25">
        <v>81</v>
      </c>
      <c r="X58" s="25">
        <v>83</v>
      </c>
      <c r="Z58" s="25">
        <v>68</v>
      </c>
      <c r="AB58" s="25">
        <v>3</v>
      </c>
      <c r="AD58" s="25">
        <v>326</v>
      </c>
      <c r="AE58" s="25">
        <v>59</v>
      </c>
      <c r="AG58" s="25">
        <v>1</v>
      </c>
      <c r="AI58" s="25">
        <v>66</v>
      </c>
      <c r="AJ58" s="25">
        <v>0</v>
      </c>
      <c r="AK58" s="25">
        <v>42</v>
      </c>
      <c r="AL58" s="25">
        <v>3</v>
      </c>
      <c r="AM58" s="25">
        <v>68</v>
      </c>
      <c r="AN58" s="10">
        <v>0.222222222222</v>
      </c>
      <c r="AO58" s="10">
        <v>0.59165942658500004</v>
      </c>
      <c r="AP58" s="42">
        <f t="shared" si="5"/>
        <v>680.99999999933505</v>
      </c>
      <c r="AQ58" s="42">
        <f t="shared" si="3"/>
        <v>18.99999999962813</v>
      </c>
      <c r="AR58" s="42"/>
      <c r="AS58" s="17">
        <v>182</v>
      </c>
      <c r="AU58" s="17">
        <f t="shared" si="4"/>
        <v>4</v>
      </c>
      <c r="AW58" s="36">
        <f t="shared" si="6"/>
        <v>9.0498852992387177E-2</v>
      </c>
    </row>
    <row r="59" spans="1:49" x14ac:dyDescent="0.3">
      <c r="A59" s="7">
        <v>43950</v>
      </c>
      <c r="B59" s="25"/>
      <c r="C59" s="17">
        <v>7592</v>
      </c>
      <c r="D59" s="17">
        <f t="shared" si="0"/>
        <v>75</v>
      </c>
      <c r="E59" s="17">
        <v>1155</v>
      </c>
      <c r="F59" s="17">
        <v>4</v>
      </c>
      <c r="G59" s="31">
        <f t="shared" si="1"/>
        <v>1.3986013986013986E-2</v>
      </c>
      <c r="H59" s="10">
        <v>0.152133825079</v>
      </c>
      <c r="I59" s="10">
        <v>0.108292313517</v>
      </c>
      <c r="P59" s="14">
        <v>286</v>
      </c>
      <c r="Q59" s="14">
        <v>707</v>
      </c>
      <c r="R59" s="14">
        <v>26</v>
      </c>
      <c r="S59" s="14">
        <v>26</v>
      </c>
      <c r="T59" s="25">
        <v>63</v>
      </c>
      <c r="V59" s="25">
        <v>83</v>
      </c>
      <c r="X59" s="25">
        <v>78</v>
      </c>
      <c r="Z59" s="25">
        <v>62</v>
      </c>
      <c r="AB59" s="25">
        <v>3</v>
      </c>
      <c r="AD59" s="25">
        <v>329</v>
      </c>
      <c r="AE59" s="25">
        <v>58</v>
      </c>
      <c r="AG59" s="25">
        <v>3</v>
      </c>
      <c r="AI59" s="25">
        <v>65</v>
      </c>
      <c r="AJ59" s="25">
        <v>0</v>
      </c>
      <c r="AK59" s="25">
        <v>42</v>
      </c>
      <c r="AL59" s="25">
        <v>2</v>
      </c>
      <c r="AM59" s="25">
        <v>64</v>
      </c>
      <c r="AN59" s="10">
        <v>0.22377622377600001</v>
      </c>
      <c r="AO59" s="10">
        <v>0.61212121212100001</v>
      </c>
      <c r="AP59" s="42">
        <f t="shared" si="5"/>
        <v>706.999999999755</v>
      </c>
      <c r="AQ59" s="42">
        <f t="shared" si="3"/>
        <v>26.000000000419959</v>
      </c>
      <c r="AR59" s="42"/>
      <c r="AS59" s="17">
        <v>187</v>
      </c>
      <c r="AU59" s="17">
        <f t="shared" si="4"/>
        <v>5</v>
      </c>
      <c r="AW59" s="36">
        <f t="shared" si="6"/>
        <v>0.10149008001791215</v>
      </c>
    </row>
    <row r="60" spans="1:49" x14ac:dyDescent="0.3">
      <c r="A60" s="7">
        <v>43951</v>
      </c>
      <c r="B60" s="25"/>
      <c r="C60" s="17">
        <v>7695</v>
      </c>
      <c r="D60" s="17">
        <f t="shared" si="0"/>
        <v>103</v>
      </c>
      <c r="E60" s="17">
        <v>1174</v>
      </c>
      <c r="F60" s="17">
        <v>19</v>
      </c>
      <c r="G60" s="31">
        <f t="shared" si="1"/>
        <v>6.95970695970696E-2</v>
      </c>
      <c r="H60" s="10">
        <v>0.15256660168899999</v>
      </c>
      <c r="I60" s="10">
        <v>0.107692307692</v>
      </c>
      <c r="P60" s="14">
        <v>273</v>
      </c>
      <c r="Q60" s="14">
        <v>732</v>
      </c>
      <c r="R60" s="14">
        <v>25</v>
      </c>
      <c r="S60" s="14">
        <v>25</v>
      </c>
      <c r="T60" s="25">
        <v>64</v>
      </c>
      <c r="V60" s="25">
        <v>76</v>
      </c>
      <c r="X60" s="25">
        <v>75</v>
      </c>
      <c r="Z60" s="25">
        <v>58</v>
      </c>
      <c r="AB60" s="25">
        <v>1</v>
      </c>
      <c r="AD60" s="25">
        <v>330</v>
      </c>
      <c r="AE60" s="25">
        <v>51</v>
      </c>
      <c r="AG60" s="25">
        <v>1</v>
      </c>
      <c r="AI60" s="25">
        <v>66</v>
      </c>
      <c r="AJ60" s="25">
        <v>0</v>
      </c>
      <c r="AK60" s="25">
        <v>39</v>
      </c>
      <c r="AL60" s="25">
        <v>2</v>
      </c>
      <c r="AM60" s="25">
        <v>60</v>
      </c>
      <c r="AN60" s="10">
        <v>0.21978021978000001</v>
      </c>
      <c r="AO60" s="10">
        <v>0.62350936967600001</v>
      </c>
      <c r="AP60" s="42">
        <f t="shared" si="5"/>
        <v>731.99999999962404</v>
      </c>
      <c r="AQ60" s="42">
        <f t="shared" si="3"/>
        <v>24.999999999869033</v>
      </c>
      <c r="AR60" s="42"/>
      <c r="AS60" s="17">
        <v>193</v>
      </c>
      <c r="AU60" s="17">
        <f t="shared" si="4"/>
        <v>6</v>
      </c>
      <c r="AW60" s="36">
        <f t="shared" si="6"/>
        <v>0.12165691435728172</v>
      </c>
    </row>
    <row r="61" spans="1:49" x14ac:dyDescent="0.3">
      <c r="A61" s="7">
        <v>43952</v>
      </c>
      <c r="B61" s="25"/>
      <c r="C61" s="17">
        <v>7750</v>
      </c>
      <c r="D61" s="17">
        <f t="shared" si="0"/>
        <v>55</v>
      </c>
      <c r="E61" s="17">
        <v>1182</v>
      </c>
      <c r="F61" s="17">
        <v>8</v>
      </c>
      <c r="G61" s="31">
        <f t="shared" si="1"/>
        <v>3.2786885245901641E-2</v>
      </c>
      <c r="H61" s="10">
        <v>0.15251612903199999</v>
      </c>
      <c r="I61" s="10">
        <v>9.9308099307999997E-2</v>
      </c>
      <c r="P61" s="14">
        <v>244</v>
      </c>
      <c r="Q61" s="14">
        <v>748</v>
      </c>
      <c r="R61" s="14">
        <v>16</v>
      </c>
      <c r="S61" s="14">
        <v>16</v>
      </c>
      <c r="T61" s="25">
        <v>48</v>
      </c>
      <c r="V61" s="25">
        <v>70</v>
      </c>
      <c r="X61" s="25">
        <v>73</v>
      </c>
      <c r="Z61" s="25">
        <v>53</v>
      </c>
      <c r="AB61" s="25">
        <v>3</v>
      </c>
      <c r="AD61" s="25">
        <v>333</v>
      </c>
      <c r="AE61" s="25">
        <v>45</v>
      </c>
      <c r="AG61" s="25">
        <v>1</v>
      </c>
      <c r="AI61" s="25">
        <v>64</v>
      </c>
      <c r="AJ61" s="25">
        <v>0</v>
      </c>
      <c r="AK61" s="25">
        <v>35</v>
      </c>
      <c r="AL61" s="25">
        <v>1</v>
      </c>
      <c r="AM61" s="25">
        <v>55</v>
      </c>
      <c r="AN61" s="10">
        <v>0.22540983606500001</v>
      </c>
      <c r="AO61" s="10">
        <v>0.63282571911999996</v>
      </c>
      <c r="AP61" s="42">
        <f t="shared" si="5"/>
        <v>747.99999999983993</v>
      </c>
      <c r="AQ61" s="42">
        <f t="shared" si="3"/>
        <v>16.000000000215891</v>
      </c>
      <c r="AR61" s="42"/>
      <c r="AS61" s="17">
        <v>199</v>
      </c>
      <c r="AU61" s="17">
        <f t="shared" si="4"/>
        <v>6</v>
      </c>
      <c r="AW61" s="36">
        <f t="shared" si="6"/>
        <v>0.10579125348165666</v>
      </c>
    </row>
    <row r="62" spans="1:49" x14ac:dyDescent="0.3">
      <c r="A62" s="7">
        <v>43953</v>
      </c>
      <c r="B62" s="25"/>
      <c r="C62" s="17">
        <v>7768</v>
      </c>
      <c r="D62" s="17">
        <f t="shared" si="0"/>
        <v>18</v>
      </c>
      <c r="E62" s="17">
        <v>1193</v>
      </c>
      <c r="F62" s="17">
        <v>11</v>
      </c>
      <c r="G62" s="31">
        <f t="shared" si="1"/>
        <v>4.7210300429184553E-2</v>
      </c>
      <c r="H62" s="10">
        <v>0.15357878475699999</v>
      </c>
      <c r="I62" s="10">
        <v>9.7940311055000007E-2</v>
      </c>
      <c r="P62" s="14">
        <v>233</v>
      </c>
      <c r="Q62" s="14">
        <v>754</v>
      </c>
      <c r="R62" s="14">
        <v>6</v>
      </c>
      <c r="S62" s="14">
        <v>6</v>
      </c>
      <c r="T62" s="25">
        <v>52</v>
      </c>
      <c r="V62" s="25">
        <v>62</v>
      </c>
      <c r="X62" s="25">
        <v>70</v>
      </c>
      <c r="Z62" s="25">
        <v>49</v>
      </c>
      <c r="AB62" s="25">
        <v>4</v>
      </c>
      <c r="AD62" s="25">
        <v>337</v>
      </c>
      <c r="AE62" s="25">
        <v>45</v>
      </c>
      <c r="AG62" s="25">
        <v>3</v>
      </c>
      <c r="AI62" s="25">
        <v>58</v>
      </c>
      <c r="AJ62" s="25">
        <v>0</v>
      </c>
      <c r="AK62" s="25">
        <v>32</v>
      </c>
      <c r="AL62" s="25">
        <v>1</v>
      </c>
      <c r="AM62" s="25">
        <v>50</v>
      </c>
      <c r="AN62" s="10">
        <v>0.21459227467799999</v>
      </c>
      <c r="AO62" s="10">
        <v>0.63202011735100005</v>
      </c>
      <c r="AP62" s="42">
        <f t="shared" si="5"/>
        <v>753.99999999974307</v>
      </c>
      <c r="AQ62" s="42">
        <f t="shared" si="3"/>
        <v>5.9999999999031388</v>
      </c>
      <c r="AR62" s="42"/>
      <c r="AS62" s="17">
        <v>200</v>
      </c>
      <c r="AU62" s="17">
        <f t="shared" si="4"/>
        <v>1</v>
      </c>
      <c r="AW62" s="36">
        <f t="shared" si="6"/>
        <v>9.1213248366567148E-2</v>
      </c>
    </row>
    <row r="63" spans="1:49" x14ac:dyDescent="0.3">
      <c r="A63" s="7">
        <v>43954</v>
      </c>
      <c r="B63" s="25"/>
      <c r="C63" s="17">
        <v>7794</v>
      </c>
      <c r="D63" s="17">
        <f t="shared" si="0"/>
        <v>26</v>
      </c>
      <c r="E63" s="17">
        <v>1199</v>
      </c>
      <c r="F63" s="17">
        <v>6</v>
      </c>
      <c r="G63" s="31">
        <f t="shared" si="1"/>
        <v>2.5862068965517241E-2</v>
      </c>
      <c r="H63" s="10">
        <v>0.15383628432099999</v>
      </c>
      <c r="I63" s="10">
        <v>0.101978021978</v>
      </c>
      <c r="P63" s="14">
        <v>232</v>
      </c>
      <c r="Q63" s="14">
        <v>767</v>
      </c>
      <c r="R63" s="14">
        <v>13</v>
      </c>
      <c r="S63" s="14">
        <v>13</v>
      </c>
      <c r="T63" s="25">
        <v>62</v>
      </c>
      <c r="V63" s="25">
        <v>62</v>
      </c>
      <c r="X63" s="25">
        <v>59</v>
      </c>
      <c r="Z63" s="25">
        <v>49</v>
      </c>
      <c r="AB63" s="25">
        <v>1</v>
      </c>
      <c r="AD63" s="25">
        <v>338</v>
      </c>
      <c r="AE63" s="25">
        <v>43</v>
      </c>
      <c r="AG63" s="25">
        <v>0</v>
      </c>
      <c r="AI63" s="25">
        <v>53</v>
      </c>
      <c r="AJ63" s="25">
        <v>0</v>
      </c>
      <c r="AK63" s="25">
        <v>31</v>
      </c>
      <c r="AL63" s="25">
        <v>1</v>
      </c>
      <c r="AM63" s="25">
        <v>50</v>
      </c>
      <c r="AN63" s="10">
        <v>0.215517241379</v>
      </c>
      <c r="AO63" s="10">
        <v>0.63969974979099997</v>
      </c>
      <c r="AP63" s="42">
        <f t="shared" si="5"/>
        <v>766.99999999940894</v>
      </c>
      <c r="AQ63" s="42">
        <f t="shared" si="3"/>
        <v>12.999999999665874</v>
      </c>
      <c r="AR63" s="42"/>
      <c r="AS63" s="17">
        <v>201</v>
      </c>
      <c r="AU63" s="17">
        <f t="shared" si="4"/>
        <v>1</v>
      </c>
      <c r="AW63" s="36">
        <f t="shared" si="6"/>
        <v>9.8172143130339951E-2</v>
      </c>
    </row>
    <row r="64" spans="1:49" x14ac:dyDescent="0.3">
      <c r="A64" s="7">
        <v>43955</v>
      </c>
      <c r="B64" s="25"/>
      <c r="C64" s="17">
        <v>7832</v>
      </c>
      <c r="D64" s="17">
        <f t="shared" si="0"/>
        <v>38</v>
      </c>
      <c r="E64" s="17">
        <v>1210</v>
      </c>
      <c r="F64" s="17">
        <v>11</v>
      </c>
      <c r="G64" s="31">
        <f t="shared" si="1"/>
        <v>4.6610169491525424E-2</v>
      </c>
      <c r="H64" s="10">
        <v>0.154494382022</v>
      </c>
      <c r="I64" s="10">
        <v>0.110074626865</v>
      </c>
      <c r="P64" s="14">
        <v>236</v>
      </c>
      <c r="Q64" s="14">
        <v>787</v>
      </c>
      <c r="R64" s="14">
        <v>20</v>
      </c>
      <c r="S64" s="14">
        <v>20</v>
      </c>
      <c r="T64" s="25">
        <v>67</v>
      </c>
      <c r="V64" s="25">
        <v>56</v>
      </c>
      <c r="X64" s="25">
        <v>59</v>
      </c>
      <c r="Z64" s="25">
        <v>54</v>
      </c>
      <c r="AB64" s="25">
        <v>6</v>
      </c>
      <c r="AD64" s="25">
        <v>344</v>
      </c>
      <c r="AE64" s="25">
        <v>45</v>
      </c>
      <c r="AG64" s="25">
        <v>5</v>
      </c>
      <c r="AI64" s="25">
        <v>47</v>
      </c>
      <c r="AJ64" s="25">
        <v>0</v>
      </c>
      <c r="AK64" s="25">
        <v>32</v>
      </c>
      <c r="AL64" s="25">
        <v>1</v>
      </c>
      <c r="AM64" s="25">
        <v>55</v>
      </c>
      <c r="AN64" s="10">
        <v>0.233050847457</v>
      </c>
      <c r="AO64" s="10">
        <v>0.65041322314000005</v>
      </c>
      <c r="AP64" s="42">
        <f t="shared" si="5"/>
        <v>786.99999999940007</v>
      </c>
      <c r="AQ64" s="42">
        <f t="shared" si="3"/>
        <v>19.999999999991132</v>
      </c>
      <c r="AR64" s="42"/>
      <c r="AS64" s="17">
        <v>205</v>
      </c>
      <c r="AU64" s="17">
        <f t="shared" si="4"/>
        <v>4</v>
      </c>
      <c r="AW64" s="36">
        <f t="shared" si="6"/>
        <v>9.1169722016627652E-2</v>
      </c>
    </row>
    <row r="65" spans="1:49" x14ac:dyDescent="0.3">
      <c r="A65" s="7">
        <v>43956</v>
      </c>
      <c r="B65" s="25"/>
      <c r="C65" s="17">
        <v>7909</v>
      </c>
      <c r="D65" s="17">
        <f t="shared" si="0"/>
        <v>77</v>
      </c>
      <c r="E65" s="17">
        <v>1222</v>
      </c>
      <c r="F65" s="17">
        <v>12</v>
      </c>
      <c r="G65" s="31">
        <f t="shared" si="1"/>
        <v>5.3811659192825115E-2</v>
      </c>
      <c r="H65" s="10">
        <v>0.15450752307400001</v>
      </c>
      <c r="I65" s="10">
        <v>0.108939912066</v>
      </c>
      <c r="P65" s="14">
        <v>223</v>
      </c>
      <c r="Q65" s="14">
        <v>803</v>
      </c>
      <c r="R65" s="14">
        <v>16</v>
      </c>
      <c r="S65" s="14">
        <v>16</v>
      </c>
      <c r="T65" s="25">
        <v>61</v>
      </c>
      <c r="V65" s="25">
        <v>60</v>
      </c>
      <c r="X65" s="25">
        <v>56</v>
      </c>
      <c r="Z65" s="25">
        <v>46</v>
      </c>
      <c r="AB65" s="25">
        <v>3</v>
      </c>
      <c r="AD65" s="25">
        <v>347</v>
      </c>
      <c r="AE65" s="25">
        <v>35</v>
      </c>
      <c r="AG65" s="25">
        <v>1</v>
      </c>
      <c r="AI65" s="25">
        <v>43</v>
      </c>
      <c r="AJ65" s="25">
        <v>0</v>
      </c>
      <c r="AK65" s="25">
        <v>29</v>
      </c>
      <c r="AL65" s="25">
        <v>1</v>
      </c>
      <c r="AM65" s="25">
        <v>47</v>
      </c>
      <c r="AN65" s="10">
        <v>0.210762331838</v>
      </c>
      <c r="AO65" s="10">
        <v>0.65711947626800005</v>
      </c>
      <c r="AP65" s="42">
        <f t="shared" si="5"/>
        <v>802.99999999949603</v>
      </c>
      <c r="AQ65" s="42">
        <f t="shared" si="3"/>
        <v>16.000000000095952</v>
      </c>
      <c r="AR65" s="42"/>
      <c r="AS65" s="17">
        <v>208</v>
      </c>
      <c r="AU65" s="17">
        <f t="shared" si="4"/>
        <v>3</v>
      </c>
      <c r="AW65" s="36">
        <f t="shared" si="6"/>
        <v>8.1589355806829675E-2</v>
      </c>
    </row>
    <row r="66" spans="1:49" x14ac:dyDescent="0.3">
      <c r="A66" s="7">
        <v>43957</v>
      </c>
      <c r="B66" s="25"/>
      <c r="C66" s="17">
        <v>7988</v>
      </c>
      <c r="D66" s="17">
        <f t="shared" si="0"/>
        <v>79</v>
      </c>
      <c r="E66" s="17">
        <v>1226</v>
      </c>
      <c r="F66" s="17">
        <v>4</v>
      </c>
      <c r="G66" s="31">
        <f t="shared" si="1"/>
        <v>1.9138755980861243E-2</v>
      </c>
      <c r="H66" s="10">
        <v>0.15348022033</v>
      </c>
      <c r="I66" s="10">
        <v>0.107510288065</v>
      </c>
      <c r="P66" s="14">
        <v>209</v>
      </c>
      <c r="Q66" s="14">
        <v>826</v>
      </c>
      <c r="R66" s="14">
        <v>23</v>
      </c>
      <c r="S66" s="14">
        <v>23</v>
      </c>
      <c r="T66" s="25">
        <v>53</v>
      </c>
      <c r="V66" s="25">
        <v>58</v>
      </c>
      <c r="X66" s="25">
        <v>55</v>
      </c>
      <c r="Z66" s="25">
        <v>43</v>
      </c>
      <c r="AB66" s="25">
        <v>2</v>
      </c>
      <c r="AD66" s="25">
        <v>349</v>
      </c>
      <c r="AE66" s="25">
        <v>34</v>
      </c>
      <c r="AG66" s="25">
        <v>0</v>
      </c>
      <c r="AI66" s="25">
        <v>41</v>
      </c>
      <c r="AJ66" s="25">
        <v>0</v>
      </c>
      <c r="AK66" s="25">
        <v>28</v>
      </c>
      <c r="AL66" s="25">
        <v>1</v>
      </c>
      <c r="AM66" s="25">
        <v>44</v>
      </c>
      <c r="AN66" s="10">
        <v>0.210526315789</v>
      </c>
      <c r="AO66" s="10">
        <v>0.67373572593800002</v>
      </c>
      <c r="AP66" s="42">
        <f t="shared" si="5"/>
        <v>825.99999999998806</v>
      </c>
      <c r="AQ66" s="42">
        <f t="shared" si="3"/>
        <v>23.000000000492037</v>
      </c>
      <c r="AR66" s="42"/>
      <c r="AS66" s="17">
        <v>210</v>
      </c>
      <c r="AU66" s="17">
        <f t="shared" si="4"/>
        <v>2</v>
      </c>
      <c r="AW66" s="36">
        <f t="shared" si="6"/>
        <v>8.7474092820145663E-2</v>
      </c>
    </row>
    <row r="67" spans="1:49" x14ac:dyDescent="0.3">
      <c r="A67" s="7">
        <v>43958</v>
      </c>
      <c r="B67" s="25"/>
      <c r="C67" s="17">
        <v>8045</v>
      </c>
      <c r="D67" s="17">
        <f t="shared" si="0"/>
        <v>57</v>
      </c>
      <c r="E67" s="17">
        <v>1236</v>
      </c>
      <c r="F67" s="17">
        <v>10</v>
      </c>
      <c r="G67" s="31">
        <f t="shared" si="1"/>
        <v>5.2356020942408377E-2</v>
      </c>
      <c r="H67" s="10">
        <v>0.153635798632</v>
      </c>
      <c r="I67" s="10">
        <v>0.104428649535</v>
      </c>
      <c r="P67" s="14">
        <v>191</v>
      </c>
      <c r="Q67" s="14">
        <v>836</v>
      </c>
      <c r="R67" s="14">
        <v>10</v>
      </c>
      <c r="S67" s="14">
        <v>10</v>
      </c>
      <c r="T67" s="25">
        <v>48</v>
      </c>
      <c r="V67" s="25">
        <v>56</v>
      </c>
      <c r="X67" s="25">
        <v>46</v>
      </c>
      <c r="Z67" s="25">
        <v>41</v>
      </c>
      <c r="AB67" s="25">
        <v>3</v>
      </c>
      <c r="AD67" s="25">
        <v>352</v>
      </c>
      <c r="AE67" s="25">
        <v>35</v>
      </c>
      <c r="AG67" s="25">
        <v>3</v>
      </c>
      <c r="AI67" s="25">
        <v>39</v>
      </c>
      <c r="AJ67" s="25">
        <v>0</v>
      </c>
      <c r="AK67" s="25">
        <v>24</v>
      </c>
      <c r="AL67" s="25">
        <v>0</v>
      </c>
      <c r="AM67" s="25">
        <v>41</v>
      </c>
      <c r="AN67" s="10">
        <v>0.21465968586299999</v>
      </c>
      <c r="AO67" s="10">
        <v>0.67637540453</v>
      </c>
      <c r="AP67" s="42">
        <f t="shared" si="5"/>
        <v>835.99999999908005</v>
      </c>
      <c r="AQ67" s="42">
        <f t="shared" si="3"/>
        <v>9.9999999990919832</v>
      </c>
      <c r="AR67" s="42"/>
      <c r="AS67" s="17">
        <v>214</v>
      </c>
      <c r="AU67" s="17">
        <f t="shared" si="4"/>
        <v>4</v>
      </c>
      <c r="AW67" s="36">
        <f t="shared" si="6"/>
        <v>0.10811153895594719</v>
      </c>
    </row>
    <row r="68" spans="1:49" x14ac:dyDescent="0.3">
      <c r="A68" s="7">
        <v>43959</v>
      </c>
      <c r="B68" s="25"/>
      <c r="C68" s="17">
        <v>8091</v>
      </c>
      <c r="D68" s="17">
        <f t="shared" si="0"/>
        <v>46</v>
      </c>
      <c r="E68" s="17">
        <v>1245</v>
      </c>
      <c r="F68" s="17">
        <v>9</v>
      </c>
      <c r="G68" s="31">
        <f t="shared" si="1"/>
        <v>4.8913043478260872E-2</v>
      </c>
      <c r="H68" s="10">
        <v>0.15387467556500001</v>
      </c>
      <c r="I68" s="10">
        <v>0.102222222222</v>
      </c>
      <c r="P68" s="14">
        <v>184</v>
      </c>
      <c r="Q68" s="14">
        <v>848</v>
      </c>
      <c r="R68" s="14">
        <v>12</v>
      </c>
      <c r="S68" s="14">
        <v>12</v>
      </c>
      <c r="T68" s="25">
        <v>44</v>
      </c>
      <c r="V68" s="25">
        <v>54</v>
      </c>
      <c r="X68" s="25">
        <v>43</v>
      </c>
      <c r="Z68" s="25">
        <v>43</v>
      </c>
      <c r="AB68" s="25">
        <v>4</v>
      </c>
      <c r="AD68" s="25">
        <v>356</v>
      </c>
      <c r="AE68" s="25">
        <v>38</v>
      </c>
      <c r="AG68" s="25">
        <v>6</v>
      </c>
      <c r="AI68" s="25">
        <v>41</v>
      </c>
      <c r="AJ68" s="25">
        <v>0</v>
      </c>
      <c r="AK68" s="25">
        <v>27</v>
      </c>
      <c r="AL68" s="25">
        <v>0</v>
      </c>
      <c r="AM68" s="25">
        <v>44</v>
      </c>
      <c r="AN68" s="10">
        <v>0.239130434782</v>
      </c>
      <c r="AO68" s="10">
        <v>0.68112449799100006</v>
      </c>
      <c r="AP68" s="42">
        <f t="shared" si="5"/>
        <v>847.99999999879503</v>
      </c>
      <c r="AQ68" s="42">
        <f t="shared" si="3"/>
        <v>11.999999999714987</v>
      </c>
      <c r="AR68" s="42"/>
      <c r="AS68" s="17">
        <v>219</v>
      </c>
      <c r="AU68" s="17">
        <f t="shared" si="4"/>
        <v>5</v>
      </c>
      <c r="AW68" s="36">
        <f t="shared" si="6"/>
        <v>0.10009989718044063</v>
      </c>
    </row>
    <row r="69" spans="1:49" x14ac:dyDescent="0.3">
      <c r="A69" s="7">
        <v>43960</v>
      </c>
      <c r="B69" s="25"/>
      <c r="C69" s="17">
        <v>8109</v>
      </c>
      <c r="D69" s="17">
        <f t="shared" si="0"/>
        <v>18</v>
      </c>
      <c r="E69" s="17">
        <v>1251</v>
      </c>
      <c r="F69" s="17">
        <v>6</v>
      </c>
      <c r="G69" s="31">
        <f t="shared" si="1"/>
        <v>3.4682080924855488E-2</v>
      </c>
      <c r="H69" s="10">
        <v>0.15427302996600001</v>
      </c>
      <c r="I69" s="10">
        <v>9.9311136623999999E-2</v>
      </c>
      <c r="P69" s="14">
        <v>173</v>
      </c>
      <c r="Q69" s="14">
        <v>856</v>
      </c>
      <c r="R69" s="14">
        <v>8</v>
      </c>
      <c r="S69" s="14">
        <v>8</v>
      </c>
      <c r="T69" s="25">
        <v>41</v>
      </c>
      <c r="V69" s="25">
        <v>52</v>
      </c>
      <c r="X69" s="25">
        <v>41</v>
      </c>
      <c r="Z69" s="25">
        <v>39</v>
      </c>
      <c r="AB69" s="25">
        <v>1</v>
      </c>
      <c r="AD69" s="25">
        <v>357</v>
      </c>
      <c r="AE69" s="25">
        <v>33</v>
      </c>
      <c r="AG69" s="25">
        <v>0</v>
      </c>
      <c r="AI69" s="25">
        <v>39</v>
      </c>
      <c r="AJ69" s="25">
        <v>0</v>
      </c>
      <c r="AK69" s="25">
        <v>25</v>
      </c>
      <c r="AL69" s="25">
        <v>0</v>
      </c>
      <c r="AM69" s="25">
        <v>39</v>
      </c>
      <c r="AN69" s="10">
        <v>0.225433526011</v>
      </c>
      <c r="AO69" s="10">
        <v>0.68425259792100002</v>
      </c>
      <c r="AP69" s="42">
        <f t="shared" si="5"/>
        <v>855.999999999171</v>
      </c>
      <c r="AQ69" s="42">
        <f t="shared" si="3"/>
        <v>8.0000000003759624</v>
      </c>
      <c r="AR69" s="42"/>
      <c r="AS69" s="17">
        <v>222</v>
      </c>
      <c r="AU69" s="17">
        <f t="shared" si="4"/>
        <v>3</v>
      </c>
      <c r="AW69" s="36">
        <f t="shared" si="6"/>
        <v>9.8284501304292948E-2</v>
      </c>
    </row>
    <row r="70" spans="1:49" x14ac:dyDescent="0.3">
      <c r="A70" s="7">
        <v>43961</v>
      </c>
      <c r="B70" s="25"/>
      <c r="C70" s="17">
        <v>8137</v>
      </c>
      <c r="D70" s="17">
        <f t="shared" si="0"/>
        <v>28</v>
      </c>
      <c r="E70" s="17">
        <v>1255</v>
      </c>
      <c r="F70" s="17">
        <v>4</v>
      </c>
      <c r="G70" s="31">
        <f t="shared" si="1"/>
        <v>2.3952095808383235E-2</v>
      </c>
      <c r="H70" s="10">
        <v>0.15423374708099999</v>
      </c>
      <c r="I70" s="10">
        <v>9.7376093294000002E-2</v>
      </c>
      <c r="P70" s="14">
        <v>167</v>
      </c>
      <c r="Q70" s="14">
        <v>861</v>
      </c>
      <c r="R70" s="14">
        <v>5</v>
      </c>
      <c r="S70" s="14">
        <v>5</v>
      </c>
      <c r="T70" s="25">
        <v>35</v>
      </c>
      <c r="V70" s="25">
        <v>53</v>
      </c>
      <c r="X70" s="25">
        <v>40</v>
      </c>
      <c r="Z70" s="25">
        <v>39</v>
      </c>
      <c r="AB70" s="25">
        <v>1</v>
      </c>
      <c r="AD70" s="25">
        <v>358</v>
      </c>
      <c r="AE70" s="25">
        <v>33</v>
      </c>
      <c r="AG70" s="25">
        <v>1</v>
      </c>
      <c r="AI70" s="25">
        <v>38</v>
      </c>
      <c r="AJ70" s="25">
        <v>0</v>
      </c>
      <c r="AK70" s="25">
        <v>24</v>
      </c>
      <c r="AL70" s="25">
        <v>0</v>
      </c>
      <c r="AM70" s="25">
        <v>39</v>
      </c>
      <c r="AN70" s="10">
        <v>0.23353293413099999</v>
      </c>
      <c r="AO70" s="10">
        <v>0.68605577689200004</v>
      </c>
      <c r="AP70" s="42">
        <f t="shared" si="5"/>
        <v>860.9999999994601</v>
      </c>
      <c r="AQ70" s="42">
        <f t="shared" si="3"/>
        <v>5.0000000002891056</v>
      </c>
      <c r="AR70" s="42"/>
      <c r="AS70" s="17">
        <v>224</v>
      </c>
      <c r="AU70" s="17">
        <f t="shared" si="4"/>
        <v>2</v>
      </c>
      <c r="AW70" s="36">
        <f t="shared" si="6"/>
        <v>8.5444631814177135E-2</v>
      </c>
    </row>
    <row r="71" spans="1:49" x14ac:dyDescent="0.3">
      <c r="A71" s="7">
        <v>43962</v>
      </c>
      <c r="B71" s="25"/>
      <c r="C71" s="17">
        <v>8190</v>
      </c>
      <c r="D71" s="17">
        <f t="shared" si="0"/>
        <v>53</v>
      </c>
      <c r="E71" s="17">
        <v>1260</v>
      </c>
      <c r="F71" s="17">
        <v>5</v>
      </c>
      <c r="G71" s="31">
        <f t="shared" si="1"/>
        <v>2.9940119760479042E-2</v>
      </c>
      <c r="H71" s="10">
        <v>0.15384615384600001</v>
      </c>
      <c r="I71" s="10">
        <v>0.102015882712</v>
      </c>
      <c r="P71" s="14">
        <v>167</v>
      </c>
      <c r="Q71" s="14">
        <v>879</v>
      </c>
      <c r="R71" s="14">
        <v>18</v>
      </c>
      <c r="S71" s="14">
        <v>18</v>
      </c>
      <c r="T71" s="25">
        <v>37</v>
      </c>
      <c r="V71" s="25">
        <v>51</v>
      </c>
      <c r="X71" s="25">
        <v>37</v>
      </c>
      <c r="Z71" s="25">
        <v>42</v>
      </c>
      <c r="AB71" s="25">
        <v>3</v>
      </c>
      <c r="AD71" s="25">
        <v>361</v>
      </c>
      <c r="AE71" s="25">
        <v>32</v>
      </c>
      <c r="AG71" s="25">
        <v>0</v>
      </c>
      <c r="AI71" s="25">
        <v>38</v>
      </c>
      <c r="AJ71" s="25">
        <v>0</v>
      </c>
      <c r="AK71" s="25">
        <v>27</v>
      </c>
      <c r="AL71" s="25">
        <v>0</v>
      </c>
      <c r="AM71" s="25">
        <v>42</v>
      </c>
      <c r="AN71" s="10">
        <v>0.25149700598800001</v>
      </c>
      <c r="AO71" s="10">
        <v>0.69761904761899995</v>
      </c>
      <c r="AP71" s="42">
        <f t="shared" si="5"/>
        <v>878.99999999993997</v>
      </c>
      <c r="AQ71" s="42">
        <f t="shared" si="3"/>
        <v>18.000000000479872</v>
      </c>
      <c r="AR71" s="42"/>
      <c r="AS71" s="17">
        <v>225</v>
      </c>
      <c r="AU71" s="17">
        <f t="shared" si="4"/>
        <v>1</v>
      </c>
      <c r="AW71" s="36">
        <f t="shared" si="6"/>
        <v>9.1698490385622014E-2</v>
      </c>
    </row>
    <row r="72" spans="1:49" x14ac:dyDescent="0.3">
      <c r="A72" s="7">
        <v>43963</v>
      </c>
      <c r="B72" s="25"/>
      <c r="C72" s="17">
        <v>8235</v>
      </c>
      <c r="D72" s="17">
        <f t="shared" si="0"/>
        <v>45</v>
      </c>
      <c r="E72" s="17">
        <v>1265</v>
      </c>
      <c r="F72" s="17">
        <v>5</v>
      </c>
      <c r="G72" s="31">
        <f t="shared" si="1"/>
        <v>3.1847133757961783E-2</v>
      </c>
      <c r="H72" s="10">
        <v>0.15361262902200001</v>
      </c>
      <c r="I72" s="10">
        <v>9.8804279420999994E-2</v>
      </c>
      <c r="P72" s="14">
        <v>157</v>
      </c>
      <c r="Q72" s="14">
        <v>894</v>
      </c>
      <c r="R72" s="14">
        <v>15</v>
      </c>
      <c r="S72" s="14">
        <v>15</v>
      </c>
      <c r="T72" s="25">
        <v>35</v>
      </c>
      <c r="V72" s="25">
        <v>47</v>
      </c>
      <c r="X72" s="25">
        <v>35</v>
      </c>
      <c r="Z72" s="25">
        <v>40</v>
      </c>
      <c r="AB72" s="25">
        <v>1</v>
      </c>
      <c r="AD72" s="25">
        <v>362</v>
      </c>
      <c r="AE72" s="25">
        <v>30</v>
      </c>
      <c r="AG72" s="25">
        <v>1</v>
      </c>
      <c r="AI72" s="25">
        <v>40</v>
      </c>
      <c r="AJ72" s="25">
        <v>0</v>
      </c>
      <c r="AK72" s="25">
        <v>25</v>
      </c>
      <c r="AL72" s="25">
        <v>0</v>
      </c>
      <c r="AM72" s="25">
        <v>40</v>
      </c>
      <c r="AN72" s="10">
        <v>0.25477707006299999</v>
      </c>
      <c r="AO72" s="10">
        <v>0.70671936758800002</v>
      </c>
      <c r="AP72" s="42">
        <f t="shared" si="5"/>
        <v>893.99999999882004</v>
      </c>
      <c r="AQ72" s="42">
        <f t="shared" si="3"/>
        <v>14.999999998880071</v>
      </c>
      <c r="AR72" s="42"/>
      <c r="AS72" s="17">
        <v>227</v>
      </c>
      <c r="AU72" s="17">
        <f t="shared" si="4"/>
        <v>2</v>
      </c>
      <c r="AW72" s="36">
        <f t="shared" si="6"/>
        <v>8.012923789896155E-2</v>
      </c>
    </row>
    <row r="73" spans="1:49" x14ac:dyDescent="0.3">
      <c r="A73" s="7">
        <v>43964</v>
      </c>
      <c r="B73" s="25"/>
      <c r="C73" s="17">
        <v>8285</v>
      </c>
      <c r="D73" s="17">
        <f t="shared" ref="D73:D124" si="7">C73-C72</f>
        <v>50</v>
      </c>
      <c r="E73" s="17">
        <v>1271</v>
      </c>
      <c r="F73" s="17">
        <v>6</v>
      </c>
      <c r="G73" s="31">
        <f t="shared" ref="G73:G136" si="8">F73/P73</f>
        <v>4.1095890410958902E-2</v>
      </c>
      <c r="H73" s="10">
        <v>0.15340977670399999</v>
      </c>
      <c r="I73" s="10">
        <v>9.7333333332999997E-2</v>
      </c>
      <c r="P73" s="14">
        <v>146</v>
      </c>
      <c r="Q73" s="14">
        <v>907</v>
      </c>
      <c r="R73" s="14">
        <v>13</v>
      </c>
      <c r="S73" s="14">
        <v>13</v>
      </c>
      <c r="T73" s="25">
        <v>29</v>
      </c>
      <c r="V73" s="25">
        <v>46</v>
      </c>
      <c r="X73" s="25">
        <v>33</v>
      </c>
      <c r="Z73" s="25">
        <v>38</v>
      </c>
      <c r="AB73" s="25">
        <v>3</v>
      </c>
      <c r="AD73" s="25">
        <v>365</v>
      </c>
      <c r="AE73" s="25">
        <v>27</v>
      </c>
      <c r="AG73" s="25">
        <v>3</v>
      </c>
      <c r="AI73" s="25">
        <v>34</v>
      </c>
      <c r="AJ73" s="25">
        <v>0</v>
      </c>
      <c r="AK73" s="25">
        <v>19</v>
      </c>
      <c r="AL73" s="25">
        <v>0</v>
      </c>
      <c r="AM73" s="25">
        <v>39</v>
      </c>
      <c r="AN73" s="10">
        <v>0.26712328767100002</v>
      </c>
      <c r="AO73" s="10">
        <v>0.71361132966100005</v>
      </c>
      <c r="AP73" s="42">
        <f t="shared" si="5"/>
        <v>906.99999999913109</v>
      </c>
      <c r="AQ73" s="42">
        <f t="shared" si="3"/>
        <v>13.000000000311047</v>
      </c>
      <c r="AR73" s="42"/>
      <c r="AS73" s="17">
        <v>230</v>
      </c>
      <c r="AU73" s="17">
        <f t="shared" si="4"/>
        <v>3</v>
      </c>
      <c r="AW73" s="36">
        <f t="shared" si="6"/>
        <v>8.2021404032662892E-2</v>
      </c>
    </row>
    <row r="74" spans="1:49" x14ac:dyDescent="0.3">
      <c r="A74" s="7">
        <v>43965</v>
      </c>
      <c r="B74" s="25"/>
      <c r="C74" s="17">
        <v>8367</v>
      </c>
      <c r="D74" s="17">
        <f t="shared" si="7"/>
        <v>82</v>
      </c>
      <c r="E74" s="17">
        <v>1276</v>
      </c>
      <c r="F74" s="17">
        <v>5</v>
      </c>
      <c r="G74" s="31">
        <f t="shared" si="8"/>
        <v>3.90625E-2</v>
      </c>
      <c r="H74" s="10">
        <v>0.15250388430699999</v>
      </c>
      <c r="I74" s="10">
        <v>8.6253369272000002E-2</v>
      </c>
      <c r="P74" s="14">
        <v>128</v>
      </c>
      <c r="Q74" s="14">
        <v>917</v>
      </c>
      <c r="R74" s="14">
        <v>10</v>
      </c>
      <c r="S74" s="14">
        <v>10</v>
      </c>
      <c r="T74" s="25">
        <v>30</v>
      </c>
      <c r="V74" s="25">
        <v>37</v>
      </c>
      <c r="X74" s="25">
        <v>27</v>
      </c>
      <c r="Z74" s="25">
        <v>34</v>
      </c>
      <c r="AB74" s="25">
        <v>0</v>
      </c>
      <c r="AD74" s="25">
        <v>365</v>
      </c>
      <c r="AE74" s="25">
        <v>27</v>
      </c>
      <c r="AG74" s="25">
        <v>0</v>
      </c>
      <c r="AI74" s="25">
        <v>26</v>
      </c>
      <c r="AJ74" s="25">
        <v>0</v>
      </c>
      <c r="AK74" s="25">
        <v>19</v>
      </c>
      <c r="AL74" s="25">
        <v>0</v>
      </c>
      <c r="AM74" s="25">
        <v>35</v>
      </c>
      <c r="AN74" s="10">
        <v>0.2734375</v>
      </c>
      <c r="AO74" s="10">
        <v>0.71865203761700003</v>
      </c>
      <c r="AP74" s="42">
        <f t="shared" si="5"/>
        <v>916.99999999929207</v>
      </c>
      <c r="AQ74" s="42">
        <f t="shared" si="3"/>
        <v>10.000000000160981</v>
      </c>
      <c r="AR74" s="42"/>
      <c r="AS74" s="17">
        <v>232</v>
      </c>
      <c r="AU74" s="17">
        <f t="shared" si="4"/>
        <v>2</v>
      </c>
      <c r="AW74" s="36">
        <f t="shared" si="6"/>
        <v>9.0394943130240504E-2</v>
      </c>
    </row>
    <row r="75" spans="1:49" x14ac:dyDescent="0.3">
      <c r="A75" s="7">
        <v>43966</v>
      </c>
      <c r="B75" s="25"/>
      <c r="C75" s="17">
        <v>8422</v>
      </c>
      <c r="D75" s="17">
        <f t="shared" si="7"/>
        <v>55</v>
      </c>
      <c r="E75" s="17">
        <v>1279</v>
      </c>
      <c r="F75" s="17">
        <v>3</v>
      </c>
      <c r="G75" s="31">
        <f t="shared" si="8"/>
        <v>2.5423728813559324E-2</v>
      </c>
      <c r="H75" s="10">
        <v>0.151864165281</v>
      </c>
      <c r="I75" s="10">
        <v>8.0988332189000006E-2</v>
      </c>
      <c r="P75" s="14">
        <v>118</v>
      </c>
      <c r="Q75" s="14">
        <v>925</v>
      </c>
      <c r="R75" s="14">
        <v>8</v>
      </c>
      <c r="S75" s="14">
        <v>8</v>
      </c>
      <c r="T75" s="25">
        <v>30</v>
      </c>
      <c r="V75" s="25">
        <v>35</v>
      </c>
      <c r="X75" s="25">
        <v>19</v>
      </c>
      <c r="Z75" s="25">
        <v>34</v>
      </c>
      <c r="AB75" s="25">
        <v>4</v>
      </c>
      <c r="AD75" s="25">
        <v>369</v>
      </c>
      <c r="AE75" s="25">
        <v>27</v>
      </c>
      <c r="AG75" s="25">
        <v>3</v>
      </c>
      <c r="AI75" s="25">
        <v>25</v>
      </c>
      <c r="AJ75" s="25">
        <v>0</v>
      </c>
      <c r="AK75" s="25">
        <v>18</v>
      </c>
      <c r="AL75" s="25">
        <v>0</v>
      </c>
      <c r="AM75" s="25">
        <v>35</v>
      </c>
      <c r="AN75" s="10">
        <v>0.296610169491</v>
      </c>
      <c r="AO75" s="10">
        <v>0.72322126661399999</v>
      </c>
      <c r="AP75" s="42">
        <f t="shared" si="5"/>
        <v>924.99999999930594</v>
      </c>
      <c r="AQ75" s="42">
        <f t="shared" ref="AQ75:AQ138" si="9">AP75-AP74</f>
        <v>8.0000000000138698</v>
      </c>
      <c r="AR75" s="42"/>
      <c r="AS75" s="17">
        <v>234</v>
      </c>
      <c r="AU75" s="17">
        <f t="shared" si="4"/>
        <v>2</v>
      </c>
      <c r="AW75" s="36">
        <f t="shared" si="6"/>
        <v>9.3246626683284067E-2</v>
      </c>
    </row>
    <row r="76" spans="1:49" x14ac:dyDescent="0.3">
      <c r="A76" s="7">
        <v>43967</v>
      </c>
      <c r="B76" s="25"/>
      <c r="C76" s="17">
        <v>8472</v>
      </c>
      <c r="D76" s="17">
        <f t="shared" si="7"/>
        <v>50</v>
      </c>
      <c r="E76" s="17">
        <v>1282</v>
      </c>
      <c r="F76" s="17">
        <v>3</v>
      </c>
      <c r="G76" s="31">
        <f t="shared" si="8"/>
        <v>2.6785714285714284E-2</v>
      </c>
      <c r="H76" s="10">
        <v>0.15132200188799999</v>
      </c>
      <c r="I76" s="10">
        <v>7.6502732239999996E-2</v>
      </c>
      <c r="P76" s="14">
        <v>112</v>
      </c>
      <c r="Q76" s="14">
        <v>934</v>
      </c>
      <c r="R76" s="14">
        <v>9</v>
      </c>
      <c r="S76" s="14">
        <v>9</v>
      </c>
      <c r="T76" s="25">
        <v>27</v>
      </c>
      <c r="V76" s="25">
        <v>33</v>
      </c>
      <c r="X76" s="25">
        <v>19</v>
      </c>
      <c r="Z76" s="25">
        <v>33</v>
      </c>
      <c r="AB76" s="25">
        <v>3</v>
      </c>
      <c r="AD76" s="25">
        <v>372</v>
      </c>
      <c r="AE76" s="25">
        <v>28</v>
      </c>
      <c r="AG76" s="25">
        <v>3</v>
      </c>
      <c r="AI76" s="25">
        <v>20</v>
      </c>
      <c r="AJ76" s="25">
        <v>0</v>
      </c>
      <c r="AK76" s="25">
        <v>16</v>
      </c>
      <c r="AL76" s="25">
        <v>0</v>
      </c>
      <c r="AM76" s="25">
        <v>34</v>
      </c>
      <c r="AN76" s="10">
        <v>0.303571428571</v>
      </c>
      <c r="AO76" s="10">
        <v>0.72854914196499998</v>
      </c>
      <c r="AP76" s="42">
        <f t="shared" si="5"/>
        <v>933.99999999912995</v>
      </c>
      <c r="AQ76" s="42">
        <f t="shared" si="9"/>
        <v>8.9999999998240128</v>
      </c>
      <c r="AR76" s="42"/>
      <c r="AS76" s="17">
        <v>235</v>
      </c>
      <c r="AU76" s="17">
        <f t="shared" si="4"/>
        <v>1</v>
      </c>
      <c r="AW76" s="36">
        <f t="shared" si="6"/>
        <v>7.797480500902336E-2</v>
      </c>
    </row>
    <row r="77" spans="1:49" x14ac:dyDescent="0.3">
      <c r="A77" s="7">
        <v>43968</v>
      </c>
      <c r="B77" s="25"/>
      <c r="C77" s="17">
        <v>8492</v>
      </c>
      <c r="D77" s="17">
        <f t="shared" si="7"/>
        <v>20</v>
      </c>
      <c r="E77" s="17">
        <v>1283</v>
      </c>
      <c r="F77" s="17">
        <v>1</v>
      </c>
      <c r="G77" s="31">
        <f t="shared" si="8"/>
        <v>9.0909090909090905E-3</v>
      </c>
      <c r="H77" s="10">
        <v>0.15108337258499999</v>
      </c>
      <c r="I77" s="10">
        <v>7.6708507669999995E-2</v>
      </c>
      <c r="P77" s="14">
        <v>110</v>
      </c>
      <c r="Q77" s="14">
        <v>937</v>
      </c>
      <c r="R77" s="14">
        <v>3</v>
      </c>
      <c r="S77" s="14">
        <v>3</v>
      </c>
      <c r="T77" s="25">
        <v>24</v>
      </c>
      <c r="V77" s="25">
        <v>30</v>
      </c>
      <c r="X77" s="25">
        <v>22</v>
      </c>
      <c r="Z77" s="25">
        <v>34</v>
      </c>
      <c r="AB77" s="25">
        <v>2</v>
      </c>
      <c r="AD77" s="25">
        <v>374</v>
      </c>
      <c r="AE77" s="25">
        <v>28</v>
      </c>
      <c r="AG77" s="25">
        <v>1</v>
      </c>
      <c r="AI77" s="25">
        <v>24</v>
      </c>
      <c r="AJ77" s="25">
        <v>0</v>
      </c>
      <c r="AK77" s="25">
        <v>17</v>
      </c>
      <c r="AL77" s="25">
        <v>0</v>
      </c>
      <c r="AM77" s="25">
        <v>35</v>
      </c>
      <c r="AN77" s="10">
        <v>0.318181818181</v>
      </c>
      <c r="AO77" s="10">
        <v>0.730319563522</v>
      </c>
      <c r="AP77" s="42">
        <f t="shared" si="5"/>
        <v>936.99999999872603</v>
      </c>
      <c r="AQ77" s="42">
        <f t="shared" si="9"/>
        <v>2.9999999995960707</v>
      </c>
      <c r="AR77" s="42"/>
      <c r="AS77" s="17">
        <v>237</v>
      </c>
      <c r="AU77" s="17">
        <f t="shared" si="4"/>
        <v>2</v>
      </c>
      <c r="AW77" s="36">
        <f t="shared" si="6"/>
        <v>8.0689289870805814E-2</v>
      </c>
    </row>
    <row r="78" spans="1:49" x14ac:dyDescent="0.3">
      <c r="A78" s="7">
        <v>43969</v>
      </c>
      <c r="B78" s="25"/>
      <c r="C78" s="17">
        <v>8603</v>
      </c>
      <c r="D78" s="17">
        <f t="shared" si="7"/>
        <v>111</v>
      </c>
      <c r="E78" s="17">
        <v>1292</v>
      </c>
      <c r="F78" s="17">
        <v>9</v>
      </c>
      <c r="G78" s="31">
        <f t="shared" si="8"/>
        <v>7.8260869565217397E-2</v>
      </c>
      <c r="H78" s="10">
        <v>0.15018016970799999</v>
      </c>
      <c r="I78" s="10">
        <v>7.9201101928000006E-2</v>
      </c>
      <c r="P78" s="14">
        <v>115</v>
      </c>
      <c r="Q78" s="14">
        <v>943</v>
      </c>
      <c r="R78" s="14">
        <v>6</v>
      </c>
      <c r="S78" s="14">
        <v>6</v>
      </c>
      <c r="T78" s="25">
        <v>22</v>
      </c>
      <c r="V78" s="25">
        <v>37</v>
      </c>
      <c r="X78" s="25">
        <v>24</v>
      </c>
      <c r="Z78" s="25">
        <v>32</v>
      </c>
      <c r="AB78" s="25">
        <v>1</v>
      </c>
      <c r="AD78" s="25">
        <v>375</v>
      </c>
      <c r="AE78" s="25">
        <v>28</v>
      </c>
      <c r="AG78" s="25">
        <v>2</v>
      </c>
      <c r="AI78" s="25">
        <v>25</v>
      </c>
      <c r="AJ78" s="25">
        <v>0</v>
      </c>
      <c r="AK78" s="25">
        <v>18</v>
      </c>
      <c r="AL78" s="25">
        <v>0</v>
      </c>
      <c r="AM78" s="25">
        <v>33</v>
      </c>
      <c r="AN78" s="10">
        <v>0.28695652173899999</v>
      </c>
      <c r="AO78" s="10">
        <v>0.72987616098999997</v>
      </c>
      <c r="AP78" s="42">
        <f t="shared" si="5"/>
        <v>942.99999999907993</v>
      </c>
      <c r="AQ78" s="42">
        <f t="shared" si="9"/>
        <v>6.0000000003539071</v>
      </c>
      <c r="AR78" s="42"/>
      <c r="AS78" s="17">
        <v>240</v>
      </c>
      <c r="AU78" s="17">
        <f t="shared" si="4"/>
        <v>3</v>
      </c>
      <c r="AW78" s="36">
        <f t="shared" si="6"/>
        <v>8.1135930568317888E-2</v>
      </c>
    </row>
    <row r="79" spans="1:49" x14ac:dyDescent="0.3">
      <c r="A79" s="7">
        <v>43970</v>
      </c>
      <c r="B79" s="25"/>
      <c r="C79" s="17">
        <v>8665</v>
      </c>
      <c r="D79" s="17">
        <f t="shared" si="7"/>
        <v>62</v>
      </c>
      <c r="E79" s="17">
        <v>1296</v>
      </c>
      <c r="F79" s="17">
        <v>4</v>
      </c>
      <c r="G79" s="31">
        <f t="shared" si="8"/>
        <v>3.669724770642202E-2</v>
      </c>
      <c r="H79" s="10">
        <v>0.14956722446599999</v>
      </c>
      <c r="I79" s="10">
        <v>7.4657534245999996E-2</v>
      </c>
      <c r="P79" s="14">
        <v>109</v>
      </c>
      <c r="Q79" s="14">
        <v>953</v>
      </c>
      <c r="R79" s="14">
        <v>10</v>
      </c>
      <c r="S79" s="14">
        <v>10</v>
      </c>
      <c r="T79" s="25">
        <v>23</v>
      </c>
      <c r="V79" s="25">
        <v>33</v>
      </c>
      <c r="X79" s="25">
        <v>22</v>
      </c>
      <c r="Z79" s="25">
        <v>31</v>
      </c>
      <c r="AB79" s="25">
        <v>1</v>
      </c>
      <c r="AD79" s="25">
        <v>376</v>
      </c>
      <c r="AE79" s="25">
        <v>25</v>
      </c>
      <c r="AG79" s="25">
        <v>0</v>
      </c>
      <c r="AI79" s="25">
        <v>24</v>
      </c>
      <c r="AJ79" s="25">
        <v>0</v>
      </c>
      <c r="AK79" s="25">
        <v>18</v>
      </c>
      <c r="AL79" s="25">
        <v>0</v>
      </c>
      <c r="AM79" s="25">
        <v>32</v>
      </c>
      <c r="AN79" s="10">
        <v>0.29357798165100002</v>
      </c>
      <c r="AO79" s="10">
        <v>0.73533950617199995</v>
      </c>
      <c r="AP79" s="42">
        <f t="shared" si="5"/>
        <v>952.9999999989119</v>
      </c>
      <c r="AQ79" s="42">
        <f t="shared" si="9"/>
        <v>9.9999999998319709</v>
      </c>
      <c r="AR79" s="42"/>
      <c r="AS79" s="17">
        <v>242</v>
      </c>
      <c r="AU79" s="17">
        <f t="shared" si="4"/>
        <v>2</v>
      </c>
      <c r="AW79" s="36">
        <f t="shared" si="6"/>
        <v>7.5766781621532428E-2</v>
      </c>
    </row>
    <row r="80" spans="1:49" x14ac:dyDescent="0.3">
      <c r="A80" s="7">
        <v>43971</v>
      </c>
      <c r="B80" s="25"/>
      <c r="C80" s="17">
        <v>8739</v>
      </c>
      <c r="D80" s="17">
        <f t="shared" si="7"/>
        <v>74</v>
      </c>
      <c r="E80" s="17">
        <v>1301</v>
      </c>
      <c r="F80" s="17">
        <v>5</v>
      </c>
      <c r="G80" s="31">
        <f t="shared" si="8"/>
        <v>4.9504950495049507E-2</v>
      </c>
      <c r="H80" s="10">
        <v>0.14887286874899999</v>
      </c>
      <c r="I80" s="10">
        <v>7.0041608876E-2</v>
      </c>
      <c r="P80" s="14">
        <v>101</v>
      </c>
      <c r="Q80" s="14">
        <v>957</v>
      </c>
      <c r="R80" s="14">
        <v>4</v>
      </c>
      <c r="S80" s="14">
        <v>4</v>
      </c>
      <c r="T80" s="25">
        <v>23</v>
      </c>
      <c r="V80" s="25">
        <v>26</v>
      </c>
      <c r="X80" s="25">
        <v>21</v>
      </c>
      <c r="Z80" s="25">
        <v>31</v>
      </c>
      <c r="AB80" s="25">
        <v>3</v>
      </c>
      <c r="AD80" s="25">
        <v>379</v>
      </c>
      <c r="AE80" s="25">
        <v>24</v>
      </c>
      <c r="AG80" s="25">
        <v>1</v>
      </c>
      <c r="AI80" s="25">
        <v>23</v>
      </c>
      <c r="AJ80" s="25">
        <v>0</v>
      </c>
      <c r="AK80" s="25">
        <v>19</v>
      </c>
      <c r="AL80" s="25">
        <v>0</v>
      </c>
      <c r="AM80" s="25">
        <v>32</v>
      </c>
      <c r="AN80" s="10">
        <v>0.31683168316799998</v>
      </c>
      <c r="AO80" s="10">
        <v>0.73558800922300005</v>
      </c>
      <c r="AP80" s="42">
        <f t="shared" si="5"/>
        <v>956.99999999912302</v>
      </c>
      <c r="AQ80" s="42">
        <f t="shared" si="9"/>
        <v>4.0000000002111165</v>
      </c>
      <c r="AR80" s="42"/>
      <c r="AS80" s="17">
        <v>244</v>
      </c>
      <c r="AU80" s="17">
        <f t="shared" ref="AU80:AU143" si="10">AS80-AS79</f>
        <v>2</v>
      </c>
      <c r="AW80" s="36">
        <f t="shared" si="6"/>
        <v>8.0421038420690677E-2</v>
      </c>
    </row>
    <row r="81" spans="1:49" x14ac:dyDescent="0.3">
      <c r="A81" s="7">
        <v>43972</v>
      </c>
      <c r="B81" s="25"/>
      <c r="C81" s="17">
        <v>8772</v>
      </c>
      <c r="D81" s="17">
        <f t="shared" si="7"/>
        <v>33</v>
      </c>
      <c r="E81" s="17">
        <v>1308</v>
      </c>
      <c r="F81" s="17">
        <v>7</v>
      </c>
      <c r="G81" s="31">
        <f t="shared" si="8"/>
        <v>6.9306930693069313E-2</v>
      </c>
      <c r="H81" s="10">
        <v>0.14911080711300001</v>
      </c>
      <c r="I81" s="10">
        <v>7.2976878612000001E-2</v>
      </c>
      <c r="P81" s="14">
        <v>101</v>
      </c>
      <c r="Q81" s="14">
        <v>964</v>
      </c>
      <c r="R81" s="14">
        <v>7</v>
      </c>
      <c r="S81" s="14">
        <v>7</v>
      </c>
      <c r="T81" s="25">
        <v>16</v>
      </c>
      <c r="V81" s="25">
        <v>35</v>
      </c>
      <c r="X81" s="25">
        <v>21</v>
      </c>
      <c r="Z81" s="25">
        <v>29</v>
      </c>
      <c r="AB81" s="25">
        <v>0</v>
      </c>
      <c r="AD81" s="25">
        <v>379</v>
      </c>
      <c r="AE81" s="25">
        <v>22</v>
      </c>
      <c r="AG81" s="25">
        <v>0</v>
      </c>
      <c r="AI81" s="25">
        <v>24</v>
      </c>
      <c r="AJ81" s="25">
        <v>0</v>
      </c>
      <c r="AK81" s="25">
        <v>17</v>
      </c>
      <c r="AL81" s="25">
        <v>0</v>
      </c>
      <c r="AM81" s="25">
        <v>30</v>
      </c>
      <c r="AN81" s="10">
        <v>0.29702970296999998</v>
      </c>
      <c r="AO81" s="10">
        <v>0.73700305810300004</v>
      </c>
      <c r="AP81" s="42">
        <f t="shared" si="5"/>
        <v>963.99999999872409</v>
      </c>
      <c r="AQ81" s="42">
        <f t="shared" si="9"/>
        <v>6.9999999996010729</v>
      </c>
      <c r="AR81" s="42"/>
      <c r="AS81" s="17">
        <v>246</v>
      </c>
      <c r="AU81" s="17">
        <f t="shared" si="10"/>
        <v>2</v>
      </c>
      <c r="AW81" s="36">
        <f t="shared" si="6"/>
        <v>9.147704719430827E-2</v>
      </c>
    </row>
    <row r="82" spans="1:49" x14ac:dyDescent="0.3">
      <c r="A82" s="7">
        <v>43973</v>
      </c>
      <c r="B82" s="25"/>
      <c r="C82" s="17">
        <v>8831</v>
      </c>
      <c r="D82" s="17">
        <f t="shared" si="7"/>
        <v>59</v>
      </c>
      <c r="E82" s="17">
        <v>1314</v>
      </c>
      <c r="F82" s="17">
        <v>6</v>
      </c>
      <c r="G82" s="31">
        <f t="shared" si="8"/>
        <v>6.1224489795918366E-2</v>
      </c>
      <c r="H82" s="10">
        <v>0.14879402106199999</v>
      </c>
      <c r="I82" s="10">
        <v>7.0963070237999998E-2</v>
      </c>
      <c r="P82" s="14">
        <v>98</v>
      </c>
      <c r="Q82" s="14">
        <v>971</v>
      </c>
      <c r="R82" s="14">
        <v>7</v>
      </c>
      <c r="S82" s="14">
        <v>7</v>
      </c>
      <c r="T82" s="25">
        <v>19</v>
      </c>
      <c r="V82" s="25">
        <v>32</v>
      </c>
      <c r="X82" s="25">
        <v>23</v>
      </c>
      <c r="Z82" s="25">
        <v>24</v>
      </c>
      <c r="AB82" s="25">
        <v>1</v>
      </c>
      <c r="AD82" s="25">
        <v>380</v>
      </c>
      <c r="AE82" s="25">
        <v>16</v>
      </c>
      <c r="AG82" s="25">
        <v>0</v>
      </c>
      <c r="AI82" s="25">
        <v>16</v>
      </c>
      <c r="AJ82" s="25">
        <v>0</v>
      </c>
      <c r="AK82" s="25">
        <v>14</v>
      </c>
      <c r="AL82" s="25">
        <v>0</v>
      </c>
      <c r="AM82" s="25">
        <v>25</v>
      </c>
      <c r="AN82" s="10">
        <v>0.25510204081600002</v>
      </c>
      <c r="AO82" s="10">
        <v>0.73896499238900004</v>
      </c>
      <c r="AP82" s="42">
        <f t="shared" si="5"/>
        <v>970.9999999991461</v>
      </c>
      <c r="AQ82" s="42">
        <f t="shared" si="9"/>
        <v>7.0000000004220055</v>
      </c>
      <c r="AR82" s="42"/>
      <c r="AS82" s="17">
        <v>248</v>
      </c>
      <c r="AU82" s="17">
        <f t="shared" si="10"/>
        <v>2</v>
      </c>
      <c r="AW82" s="36">
        <f t="shared" si="6"/>
        <v>8.4542608116835949E-2</v>
      </c>
    </row>
    <row r="83" spans="1:49" x14ac:dyDescent="0.3">
      <c r="A83" s="7">
        <v>43974</v>
      </c>
      <c r="B83" s="25"/>
      <c r="C83" s="17">
        <v>8908</v>
      </c>
      <c r="D83" s="17">
        <f t="shared" si="7"/>
        <v>77</v>
      </c>
      <c r="E83" s="17">
        <v>1318</v>
      </c>
      <c r="F83" s="17">
        <v>4</v>
      </c>
      <c r="G83" s="31">
        <f t="shared" si="8"/>
        <v>4.3010752688172046E-2</v>
      </c>
      <c r="H83" s="10">
        <v>0.14795689268000001</v>
      </c>
      <c r="I83" s="10">
        <v>6.5585331452000004E-2</v>
      </c>
      <c r="P83" s="14">
        <v>93</v>
      </c>
      <c r="Q83" s="14">
        <v>974</v>
      </c>
      <c r="R83" s="14">
        <v>3</v>
      </c>
      <c r="S83" s="14">
        <v>3</v>
      </c>
      <c r="T83" s="25">
        <v>15</v>
      </c>
      <c r="V83" s="25">
        <v>32</v>
      </c>
      <c r="X83" s="25">
        <v>24</v>
      </c>
      <c r="Z83" s="25">
        <v>22</v>
      </c>
      <c r="AB83" s="25">
        <v>0</v>
      </c>
      <c r="AD83" s="25">
        <v>380</v>
      </c>
      <c r="AE83" s="25">
        <v>18</v>
      </c>
      <c r="AG83" s="25">
        <v>2</v>
      </c>
      <c r="AI83" s="25">
        <v>16</v>
      </c>
      <c r="AJ83" s="25">
        <v>0</v>
      </c>
      <c r="AK83" s="25">
        <v>14</v>
      </c>
      <c r="AL83" s="25">
        <v>0</v>
      </c>
      <c r="AM83" s="25">
        <v>23</v>
      </c>
      <c r="AN83" s="10">
        <v>0.24731182795600001</v>
      </c>
      <c r="AO83" s="10">
        <v>0.73899848254900002</v>
      </c>
      <c r="AP83" s="42">
        <f t="shared" si="5"/>
        <v>973.99999999958209</v>
      </c>
      <c r="AQ83" s="42">
        <f t="shared" si="9"/>
        <v>3.000000000435989</v>
      </c>
      <c r="AR83" s="42"/>
      <c r="AS83" s="17">
        <v>249</v>
      </c>
      <c r="AU83" s="17">
        <f t="shared" si="10"/>
        <v>1</v>
      </c>
      <c r="AW83" s="36">
        <f t="shared" si="6"/>
        <v>7.3631853465560837E-2</v>
      </c>
    </row>
    <row r="84" spans="1:49" x14ac:dyDescent="0.3">
      <c r="A84" s="7">
        <v>43975</v>
      </c>
      <c r="B84" s="25"/>
      <c r="C84" s="17">
        <v>8973</v>
      </c>
      <c r="D84" s="17">
        <f t="shared" si="7"/>
        <v>65</v>
      </c>
      <c r="E84" s="17">
        <v>1323</v>
      </c>
      <c r="F84" s="17">
        <v>5</v>
      </c>
      <c r="G84" s="31">
        <f t="shared" si="8"/>
        <v>5.3191489361702128E-2</v>
      </c>
      <c r="H84" s="10">
        <v>0.14744232698000001</v>
      </c>
      <c r="I84" s="10">
        <v>6.4738292010999995E-2</v>
      </c>
      <c r="P84" s="14">
        <v>94</v>
      </c>
      <c r="Q84" s="14">
        <v>980</v>
      </c>
      <c r="R84" s="14">
        <v>6</v>
      </c>
      <c r="S84" s="14">
        <v>6</v>
      </c>
      <c r="T84" s="25">
        <v>16</v>
      </c>
      <c r="V84" s="25">
        <v>32</v>
      </c>
      <c r="X84" s="25">
        <v>25</v>
      </c>
      <c r="Z84" s="25">
        <v>21</v>
      </c>
      <c r="AB84" s="25">
        <v>0</v>
      </c>
      <c r="AD84" s="25">
        <v>380</v>
      </c>
      <c r="AE84" s="25">
        <v>19</v>
      </c>
      <c r="AG84" s="25">
        <v>1</v>
      </c>
      <c r="AI84" s="25">
        <v>15</v>
      </c>
      <c r="AJ84" s="25">
        <v>0</v>
      </c>
      <c r="AK84" s="25">
        <v>14</v>
      </c>
      <c r="AL84" s="25">
        <v>0</v>
      </c>
      <c r="AM84" s="25">
        <v>22</v>
      </c>
      <c r="AN84" s="10">
        <v>0.23404255319100001</v>
      </c>
      <c r="AO84" s="10">
        <v>0.74074074073999996</v>
      </c>
      <c r="AP84" s="42">
        <f t="shared" si="5"/>
        <v>979.99999999901991</v>
      </c>
      <c r="AQ84" s="42">
        <f t="shared" si="9"/>
        <v>5.9999999994378186</v>
      </c>
      <c r="AR84" s="42"/>
      <c r="AS84" s="17">
        <v>250</v>
      </c>
      <c r="AU84" s="17">
        <f t="shared" si="10"/>
        <v>1</v>
      </c>
      <c r="AW84" s="36">
        <f t="shared" si="6"/>
        <v>7.8890271018055999E-2</v>
      </c>
    </row>
    <row r="85" spans="1:49" x14ac:dyDescent="0.3">
      <c r="A85" s="7">
        <v>43976</v>
      </c>
      <c r="B85" s="25"/>
      <c r="C85" s="17">
        <v>9020</v>
      </c>
      <c r="D85" s="17">
        <f t="shared" si="7"/>
        <v>47</v>
      </c>
      <c r="E85" s="17">
        <v>1326</v>
      </c>
      <c r="F85" s="17">
        <v>3</v>
      </c>
      <c r="G85" s="31">
        <f t="shared" si="8"/>
        <v>3.2967032967032968E-2</v>
      </c>
      <c r="H85" s="10">
        <v>0.147006651884</v>
      </c>
      <c r="I85" s="10">
        <v>6.4356435643000004E-2</v>
      </c>
      <c r="P85" s="14">
        <v>91</v>
      </c>
      <c r="Q85" s="14">
        <v>986</v>
      </c>
      <c r="R85" s="14">
        <v>6</v>
      </c>
      <c r="S85" s="14">
        <v>6</v>
      </c>
      <c r="T85" s="25">
        <v>15</v>
      </c>
      <c r="V85" s="25">
        <v>31</v>
      </c>
      <c r="X85" s="25">
        <v>26</v>
      </c>
      <c r="Z85" s="25">
        <v>19</v>
      </c>
      <c r="AB85" s="25">
        <v>1</v>
      </c>
      <c r="AD85" s="25">
        <v>381</v>
      </c>
      <c r="AE85" s="25">
        <v>17</v>
      </c>
      <c r="AG85" s="25">
        <v>1</v>
      </c>
      <c r="AI85" s="25">
        <v>14</v>
      </c>
      <c r="AJ85" s="25">
        <v>0</v>
      </c>
      <c r="AK85" s="25">
        <v>12</v>
      </c>
      <c r="AL85" s="25">
        <v>0</v>
      </c>
      <c r="AM85" s="25">
        <v>20</v>
      </c>
      <c r="AN85" s="10">
        <v>0.21978021978000001</v>
      </c>
      <c r="AO85" s="10">
        <v>0.74358974358899999</v>
      </c>
      <c r="AP85" s="42">
        <f t="shared" si="5"/>
        <v>985.99999999901399</v>
      </c>
      <c r="AQ85" s="42">
        <f t="shared" si="9"/>
        <v>5.9999999999940883</v>
      </c>
      <c r="AR85" s="42"/>
      <c r="AS85" s="17">
        <v>251</v>
      </c>
      <c r="AU85" s="17">
        <f t="shared" si="10"/>
        <v>1</v>
      </c>
      <c r="AW85" s="36">
        <f t="shared" si="6"/>
        <v>7.6290974174321402E-2</v>
      </c>
    </row>
    <row r="86" spans="1:49" x14ac:dyDescent="0.3">
      <c r="A86" s="7">
        <v>43977</v>
      </c>
      <c r="B86" s="25"/>
      <c r="C86" s="17">
        <v>9068</v>
      </c>
      <c r="D86" s="17">
        <f t="shared" si="7"/>
        <v>48</v>
      </c>
      <c r="E86" s="17">
        <v>1334</v>
      </c>
      <c r="F86" s="17">
        <v>8</v>
      </c>
      <c r="G86" s="31">
        <f t="shared" si="8"/>
        <v>8.6956521739130432E-2</v>
      </c>
      <c r="H86" s="10">
        <v>0.14711071901100001</v>
      </c>
      <c r="I86" s="10">
        <v>6.6378066378000006E-2</v>
      </c>
      <c r="P86" s="14">
        <v>92</v>
      </c>
      <c r="Q86" s="17">
        <v>996</v>
      </c>
      <c r="R86" s="14">
        <v>10</v>
      </c>
      <c r="S86" s="14">
        <v>10</v>
      </c>
      <c r="T86" s="25">
        <v>19</v>
      </c>
      <c r="V86" s="25">
        <v>27</v>
      </c>
      <c r="X86" s="25">
        <v>31</v>
      </c>
      <c r="Z86" s="25">
        <v>15</v>
      </c>
      <c r="AB86" s="25">
        <v>1</v>
      </c>
      <c r="AD86" s="25">
        <v>382</v>
      </c>
      <c r="AE86" s="25">
        <v>15</v>
      </c>
      <c r="AG86" s="25">
        <v>0</v>
      </c>
      <c r="AI86" s="25">
        <v>15</v>
      </c>
      <c r="AJ86" s="25">
        <v>0</v>
      </c>
      <c r="AK86" s="25">
        <v>10</v>
      </c>
      <c r="AL86" s="25">
        <v>0</v>
      </c>
      <c r="AM86" s="25">
        <v>16</v>
      </c>
      <c r="AN86" s="10">
        <v>0.17391304347799999</v>
      </c>
      <c r="AO86" s="10">
        <v>0.74662668665599996</v>
      </c>
      <c r="AP86" s="42">
        <f t="shared" ref="AP86:AP149" si="11">AO86*E86</f>
        <v>995.99999999910392</v>
      </c>
      <c r="AQ86" s="42">
        <f t="shared" si="9"/>
        <v>10.000000000089926</v>
      </c>
      <c r="AR86" s="42"/>
      <c r="AS86" s="17">
        <v>251</v>
      </c>
      <c r="AU86" s="17">
        <f t="shared" si="10"/>
        <v>0</v>
      </c>
      <c r="AW86" s="36">
        <f t="shared" si="6"/>
        <v>7.1296595868822157E-2</v>
      </c>
    </row>
    <row r="87" spans="1:49" x14ac:dyDescent="0.3">
      <c r="A87" s="7">
        <v>43978</v>
      </c>
      <c r="B87" s="25"/>
      <c r="C87" s="17">
        <v>9105</v>
      </c>
      <c r="D87" s="17">
        <f t="shared" si="7"/>
        <v>37</v>
      </c>
      <c r="E87" s="17">
        <v>1338</v>
      </c>
      <c r="F87" s="17">
        <v>4</v>
      </c>
      <c r="G87" s="31">
        <f t="shared" si="8"/>
        <v>4.6511627906976744E-2</v>
      </c>
      <c r="H87" s="10">
        <v>0.14695222405200001</v>
      </c>
      <c r="I87" s="10">
        <v>6.4083457526000004E-2</v>
      </c>
      <c r="P87" s="14">
        <v>86</v>
      </c>
      <c r="Q87" s="17">
        <v>1013</v>
      </c>
      <c r="R87" s="14">
        <v>17</v>
      </c>
      <c r="S87" s="14">
        <v>17</v>
      </c>
      <c r="T87" s="25">
        <v>15</v>
      </c>
      <c r="V87" s="25">
        <v>27</v>
      </c>
      <c r="X87" s="25">
        <v>29</v>
      </c>
      <c r="Z87" s="25">
        <v>15</v>
      </c>
      <c r="AB87" s="25">
        <v>1</v>
      </c>
      <c r="AD87" s="25">
        <v>383</v>
      </c>
      <c r="AE87" s="25">
        <v>14</v>
      </c>
      <c r="AG87" s="25">
        <v>0</v>
      </c>
      <c r="AI87" s="25">
        <v>17</v>
      </c>
      <c r="AJ87" s="25">
        <v>0</v>
      </c>
      <c r="AK87" s="25">
        <v>10</v>
      </c>
      <c r="AL87" s="25">
        <v>0</v>
      </c>
      <c r="AM87" s="25">
        <v>17</v>
      </c>
      <c r="AN87" s="10">
        <v>0.19767441860400001</v>
      </c>
      <c r="AO87" s="10">
        <v>0.75710014947600002</v>
      </c>
      <c r="AP87" s="42">
        <f t="shared" si="11"/>
        <v>1012.999999998888</v>
      </c>
      <c r="AQ87" s="42">
        <f t="shared" si="9"/>
        <v>16.999999999784109</v>
      </c>
      <c r="AR87" s="42"/>
      <c r="AS87" s="17">
        <v>251</v>
      </c>
      <c r="AU87" s="17">
        <f t="shared" si="10"/>
        <v>0</v>
      </c>
      <c r="AW87" s="36">
        <f t="shared" si="6"/>
        <v>7.5445606711628227E-2</v>
      </c>
    </row>
    <row r="88" spans="1:49" x14ac:dyDescent="0.3">
      <c r="A88" s="7">
        <v>43979</v>
      </c>
      <c r="B88" s="25"/>
      <c r="C88" s="17">
        <v>9159</v>
      </c>
      <c r="D88" s="17">
        <f t="shared" si="7"/>
        <v>54</v>
      </c>
      <c r="E88" s="17">
        <v>1342</v>
      </c>
      <c r="F88" s="17">
        <v>4</v>
      </c>
      <c r="G88" s="31">
        <f t="shared" si="8"/>
        <v>5.4794520547945202E-2</v>
      </c>
      <c r="H88" s="10">
        <v>0.14652254612900001</v>
      </c>
      <c r="I88" s="10">
        <v>5.4154302670000001E-2</v>
      </c>
      <c r="P88" s="14">
        <v>73</v>
      </c>
      <c r="Q88" s="17">
        <v>1017</v>
      </c>
      <c r="R88" s="14">
        <v>4</v>
      </c>
      <c r="S88" s="14">
        <v>4</v>
      </c>
      <c r="T88" s="25">
        <v>12</v>
      </c>
      <c r="V88" s="25">
        <v>21</v>
      </c>
      <c r="X88" s="25">
        <v>25</v>
      </c>
      <c r="Z88" s="25">
        <v>15</v>
      </c>
      <c r="AB88" s="25">
        <v>1</v>
      </c>
      <c r="AD88" s="25">
        <v>384</v>
      </c>
      <c r="AE88" s="25">
        <v>12</v>
      </c>
      <c r="AG88" s="25">
        <v>0</v>
      </c>
      <c r="AI88" s="25">
        <v>12</v>
      </c>
      <c r="AJ88" s="25">
        <v>0</v>
      </c>
      <c r="AK88" s="25">
        <v>8</v>
      </c>
      <c r="AL88" s="25">
        <v>0</v>
      </c>
      <c r="AM88" s="25">
        <v>15</v>
      </c>
      <c r="AN88" s="10">
        <v>0.20547945205400001</v>
      </c>
      <c r="AO88" s="10">
        <v>0.75782414307000001</v>
      </c>
      <c r="AP88" s="42">
        <f t="shared" si="11"/>
        <v>1016.99999999994</v>
      </c>
      <c r="AQ88" s="42">
        <f t="shared" si="9"/>
        <v>4.0000000010519443</v>
      </c>
      <c r="AR88" s="42"/>
      <c r="AS88" s="17">
        <v>252</v>
      </c>
      <c r="AU88" s="17">
        <f t="shared" si="10"/>
        <v>1</v>
      </c>
      <c r="AW88" s="36">
        <f t="shared" si="6"/>
        <v>8.4893349541654131E-2</v>
      </c>
    </row>
    <row r="89" spans="1:49" x14ac:dyDescent="0.3">
      <c r="A89" s="7">
        <v>43980</v>
      </c>
      <c r="B89" s="25"/>
      <c r="C89" s="17">
        <v>9215</v>
      </c>
      <c r="D89" s="17">
        <f t="shared" si="7"/>
        <v>56</v>
      </c>
      <c r="E89" s="17">
        <v>1345</v>
      </c>
      <c r="F89" s="17">
        <v>3</v>
      </c>
      <c r="G89" s="31">
        <f t="shared" si="8"/>
        <v>4.2253521126760563E-2</v>
      </c>
      <c r="H89" s="10">
        <v>0.145957677699</v>
      </c>
      <c r="I89" s="10">
        <v>5.2906110282999998E-2</v>
      </c>
      <c r="P89" s="14">
        <v>71</v>
      </c>
      <c r="Q89" s="17">
        <v>1024</v>
      </c>
      <c r="R89" s="14">
        <v>7</v>
      </c>
      <c r="S89" s="14">
        <v>7</v>
      </c>
      <c r="T89" s="25">
        <v>11</v>
      </c>
      <c r="V89" s="25">
        <v>20</v>
      </c>
      <c r="X89" s="25">
        <v>25</v>
      </c>
      <c r="Z89" s="25">
        <v>15</v>
      </c>
      <c r="AB89" s="25">
        <v>1</v>
      </c>
      <c r="AD89" s="25">
        <v>385</v>
      </c>
      <c r="AE89" s="25">
        <v>11</v>
      </c>
      <c r="AG89" s="25">
        <v>1</v>
      </c>
      <c r="AI89" s="25">
        <v>14</v>
      </c>
      <c r="AJ89" s="25">
        <v>0</v>
      </c>
      <c r="AK89" s="25">
        <v>9</v>
      </c>
      <c r="AL89" s="25">
        <v>0</v>
      </c>
      <c r="AM89" s="25">
        <v>15</v>
      </c>
      <c r="AN89" s="10">
        <v>0.21126760563300001</v>
      </c>
      <c r="AO89" s="10">
        <v>0.76133828996200004</v>
      </c>
      <c r="AP89" s="42">
        <f t="shared" si="11"/>
        <v>1023.9999999988901</v>
      </c>
      <c r="AQ89" s="42">
        <f t="shared" si="9"/>
        <v>6.9999999989501021</v>
      </c>
      <c r="AR89" s="42"/>
      <c r="AS89" s="17">
        <v>252</v>
      </c>
      <c r="AU89" s="17">
        <f t="shared" si="10"/>
        <v>0</v>
      </c>
      <c r="AW89" s="36">
        <f t="shared" si="6"/>
        <v>7.5273336351324688E-2</v>
      </c>
    </row>
    <row r="90" spans="1:49" x14ac:dyDescent="0.3">
      <c r="A90" s="7">
        <v>43981</v>
      </c>
      <c r="B90" s="25"/>
      <c r="C90" s="17">
        <v>9249</v>
      </c>
      <c r="D90" s="17">
        <f t="shared" si="7"/>
        <v>34</v>
      </c>
      <c r="E90" s="17">
        <v>1353</v>
      </c>
      <c r="F90" s="17">
        <v>8</v>
      </c>
      <c r="G90" s="31">
        <f t="shared" si="8"/>
        <v>0.1111111111111111</v>
      </c>
      <c r="H90" s="10">
        <v>0.14628608498199999</v>
      </c>
      <c r="I90" s="10">
        <v>5.3771471246999998E-2</v>
      </c>
      <c r="P90" s="14">
        <v>72</v>
      </c>
      <c r="Q90" s="17">
        <v>1027</v>
      </c>
      <c r="R90" s="14">
        <v>3</v>
      </c>
      <c r="S90" s="14">
        <v>3</v>
      </c>
      <c r="T90" s="25">
        <v>19</v>
      </c>
      <c r="V90" s="25">
        <v>18</v>
      </c>
      <c r="X90" s="25">
        <v>23</v>
      </c>
      <c r="Z90" s="25">
        <v>12</v>
      </c>
      <c r="AB90" s="25">
        <v>0</v>
      </c>
      <c r="AD90" s="25">
        <v>385</v>
      </c>
      <c r="AE90" s="25">
        <v>11</v>
      </c>
      <c r="AG90" s="25">
        <v>1</v>
      </c>
      <c r="AI90" s="25">
        <v>12</v>
      </c>
      <c r="AJ90" s="25">
        <v>0</v>
      </c>
      <c r="AK90" s="25">
        <v>7</v>
      </c>
      <c r="AL90" s="25">
        <v>0</v>
      </c>
      <c r="AM90" s="25">
        <v>12</v>
      </c>
      <c r="AN90" s="10">
        <v>0.166666666666</v>
      </c>
      <c r="AO90" s="10">
        <v>0.75905395417499999</v>
      </c>
      <c r="AP90" s="42">
        <f t="shared" si="11"/>
        <v>1026.9999999987749</v>
      </c>
      <c r="AQ90" s="42">
        <f t="shared" si="9"/>
        <v>2.9999999998848352</v>
      </c>
      <c r="AR90" s="42"/>
      <c r="AS90" s="17">
        <v>252</v>
      </c>
      <c r="AU90" s="17">
        <f t="shared" si="10"/>
        <v>0</v>
      </c>
      <c r="AW90" s="36">
        <f t="shared" si="6"/>
        <v>7.1774384632444607E-2</v>
      </c>
    </row>
    <row r="91" spans="1:49" x14ac:dyDescent="0.3">
      <c r="A91" s="7">
        <v>43982</v>
      </c>
      <c r="B91" s="25"/>
      <c r="C91" s="17">
        <v>9287</v>
      </c>
      <c r="D91" s="17">
        <f t="shared" si="7"/>
        <v>38</v>
      </c>
      <c r="E91" s="17">
        <v>1355</v>
      </c>
      <c r="F91" s="17">
        <v>2</v>
      </c>
      <c r="G91" s="31">
        <f t="shared" si="8"/>
        <v>2.8571428571428571E-2</v>
      </c>
      <c r="H91" s="10">
        <v>0.14590287498599999</v>
      </c>
      <c r="I91" s="10">
        <v>5.1546391752000001E-2</v>
      </c>
      <c r="P91" s="14">
        <v>70</v>
      </c>
      <c r="Q91" s="17">
        <v>1029</v>
      </c>
      <c r="R91" s="14">
        <v>2</v>
      </c>
      <c r="S91" s="14">
        <v>2</v>
      </c>
      <c r="T91" s="25">
        <v>20</v>
      </c>
      <c r="V91" s="25">
        <v>18</v>
      </c>
      <c r="X91" s="25">
        <v>20</v>
      </c>
      <c r="Z91" s="25">
        <v>12</v>
      </c>
      <c r="AB91" s="25">
        <v>0</v>
      </c>
      <c r="AD91" s="25">
        <v>385</v>
      </c>
      <c r="AE91" s="25">
        <v>10</v>
      </c>
      <c r="AG91" s="25">
        <v>0</v>
      </c>
      <c r="AI91" s="25">
        <v>13</v>
      </c>
      <c r="AJ91" s="25">
        <v>0</v>
      </c>
      <c r="AK91" s="25">
        <v>7</v>
      </c>
      <c r="AL91" s="25">
        <v>0</v>
      </c>
      <c r="AM91" s="25">
        <v>12</v>
      </c>
      <c r="AN91" s="10">
        <v>0.171428571428</v>
      </c>
      <c r="AO91" s="10">
        <v>0.75940959409499997</v>
      </c>
      <c r="AP91" s="42">
        <f t="shared" si="11"/>
        <v>1028.9999999987249</v>
      </c>
      <c r="AQ91" s="42">
        <f t="shared" si="9"/>
        <v>1.9999999999499778</v>
      </c>
      <c r="AR91" s="42"/>
      <c r="AS91" s="17">
        <v>252</v>
      </c>
      <c r="AU91" s="17">
        <f t="shared" si="10"/>
        <v>0</v>
      </c>
      <c r="AW91" s="36">
        <f t="shared" si="6"/>
        <v>7.4992118633672347E-2</v>
      </c>
    </row>
    <row r="92" spans="1:49" x14ac:dyDescent="0.3">
      <c r="A92" s="7">
        <v>43983</v>
      </c>
      <c r="B92" s="25"/>
      <c r="C92" s="17">
        <v>9321</v>
      </c>
      <c r="D92" s="17">
        <f t="shared" si="7"/>
        <v>34</v>
      </c>
      <c r="E92" s="17">
        <v>1359</v>
      </c>
      <c r="F92" s="17">
        <v>4</v>
      </c>
      <c r="G92" s="31">
        <f t="shared" si="8"/>
        <v>5.4794520547945202E-2</v>
      </c>
      <c r="H92" s="10">
        <v>0.14579980688700001</v>
      </c>
      <c r="I92" s="10">
        <v>5.5386949923999999E-2</v>
      </c>
      <c r="P92" s="14">
        <v>73</v>
      </c>
      <c r="Q92" s="17">
        <v>1030</v>
      </c>
      <c r="R92" s="14">
        <v>1</v>
      </c>
      <c r="S92" s="14">
        <v>1</v>
      </c>
      <c r="T92" s="25">
        <v>20</v>
      </c>
      <c r="V92" s="25">
        <v>22</v>
      </c>
      <c r="X92" s="25">
        <v>18</v>
      </c>
      <c r="Z92" s="25">
        <v>13</v>
      </c>
      <c r="AB92" s="25">
        <v>2</v>
      </c>
      <c r="AD92" s="25">
        <v>387</v>
      </c>
      <c r="AE92" s="25">
        <v>10</v>
      </c>
      <c r="AG92" s="25">
        <v>1</v>
      </c>
      <c r="AI92" s="25">
        <v>12</v>
      </c>
      <c r="AJ92" s="25">
        <v>0</v>
      </c>
      <c r="AK92" s="25">
        <v>6</v>
      </c>
      <c r="AL92" s="25">
        <v>0</v>
      </c>
      <c r="AM92" s="25">
        <v>13</v>
      </c>
      <c r="AN92" s="10">
        <v>0.17808219178000001</v>
      </c>
      <c r="AO92" s="10">
        <v>0.75791022810800002</v>
      </c>
      <c r="AP92" s="42">
        <f t="shared" si="11"/>
        <v>1029.999999998772</v>
      </c>
      <c r="AQ92" s="42">
        <f t="shared" si="9"/>
        <v>1.0000000000470664</v>
      </c>
      <c r="AR92" s="42"/>
      <c r="AS92" s="17">
        <v>253</v>
      </c>
      <c r="AU92" s="17">
        <f t="shared" si="10"/>
        <v>1</v>
      </c>
      <c r="AW92" s="36">
        <f t="shared" si="6"/>
        <v>7.844040725030052E-2</v>
      </c>
    </row>
    <row r="93" spans="1:49" x14ac:dyDescent="0.3">
      <c r="A93" s="7">
        <v>43984</v>
      </c>
      <c r="B93" s="25"/>
      <c r="C93" s="17">
        <v>9383</v>
      </c>
      <c r="D93" s="17">
        <f t="shared" si="7"/>
        <v>62</v>
      </c>
      <c r="E93" s="17">
        <v>1364</v>
      </c>
      <c r="F93" s="17">
        <v>5</v>
      </c>
      <c r="G93" s="31">
        <f t="shared" si="8"/>
        <v>6.6666666666666666E-2</v>
      </c>
      <c r="H93" s="10">
        <v>0.14536928487600001</v>
      </c>
      <c r="I93" s="10">
        <v>5.7295645530000001E-2</v>
      </c>
      <c r="P93" s="14">
        <v>75</v>
      </c>
      <c r="Q93" s="17">
        <v>1040</v>
      </c>
      <c r="R93" s="14">
        <v>10</v>
      </c>
      <c r="S93" s="14">
        <v>10</v>
      </c>
      <c r="T93" s="25">
        <v>21</v>
      </c>
      <c r="V93" s="25">
        <v>23</v>
      </c>
      <c r="X93" s="25">
        <v>20</v>
      </c>
      <c r="Z93" s="25">
        <v>11</v>
      </c>
      <c r="AB93" s="25">
        <v>0</v>
      </c>
      <c r="AD93" s="25">
        <v>387</v>
      </c>
      <c r="AE93" s="25">
        <v>8</v>
      </c>
      <c r="AG93" s="25">
        <v>0</v>
      </c>
      <c r="AI93" s="25">
        <v>11</v>
      </c>
      <c r="AJ93" s="25">
        <v>0</v>
      </c>
      <c r="AK93" s="25">
        <v>6</v>
      </c>
      <c r="AL93" s="25">
        <v>0</v>
      </c>
      <c r="AM93" s="25">
        <v>11</v>
      </c>
      <c r="AN93" s="10">
        <v>0.14666666666600001</v>
      </c>
      <c r="AO93" s="10">
        <v>0.76246334310800001</v>
      </c>
      <c r="AP93" s="42">
        <f t="shared" si="11"/>
        <v>1039.999999999312</v>
      </c>
      <c r="AQ93" s="42">
        <f t="shared" si="9"/>
        <v>10.000000000540012</v>
      </c>
      <c r="AR93" s="42"/>
      <c r="AS93" s="17">
        <v>254</v>
      </c>
      <c r="AU93" s="17">
        <f t="shared" si="10"/>
        <v>1</v>
      </c>
      <c r="AW93" s="36">
        <f t="shared" si="6"/>
        <v>7.8228978639069302E-2</v>
      </c>
    </row>
    <row r="94" spans="1:49" x14ac:dyDescent="0.3">
      <c r="A94" s="7">
        <v>43985</v>
      </c>
      <c r="B94" s="25"/>
      <c r="C94" s="17">
        <v>9457</v>
      </c>
      <c r="D94" s="17">
        <f t="shared" si="7"/>
        <v>74</v>
      </c>
      <c r="E94" s="17">
        <v>1364</v>
      </c>
      <c r="F94" s="17">
        <v>0</v>
      </c>
      <c r="G94" s="31">
        <f t="shared" si="8"/>
        <v>0</v>
      </c>
      <c r="H94" s="10">
        <v>0.14423178597799999</v>
      </c>
      <c r="I94" s="10">
        <v>4.9770290964E-2</v>
      </c>
      <c r="P94" s="14">
        <v>65</v>
      </c>
      <c r="Q94" s="17">
        <v>1048</v>
      </c>
      <c r="R94" s="14">
        <v>8</v>
      </c>
      <c r="S94" s="14">
        <v>8</v>
      </c>
      <c r="T94" s="25">
        <v>18</v>
      </c>
      <c r="V94" s="25">
        <v>22</v>
      </c>
      <c r="X94" s="25">
        <v>15</v>
      </c>
      <c r="Z94" s="25">
        <v>10</v>
      </c>
      <c r="AB94" s="25">
        <v>1</v>
      </c>
      <c r="AD94" s="25">
        <v>388</v>
      </c>
      <c r="AE94" s="25">
        <v>7</v>
      </c>
      <c r="AG94" s="25">
        <v>0</v>
      </c>
      <c r="AI94" s="25">
        <v>11</v>
      </c>
      <c r="AJ94" s="25">
        <v>0</v>
      </c>
      <c r="AK94" s="25">
        <v>6</v>
      </c>
      <c r="AL94" s="25">
        <v>0</v>
      </c>
      <c r="AM94" s="25">
        <v>10</v>
      </c>
      <c r="AN94" s="10">
        <v>0.15384615384600001</v>
      </c>
      <c r="AO94" s="10">
        <v>0.76832844574699999</v>
      </c>
      <c r="AP94" s="42">
        <f t="shared" si="11"/>
        <v>1047.9999999989079</v>
      </c>
      <c r="AQ94" s="42">
        <f t="shared" si="9"/>
        <v>7.999999999595957</v>
      </c>
      <c r="AR94" s="42"/>
      <c r="AS94" s="17">
        <v>255</v>
      </c>
      <c r="AU94" s="17">
        <f t="shared" si="10"/>
        <v>1</v>
      </c>
      <c r="AW94" s="36">
        <f t="shared" si="6"/>
        <v>8.0082053834534123E-2</v>
      </c>
    </row>
    <row r="95" spans="1:49" x14ac:dyDescent="0.3">
      <c r="A95" s="7">
        <v>43986</v>
      </c>
      <c r="B95" s="25"/>
      <c r="C95" s="17">
        <v>9515</v>
      </c>
      <c r="D95" s="17">
        <f t="shared" si="7"/>
        <v>58</v>
      </c>
      <c r="E95" s="17">
        <v>1368</v>
      </c>
      <c r="F95" s="17">
        <v>4</v>
      </c>
      <c r="G95" s="31">
        <f t="shared" si="8"/>
        <v>6.6666666666666666E-2</v>
      </c>
      <c r="H95" s="10">
        <v>0.14377299001499999</v>
      </c>
      <c r="I95" s="10">
        <v>4.5801526717000003E-2</v>
      </c>
      <c r="P95" s="14">
        <v>60</v>
      </c>
      <c r="Q95" s="17">
        <v>1053</v>
      </c>
      <c r="R95" s="14">
        <v>5</v>
      </c>
      <c r="S95" s="14">
        <v>5</v>
      </c>
      <c r="T95" s="25">
        <v>20</v>
      </c>
      <c r="V95" s="25">
        <v>13</v>
      </c>
      <c r="X95" s="25">
        <v>18</v>
      </c>
      <c r="Z95" s="25">
        <v>9</v>
      </c>
      <c r="AB95" s="25">
        <v>0</v>
      </c>
      <c r="AD95" s="25">
        <v>388</v>
      </c>
      <c r="AE95" s="25">
        <v>7</v>
      </c>
      <c r="AG95" s="25">
        <v>1</v>
      </c>
      <c r="AI95" s="25">
        <v>9</v>
      </c>
      <c r="AJ95" s="25">
        <v>0</v>
      </c>
      <c r="AK95" s="25">
        <v>6</v>
      </c>
      <c r="AL95" s="25">
        <v>0</v>
      </c>
      <c r="AM95" s="25">
        <v>9</v>
      </c>
      <c r="AN95" s="10">
        <v>0.15</v>
      </c>
      <c r="AO95" s="10">
        <v>0.76973684210500004</v>
      </c>
      <c r="AP95" s="42">
        <f t="shared" si="11"/>
        <v>1052.9999999996401</v>
      </c>
      <c r="AQ95" s="42">
        <f t="shared" si="9"/>
        <v>5.0000000007321432</v>
      </c>
      <c r="AR95" s="42"/>
      <c r="AS95" s="17">
        <v>258</v>
      </c>
      <c r="AU95" s="17">
        <f t="shared" si="10"/>
        <v>3</v>
      </c>
      <c r="AW95" s="36">
        <f t="shared" si="6"/>
        <v>9.1959130993398336E-2</v>
      </c>
    </row>
    <row r="96" spans="1:49" x14ac:dyDescent="0.3">
      <c r="A96" s="7">
        <v>43987</v>
      </c>
      <c r="B96" s="25"/>
      <c r="C96" s="17">
        <v>9550</v>
      </c>
      <c r="D96" s="17">
        <f t="shared" si="7"/>
        <v>35</v>
      </c>
      <c r="E96" s="17">
        <v>1377</v>
      </c>
      <c r="F96" s="17">
        <v>9</v>
      </c>
      <c r="G96" s="31">
        <f t="shared" si="8"/>
        <v>0.15</v>
      </c>
      <c r="H96" s="10">
        <v>0.14418848167500001</v>
      </c>
      <c r="I96" s="10">
        <v>4.6911649726000003E-2</v>
      </c>
      <c r="P96" s="14">
        <v>60</v>
      </c>
      <c r="Q96" s="17">
        <v>1058</v>
      </c>
      <c r="R96" s="14">
        <v>5</v>
      </c>
      <c r="S96" s="14">
        <v>5</v>
      </c>
      <c r="T96" s="25">
        <v>19</v>
      </c>
      <c r="V96" s="25">
        <v>19</v>
      </c>
      <c r="X96" s="25">
        <v>13</v>
      </c>
      <c r="Z96" s="25">
        <v>9</v>
      </c>
      <c r="AB96" s="25">
        <v>3</v>
      </c>
      <c r="AD96" s="25">
        <v>391</v>
      </c>
      <c r="AE96" s="25">
        <v>5</v>
      </c>
      <c r="AG96" s="25">
        <v>1</v>
      </c>
      <c r="AI96" s="25">
        <v>12</v>
      </c>
      <c r="AJ96" s="25">
        <v>0</v>
      </c>
      <c r="AK96" s="25">
        <v>5</v>
      </c>
      <c r="AL96" s="25">
        <v>0</v>
      </c>
      <c r="AM96" s="25">
        <v>9</v>
      </c>
      <c r="AN96" s="10">
        <v>0.15</v>
      </c>
      <c r="AO96" s="10">
        <v>0.76833696441499999</v>
      </c>
      <c r="AP96" s="42">
        <f t="shared" si="11"/>
        <v>1057.999999999455</v>
      </c>
      <c r="AQ96" s="42">
        <f t="shared" si="9"/>
        <v>4.9999999998149178</v>
      </c>
      <c r="AR96" s="42"/>
      <c r="AS96" s="17">
        <v>258</v>
      </c>
      <c r="AU96" s="17">
        <f t="shared" si="10"/>
        <v>0</v>
      </c>
      <c r="AW96" s="36">
        <f t="shared" si="6"/>
        <v>8.0710851877055428E-2</v>
      </c>
    </row>
    <row r="97" spans="1:47" x14ac:dyDescent="0.3">
      <c r="A97" s="7">
        <v>43988</v>
      </c>
      <c r="B97" s="25"/>
      <c r="C97" s="17">
        <v>9588</v>
      </c>
      <c r="D97" s="17">
        <f t="shared" si="7"/>
        <v>38</v>
      </c>
      <c r="E97" s="17">
        <v>1381</v>
      </c>
      <c r="F97" s="17">
        <v>4</v>
      </c>
      <c r="G97" s="31">
        <f t="shared" si="8"/>
        <v>6.7796610169491525E-2</v>
      </c>
      <c r="H97" s="10">
        <v>0.14403420942799999</v>
      </c>
      <c r="I97" s="10">
        <v>4.5489591364E-2</v>
      </c>
      <c r="P97" s="14">
        <v>59</v>
      </c>
      <c r="Q97" s="17">
        <v>1060</v>
      </c>
      <c r="R97" s="14">
        <v>2</v>
      </c>
      <c r="S97" s="14">
        <v>2</v>
      </c>
      <c r="T97" s="25">
        <v>17</v>
      </c>
      <c r="V97" s="25">
        <v>21</v>
      </c>
      <c r="X97" s="25">
        <v>13</v>
      </c>
      <c r="Z97" s="25">
        <v>8</v>
      </c>
      <c r="AB97" s="25">
        <v>0</v>
      </c>
      <c r="AD97" s="25">
        <v>391</v>
      </c>
      <c r="AE97" s="25">
        <v>7</v>
      </c>
      <c r="AG97" s="25">
        <v>2</v>
      </c>
      <c r="AI97" s="25">
        <v>12</v>
      </c>
      <c r="AJ97" s="25">
        <v>0</v>
      </c>
      <c r="AK97" s="25">
        <v>5</v>
      </c>
      <c r="AL97" s="25">
        <v>0</v>
      </c>
      <c r="AM97" s="25">
        <v>9</v>
      </c>
      <c r="AN97" s="10">
        <v>0.152542372881</v>
      </c>
      <c r="AO97" s="10">
        <v>0.76755973931900001</v>
      </c>
      <c r="AP97" s="42">
        <f t="shared" si="11"/>
        <v>1059.9999999995391</v>
      </c>
      <c r="AQ97" s="42">
        <f t="shared" si="9"/>
        <v>2.0000000000841283</v>
      </c>
      <c r="AR97" s="42"/>
      <c r="AS97" s="17">
        <v>258</v>
      </c>
      <c r="AU97" s="17">
        <f t="shared" si="10"/>
        <v>0</v>
      </c>
    </row>
    <row r="98" spans="1:47" x14ac:dyDescent="0.3">
      <c r="A98" s="7">
        <v>43989</v>
      </c>
      <c r="B98" s="25"/>
      <c r="C98" s="17">
        <v>9649</v>
      </c>
      <c r="D98" s="17">
        <f t="shared" si="7"/>
        <v>61</v>
      </c>
      <c r="E98" s="17">
        <v>1385</v>
      </c>
      <c r="F98" s="17">
        <v>4</v>
      </c>
      <c r="G98" s="31">
        <f t="shared" si="8"/>
        <v>6.5573770491803282E-2</v>
      </c>
      <c r="H98" s="10">
        <v>0.143538190486</v>
      </c>
      <c r="I98" s="10">
        <v>4.5658682633999997E-2</v>
      </c>
      <c r="P98" s="14">
        <v>61</v>
      </c>
      <c r="Q98" s="17">
        <v>1063</v>
      </c>
      <c r="R98" s="14">
        <v>3</v>
      </c>
      <c r="S98" s="14">
        <v>3</v>
      </c>
      <c r="T98" s="25">
        <v>18</v>
      </c>
      <c r="V98" s="25">
        <v>21</v>
      </c>
      <c r="X98" s="25">
        <v>12</v>
      </c>
      <c r="Z98" s="25">
        <v>10</v>
      </c>
      <c r="AB98" s="25">
        <v>2</v>
      </c>
      <c r="AD98" s="25">
        <v>393</v>
      </c>
      <c r="AE98" s="25">
        <v>8</v>
      </c>
      <c r="AG98" s="25">
        <v>2</v>
      </c>
      <c r="AI98" s="25">
        <v>12</v>
      </c>
      <c r="AJ98" s="25">
        <v>0</v>
      </c>
      <c r="AK98" s="25">
        <v>6</v>
      </c>
      <c r="AL98" s="25">
        <v>0</v>
      </c>
      <c r="AM98" s="25">
        <v>10</v>
      </c>
      <c r="AN98" s="10">
        <v>0.16393442622900001</v>
      </c>
      <c r="AO98" s="10">
        <v>0.76750902526999998</v>
      </c>
      <c r="AP98" s="42">
        <f t="shared" si="11"/>
        <v>1062.99999999895</v>
      </c>
      <c r="AQ98" s="42">
        <f t="shared" si="9"/>
        <v>2.9999999994108748</v>
      </c>
      <c r="AR98" s="42"/>
      <c r="AS98" s="17">
        <v>259</v>
      </c>
      <c r="AU98" s="17">
        <f t="shared" si="10"/>
        <v>1</v>
      </c>
    </row>
    <row r="99" spans="1:47" x14ac:dyDescent="0.3">
      <c r="A99" s="7">
        <v>43990</v>
      </c>
      <c r="B99" s="25"/>
      <c r="C99" s="17">
        <v>9718</v>
      </c>
      <c r="D99" s="17">
        <f t="shared" si="7"/>
        <v>69</v>
      </c>
      <c r="E99" s="17">
        <v>1386</v>
      </c>
      <c r="F99" s="17">
        <v>1</v>
      </c>
      <c r="G99" s="31">
        <f t="shared" si="8"/>
        <v>1.6666666666666666E-2</v>
      </c>
      <c r="H99" s="10">
        <v>0.14262193867</v>
      </c>
      <c r="I99" s="10">
        <v>4.4280442804000002E-2</v>
      </c>
      <c r="P99" s="14">
        <v>60</v>
      </c>
      <c r="Q99" s="17">
        <v>1065</v>
      </c>
      <c r="R99" s="14">
        <v>2</v>
      </c>
      <c r="S99" s="14">
        <v>2</v>
      </c>
      <c r="T99" s="25">
        <v>15</v>
      </c>
      <c r="V99" s="25">
        <v>22</v>
      </c>
      <c r="X99" s="25">
        <v>14</v>
      </c>
      <c r="Z99" s="25">
        <v>9</v>
      </c>
      <c r="AB99" s="25">
        <v>1</v>
      </c>
      <c r="AD99" s="25">
        <v>394</v>
      </c>
      <c r="AE99" s="25">
        <v>9</v>
      </c>
      <c r="AG99" s="25">
        <v>1</v>
      </c>
      <c r="AI99" s="25">
        <v>10</v>
      </c>
      <c r="AJ99" s="25">
        <v>0</v>
      </c>
      <c r="AK99" s="25">
        <v>5</v>
      </c>
      <c r="AL99" s="25">
        <v>0</v>
      </c>
      <c r="AM99" s="25">
        <v>9</v>
      </c>
      <c r="AN99" s="10">
        <v>0.15</v>
      </c>
      <c r="AO99" s="10">
        <v>0.76839826839799996</v>
      </c>
      <c r="AP99" s="42">
        <f t="shared" si="11"/>
        <v>1064.999999999628</v>
      </c>
      <c r="AQ99" s="42">
        <f t="shared" si="9"/>
        <v>2.0000000006780283</v>
      </c>
      <c r="AR99" s="42"/>
      <c r="AS99" s="17">
        <v>259</v>
      </c>
      <c r="AU99" s="17">
        <f t="shared" si="10"/>
        <v>0</v>
      </c>
    </row>
    <row r="100" spans="1:47" x14ac:dyDescent="0.3">
      <c r="A100" s="7">
        <v>43991</v>
      </c>
      <c r="B100" s="25"/>
      <c r="C100" s="17">
        <v>9772</v>
      </c>
      <c r="D100" s="17">
        <f t="shared" si="7"/>
        <v>54</v>
      </c>
      <c r="E100" s="17">
        <v>1390</v>
      </c>
      <c r="F100" s="17">
        <v>4</v>
      </c>
      <c r="G100" s="31">
        <f t="shared" si="8"/>
        <v>6.3492063492063489E-2</v>
      </c>
      <c r="H100" s="10">
        <v>0.14224314367499999</v>
      </c>
      <c r="I100" s="10">
        <v>4.5884923525000003E-2</v>
      </c>
      <c r="P100" s="14">
        <v>63</v>
      </c>
      <c r="Q100" s="17">
        <v>1068</v>
      </c>
      <c r="R100" s="14">
        <v>3</v>
      </c>
      <c r="S100" s="14">
        <v>3</v>
      </c>
      <c r="T100" s="25">
        <v>13</v>
      </c>
      <c r="V100" s="25">
        <v>22</v>
      </c>
      <c r="X100" s="25">
        <v>19</v>
      </c>
      <c r="Z100" s="25">
        <v>9</v>
      </c>
      <c r="AB100" s="25">
        <v>1</v>
      </c>
      <c r="AD100" s="25">
        <v>395</v>
      </c>
      <c r="AE100" s="25">
        <v>10</v>
      </c>
      <c r="AG100" s="25">
        <v>0</v>
      </c>
      <c r="AI100" s="25">
        <v>12</v>
      </c>
      <c r="AJ100" s="25">
        <v>0</v>
      </c>
      <c r="AK100" s="25">
        <v>5</v>
      </c>
      <c r="AL100" s="25">
        <v>0</v>
      </c>
      <c r="AM100" s="25">
        <v>9</v>
      </c>
      <c r="AN100" s="10">
        <v>0.14285714285699999</v>
      </c>
      <c r="AO100" s="10">
        <v>0.76834532374099995</v>
      </c>
      <c r="AP100" s="42">
        <f t="shared" si="11"/>
        <v>1067.99999999999</v>
      </c>
      <c r="AQ100" s="42">
        <f t="shared" si="9"/>
        <v>3.0000000003619789</v>
      </c>
      <c r="AR100" s="42"/>
      <c r="AS100" s="17">
        <v>260</v>
      </c>
      <c r="AU100" s="17">
        <f t="shared" si="10"/>
        <v>1</v>
      </c>
    </row>
    <row r="101" spans="1:47" x14ac:dyDescent="0.3">
      <c r="A101" s="7">
        <v>43992</v>
      </c>
      <c r="B101" s="25"/>
      <c r="C101" s="17">
        <v>9845</v>
      </c>
      <c r="D101" s="17">
        <f t="shared" si="7"/>
        <v>73</v>
      </c>
      <c r="E101" s="17">
        <v>1396</v>
      </c>
      <c r="F101" s="17">
        <v>6</v>
      </c>
      <c r="G101" s="31">
        <f t="shared" si="8"/>
        <v>9.0909090909090912E-2</v>
      </c>
      <c r="H101" s="10">
        <v>0.141797866937</v>
      </c>
      <c r="I101" s="10">
        <v>4.8069919883000002E-2</v>
      </c>
      <c r="P101" s="14">
        <v>66</v>
      </c>
      <c r="Q101" s="17">
        <v>1072</v>
      </c>
      <c r="R101" s="14">
        <v>4</v>
      </c>
      <c r="S101" s="14">
        <v>4</v>
      </c>
      <c r="T101" s="25">
        <v>15</v>
      </c>
      <c r="V101" s="25">
        <v>25</v>
      </c>
      <c r="X101" s="25">
        <v>15</v>
      </c>
      <c r="Z101" s="25">
        <v>11</v>
      </c>
      <c r="AB101" s="25">
        <v>3</v>
      </c>
      <c r="AD101" s="25">
        <v>398</v>
      </c>
      <c r="AE101" s="25">
        <v>10</v>
      </c>
      <c r="AG101" s="25">
        <v>2</v>
      </c>
      <c r="AI101" s="25">
        <v>13</v>
      </c>
      <c r="AJ101" s="25">
        <v>0</v>
      </c>
      <c r="AK101" s="25">
        <v>5</v>
      </c>
      <c r="AL101" s="25">
        <v>0</v>
      </c>
      <c r="AM101" s="25">
        <v>11</v>
      </c>
      <c r="AN101" s="10">
        <v>0.166666666666</v>
      </c>
      <c r="AO101" s="10">
        <v>0.76790830945499999</v>
      </c>
      <c r="AP101" s="42">
        <f t="shared" si="11"/>
        <v>1071.9999999991801</v>
      </c>
      <c r="AQ101" s="42">
        <f t="shared" si="9"/>
        <v>3.999999999190095</v>
      </c>
      <c r="AR101" s="42"/>
      <c r="AS101" s="17">
        <v>261</v>
      </c>
      <c r="AU101" s="17">
        <f t="shared" si="10"/>
        <v>1</v>
      </c>
    </row>
    <row r="102" spans="1:47" x14ac:dyDescent="0.3">
      <c r="A102" s="7">
        <v>43993</v>
      </c>
      <c r="B102" s="25"/>
      <c r="C102" s="17">
        <v>9907</v>
      </c>
      <c r="D102" s="17">
        <f t="shared" si="7"/>
        <v>62</v>
      </c>
      <c r="E102" s="17">
        <v>1400</v>
      </c>
      <c r="F102" s="17">
        <v>4</v>
      </c>
      <c r="G102" s="31">
        <f t="shared" si="8"/>
        <v>6.1538461538461542E-2</v>
      </c>
      <c r="H102" s="10">
        <v>0.14131422226699999</v>
      </c>
      <c r="I102" s="10">
        <v>4.6661880831999999E-2</v>
      </c>
      <c r="P102" s="14">
        <v>65</v>
      </c>
      <c r="Q102" s="17">
        <v>1073</v>
      </c>
      <c r="R102" s="14">
        <v>1</v>
      </c>
      <c r="S102" s="14">
        <v>1</v>
      </c>
      <c r="T102" s="25">
        <v>17</v>
      </c>
      <c r="V102" s="25">
        <v>20</v>
      </c>
      <c r="X102" s="25">
        <v>16</v>
      </c>
      <c r="Z102" s="25">
        <v>12</v>
      </c>
      <c r="AB102" s="25">
        <v>2</v>
      </c>
      <c r="AD102" s="25">
        <v>400</v>
      </c>
      <c r="AE102" s="25">
        <v>9</v>
      </c>
      <c r="AG102" s="25">
        <v>1</v>
      </c>
      <c r="AI102" s="25">
        <v>15</v>
      </c>
      <c r="AJ102" s="25">
        <v>0</v>
      </c>
      <c r="AK102" s="25">
        <v>4</v>
      </c>
      <c r="AL102" s="25">
        <v>0</v>
      </c>
      <c r="AM102" s="25">
        <v>12</v>
      </c>
      <c r="AN102" s="10">
        <v>0.18461538461499999</v>
      </c>
      <c r="AO102" s="10">
        <v>0.76642857142800003</v>
      </c>
      <c r="AP102" s="42">
        <f t="shared" si="11"/>
        <v>1072.9999999992001</v>
      </c>
      <c r="AQ102" s="42">
        <f t="shared" si="9"/>
        <v>1.0000000000200089</v>
      </c>
      <c r="AR102" s="10">
        <f t="shared" ref="AR102:AR165" si="12">AQ102/P101</f>
        <v>1.5151515151818316E-2</v>
      </c>
      <c r="AS102" s="17">
        <v>262</v>
      </c>
      <c r="AU102" s="17">
        <f t="shared" si="10"/>
        <v>1</v>
      </c>
    </row>
    <row r="103" spans="1:47" x14ac:dyDescent="0.3">
      <c r="A103" s="7">
        <v>43994</v>
      </c>
      <c r="B103" s="25"/>
      <c r="C103" s="17">
        <v>9959</v>
      </c>
      <c r="D103" s="17">
        <f t="shared" si="7"/>
        <v>52</v>
      </c>
      <c r="E103" s="17">
        <v>1406</v>
      </c>
      <c r="F103" s="17">
        <v>6</v>
      </c>
      <c r="G103" s="31">
        <f t="shared" si="8"/>
        <v>8.6956521739130432E-2</v>
      </c>
      <c r="H103" s="10">
        <v>0.141178833216</v>
      </c>
      <c r="I103" s="10">
        <v>4.9676025917000002E-2</v>
      </c>
      <c r="P103" s="14">
        <v>69</v>
      </c>
      <c r="Q103" s="17">
        <v>1079</v>
      </c>
      <c r="R103" s="14">
        <v>6</v>
      </c>
      <c r="S103" s="14">
        <v>6</v>
      </c>
      <c r="T103" s="25">
        <v>16</v>
      </c>
      <c r="V103" s="25">
        <v>24</v>
      </c>
      <c r="X103" s="25">
        <v>18</v>
      </c>
      <c r="Z103" s="25">
        <v>11</v>
      </c>
      <c r="AB103" s="25">
        <v>1</v>
      </c>
      <c r="AD103" s="25">
        <v>401</v>
      </c>
      <c r="AE103" s="25">
        <v>11</v>
      </c>
      <c r="AG103" s="25">
        <v>1</v>
      </c>
      <c r="AI103" s="25">
        <v>17</v>
      </c>
      <c r="AJ103" s="25">
        <v>0</v>
      </c>
      <c r="AK103" s="25">
        <v>5</v>
      </c>
      <c r="AL103" s="25">
        <v>0</v>
      </c>
      <c r="AM103" s="25">
        <v>11</v>
      </c>
      <c r="AN103" s="10">
        <v>0.15942028985500001</v>
      </c>
      <c r="AO103" s="10">
        <v>0.76742532005599995</v>
      </c>
      <c r="AP103" s="42">
        <f t="shared" si="11"/>
        <v>1078.999999998736</v>
      </c>
      <c r="AQ103" s="42">
        <f t="shared" si="9"/>
        <v>5.9999999995359303</v>
      </c>
      <c r="AR103" s="10">
        <f t="shared" si="12"/>
        <v>9.2307692300552774E-2</v>
      </c>
      <c r="AS103" s="17">
        <v>262</v>
      </c>
      <c r="AU103" s="17">
        <f t="shared" si="10"/>
        <v>0</v>
      </c>
    </row>
    <row r="104" spans="1:47" x14ac:dyDescent="0.3">
      <c r="A104" s="7">
        <v>43995</v>
      </c>
      <c r="B104" s="25"/>
      <c r="C104" s="17">
        <v>10012</v>
      </c>
      <c r="D104" s="17">
        <f t="shared" si="7"/>
        <v>53</v>
      </c>
      <c r="E104" s="17">
        <v>1410</v>
      </c>
      <c r="F104" s="17">
        <v>4</v>
      </c>
      <c r="G104" s="31">
        <f t="shared" si="8"/>
        <v>5.9701492537313432E-2</v>
      </c>
      <c r="H104" s="10">
        <v>0.140831002796</v>
      </c>
      <c r="I104" s="10">
        <v>4.7116736989999998E-2</v>
      </c>
      <c r="P104" s="14">
        <v>67</v>
      </c>
      <c r="Q104" s="17">
        <v>1083</v>
      </c>
      <c r="R104" s="14">
        <v>4</v>
      </c>
      <c r="S104" s="14">
        <v>4</v>
      </c>
      <c r="T104" s="25">
        <v>15</v>
      </c>
      <c r="V104" s="25">
        <v>20</v>
      </c>
      <c r="X104" s="25">
        <v>20</v>
      </c>
      <c r="Z104" s="25">
        <v>12</v>
      </c>
      <c r="AB104" s="25">
        <v>0</v>
      </c>
      <c r="AD104" s="25">
        <v>401</v>
      </c>
      <c r="AE104" s="25">
        <v>10</v>
      </c>
      <c r="AG104" s="25">
        <v>0</v>
      </c>
      <c r="AI104" s="25">
        <v>17</v>
      </c>
      <c r="AJ104" s="25">
        <v>0</v>
      </c>
      <c r="AK104" s="25">
        <v>5</v>
      </c>
      <c r="AL104" s="25">
        <v>0</v>
      </c>
      <c r="AM104" s="25">
        <v>12</v>
      </c>
      <c r="AN104" s="10">
        <v>0.17910447761100001</v>
      </c>
      <c r="AO104" s="10">
        <v>0.768085106382</v>
      </c>
      <c r="AP104" s="42">
        <f t="shared" si="11"/>
        <v>1082.9999999986201</v>
      </c>
      <c r="AQ104" s="42">
        <f t="shared" si="9"/>
        <v>3.9999999998840394</v>
      </c>
      <c r="AR104" s="10">
        <f t="shared" si="12"/>
        <v>5.7971014491073038E-2</v>
      </c>
      <c r="AS104" s="17">
        <v>262</v>
      </c>
      <c r="AU104" s="17">
        <f t="shared" si="10"/>
        <v>0</v>
      </c>
    </row>
    <row r="105" spans="1:47" x14ac:dyDescent="0.3">
      <c r="A105" s="7">
        <v>43996</v>
      </c>
      <c r="B105" s="25"/>
      <c r="C105" s="17">
        <v>10045</v>
      </c>
      <c r="D105" s="17">
        <f t="shared" si="7"/>
        <v>33</v>
      </c>
      <c r="E105" s="17">
        <v>1415</v>
      </c>
      <c r="F105" s="17">
        <v>5</v>
      </c>
      <c r="G105" s="31">
        <f t="shared" si="8"/>
        <v>7.3529411764705885E-2</v>
      </c>
      <c r="H105" s="10">
        <v>0.140866102538</v>
      </c>
      <c r="I105" s="10">
        <v>4.7124047124E-2</v>
      </c>
      <c r="P105" s="14">
        <v>68</v>
      </c>
      <c r="Q105" s="17">
        <v>1083</v>
      </c>
      <c r="R105" s="14">
        <v>0</v>
      </c>
      <c r="S105" s="14">
        <v>0</v>
      </c>
      <c r="T105" s="25">
        <v>17</v>
      </c>
      <c r="V105" s="25">
        <v>21</v>
      </c>
      <c r="X105" s="25">
        <v>20</v>
      </c>
      <c r="Z105" s="25">
        <v>10</v>
      </c>
      <c r="AB105" s="25">
        <v>0</v>
      </c>
      <c r="AD105" s="25">
        <v>401</v>
      </c>
      <c r="AE105" s="25">
        <v>11</v>
      </c>
      <c r="AG105" s="25">
        <v>1</v>
      </c>
      <c r="AI105" s="25">
        <v>15</v>
      </c>
      <c r="AJ105" s="25">
        <v>0</v>
      </c>
      <c r="AK105" s="25">
        <v>5</v>
      </c>
      <c r="AL105" s="25">
        <v>0</v>
      </c>
      <c r="AM105" s="25">
        <v>10</v>
      </c>
      <c r="AN105" s="10">
        <v>0.14705882352899999</v>
      </c>
      <c r="AO105" s="10">
        <v>0.76537102473399998</v>
      </c>
      <c r="AP105" s="42">
        <f t="shared" si="11"/>
        <v>1082.9999999986101</v>
      </c>
      <c r="AQ105" s="42">
        <f t="shared" si="9"/>
        <v>-1.0004441719502211E-11</v>
      </c>
      <c r="AR105" s="10">
        <f t="shared" si="12"/>
        <v>-1.493200256642121E-13</v>
      </c>
      <c r="AS105" s="17">
        <v>263</v>
      </c>
      <c r="AU105" s="17">
        <f t="shared" si="10"/>
        <v>1</v>
      </c>
    </row>
    <row r="106" spans="1:47" x14ac:dyDescent="0.3">
      <c r="A106" s="7">
        <v>43997</v>
      </c>
      <c r="B106" s="25"/>
      <c r="C106" s="17">
        <v>10085</v>
      </c>
      <c r="D106" s="17">
        <f t="shared" si="7"/>
        <v>40</v>
      </c>
      <c r="E106" s="17">
        <v>1426</v>
      </c>
      <c r="F106" s="17">
        <v>11</v>
      </c>
      <c r="G106" s="31">
        <f t="shared" si="8"/>
        <v>0.14285714285714285</v>
      </c>
      <c r="H106" s="10">
        <v>0.14139811601300001</v>
      </c>
      <c r="I106" s="10">
        <v>5.3398058252000002E-2</v>
      </c>
      <c r="P106" s="14">
        <v>77</v>
      </c>
      <c r="Q106" s="17">
        <v>1087</v>
      </c>
      <c r="R106" s="14">
        <v>4</v>
      </c>
      <c r="S106" s="14">
        <v>4</v>
      </c>
      <c r="T106" s="25">
        <v>24</v>
      </c>
      <c r="V106" s="25">
        <v>24</v>
      </c>
      <c r="X106" s="25">
        <v>20</v>
      </c>
      <c r="Z106" s="25">
        <v>9</v>
      </c>
      <c r="AB106" s="25">
        <v>1</v>
      </c>
      <c r="AD106" s="25">
        <v>402</v>
      </c>
      <c r="AE106" s="25">
        <v>7</v>
      </c>
      <c r="AG106" s="25">
        <v>0</v>
      </c>
      <c r="AI106" s="25">
        <v>16</v>
      </c>
      <c r="AJ106" s="25">
        <v>0</v>
      </c>
      <c r="AK106" s="25">
        <v>3</v>
      </c>
      <c r="AL106" s="25">
        <v>0</v>
      </c>
      <c r="AM106" s="25">
        <v>9</v>
      </c>
      <c r="AN106" s="10">
        <v>0.116883116883</v>
      </c>
      <c r="AO106" s="10">
        <v>0.76227208976100003</v>
      </c>
      <c r="AP106" s="42">
        <f t="shared" si="11"/>
        <v>1086.999999999186</v>
      </c>
      <c r="AQ106" s="42">
        <f t="shared" si="9"/>
        <v>4.0000000005759375</v>
      </c>
      <c r="AR106" s="10">
        <f t="shared" si="12"/>
        <v>5.8823529420234374E-2</v>
      </c>
      <c r="AS106" s="17">
        <v>264</v>
      </c>
      <c r="AU106" s="17">
        <f t="shared" si="10"/>
        <v>1</v>
      </c>
    </row>
    <row r="107" spans="1:47" x14ac:dyDescent="0.3">
      <c r="A107" s="7">
        <v>43998</v>
      </c>
      <c r="B107" s="25"/>
      <c r="C107" s="17">
        <v>10132</v>
      </c>
      <c r="D107" s="17">
        <f t="shared" si="7"/>
        <v>47</v>
      </c>
      <c r="E107" s="17">
        <v>1432</v>
      </c>
      <c r="F107" s="17">
        <v>6</v>
      </c>
      <c r="G107" s="31">
        <f t="shared" si="8"/>
        <v>7.6923076923076927E-2</v>
      </c>
      <c r="H107" s="10">
        <v>0.141334386103</v>
      </c>
      <c r="I107" s="10">
        <v>5.4355400695999999E-2</v>
      </c>
      <c r="P107" s="14">
        <v>78</v>
      </c>
      <c r="Q107" s="17">
        <v>1090</v>
      </c>
      <c r="R107" s="14">
        <v>3</v>
      </c>
      <c r="S107" s="14">
        <v>3</v>
      </c>
      <c r="T107" s="25">
        <v>22</v>
      </c>
      <c r="V107" s="25">
        <v>28</v>
      </c>
      <c r="X107" s="25">
        <v>20</v>
      </c>
      <c r="Z107" s="25">
        <v>8</v>
      </c>
      <c r="AB107" s="25">
        <v>1</v>
      </c>
      <c r="AD107" s="25">
        <v>403</v>
      </c>
      <c r="AE107" s="25">
        <v>3</v>
      </c>
      <c r="AG107" s="25">
        <v>0</v>
      </c>
      <c r="AI107" s="25">
        <v>14</v>
      </c>
      <c r="AJ107" s="25">
        <v>0</v>
      </c>
      <c r="AK107" s="25">
        <v>2</v>
      </c>
      <c r="AL107" s="25">
        <v>0</v>
      </c>
      <c r="AM107" s="25">
        <v>8</v>
      </c>
      <c r="AN107" s="10">
        <v>0.102564102564</v>
      </c>
      <c r="AO107" s="10">
        <v>0.76117318435699999</v>
      </c>
      <c r="AP107" s="42">
        <f t="shared" si="11"/>
        <v>1089.999999999224</v>
      </c>
      <c r="AQ107" s="42">
        <f t="shared" si="9"/>
        <v>3.0000000000379714</v>
      </c>
      <c r="AR107" s="10">
        <f t="shared" si="12"/>
        <v>3.8961038961532093E-2</v>
      </c>
      <c r="AS107" s="17">
        <v>265</v>
      </c>
      <c r="AU107" s="17">
        <f t="shared" si="10"/>
        <v>1</v>
      </c>
    </row>
    <row r="108" spans="1:47" x14ac:dyDescent="0.3">
      <c r="A108" s="7">
        <v>43999</v>
      </c>
      <c r="B108" s="25"/>
      <c r="C108" s="17">
        <v>10183</v>
      </c>
      <c r="D108" s="17">
        <f t="shared" si="7"/>
        <v>51</v>
      </c>
      <c r="E108" s="17">
        <v>1439</v>
      </c>
      <c r="F108" s="17">
        <v>7</v>
      </c>
      <c r="G108" s="31">
        <f t="shared" si="8"/>
        <v>8.4337349397590355E-2</v>
      </c>
      <c r="H108" s="10">
        <v>0.14131395462999999</v>
      </c>
      <c r="I108" s="10">
        <v>5.8041958041E-2</v>
      </c>
      <c r="P108" s="14">
        <v>83</v>
      </c>
      <c r="Q108" s="17">
        <v>1094</v>
      </c>
      <c r="R108" s="14">
        <v>4</v>
      </c>
      <c r="S108" s="14">
        <v>4</v>
      </c>
      <c r="T108" s="25">
        <v>25</v>
      </c>
      <c r="V108" s="25">
        <v>28</v>
      </c>
      <c r="X108" s="25">
        <v>23</v>
      </c>
      <c r="Z108" s="25">
        <v>7</v>
      </c>
      <c r="AB108" s="25">
        <v>1</v>
      </c>
      <c r="AD108" s="25">
        <v>404</v>
      </c>
      <c r="AE108" s="25">
        <v>5</v>
      </c>
      <c r="AG108" s="25">
        <v>1</v>
      </c>
      <c r="AI108" s="25">
        <v>13</v>
      </c>
      <c r="AJ108" s="25">
        <v>0</v>
      </c>
      <c r="AK108" s="25">
        <v>3</v>
      </c>
      <c r="AL108" s="25">
        <v>0</v>
      </c>
      <c r="AM108" s="25">
        <v>8</v>
      </c>
      <c r="AN108" s="10">
        <v>9.6385542167999994E-2</v>
      </c>
      <c r="AO108" s="10">
        <v>0.76025017373100001</v>
      </c>
      <c r="AP108" s="42">
        <f t="shared" si="11"/>
        <v>1093.9999999989091</v>
      </c>
      <c r="AQ108" s="42">
        <f t="shared" si="9"/>
        <v>3.9999999996850875</v>
      </c>
      <c r="AR108" s="10">
        <f t="shared" si="12"/>
        <v>5.128205127801394E-2</v>
      </c>
      <c r="AS108" s="17">
        <v>266</v>
      </c>
      <c r="AU108" s="17">
        <f t="shared" si="10"/>
        <v>1</v>
      </c>
    </row>
    <row r="109" spans="1:47" x14ac:dyDescent="0.3">
      <c r="A109" s="7">
        <v>44000</v>
      </c>
      <c r="B109" s="25"/>
      <c r="C109" s="17">
        <v>10301</v>
      </c>
      <c r="D109" s="17">
        <f t="shared" si="7"/>
        <v>118</v>
      </c>
      <c r="E109" s="17">
        <v>1446</v>
      </c>
      <c r="F109" s="17">
        <v>7</v>
      </c>
      <c r="G109" s="31">
        <f t="shared" si="8"/>
        <v>8.4337349397590355E-2</v>
      </c>
      <c r="H109" s="10">
        <v>0.1403747209</v>
      </c>
      <c r="I109" s="10">
        <v>5.5481283421999997E-2</v>
      </c>
      <c r="P109" s="14">
        <v>83</v>
      </c>
      <c r="Q109" s="17">
        <v>1100</v>
      </c>
      <c r="R109" s="14">
        <v>6</v>
      </c>
      <c r="S109" s="14">
        <v>6</v>
      </c>
      <c r="T109" s="25">
        <v>27</v>
      </c>
      <c r="V109" s="25">
        <v>24</v>
      </c>
      <c r="X109" s="25">
        <v>22</v>
      </c>
      <c r="Z109" s="25">
        <v>10</v>
      </c>
      <c r="AB109" s="25">
        <v>2</v>
      </c>
      <c r="AD109" s="25">
        <v>406</v>
      </c>
      <c r="AE109" s="25">
        <v>7</v>
      </c>
      <c r="AG109" s="25">
        <v>2</v>
      </c>
      <c r="AI109" s="25">
        <v>11</v>
      </c>
      <c r="AJ109" s="25">
        <v>0</v>
      </c>
      <c r="AK109" s="25">
        <v>4</v>
      </c>
      <c r="AL109" s="25">
        <v>0</v>
      </c>
      <c r="AM109" s="25">
        <v>10</v>
      </c>
      <c r="AN109" s="10">
        <v>0.12048192771000001</v>
      </c>
      <c r="AO109" s="10">
        <v>0.76071922544899995</v>
      </c>
      <c r="AP109" s="42">
        <f t="shared" si="11"/>
        <v>1099.999999999254</v>
      </c>
      <c r="AQ109" s="42">
        <f t="shared" si="9"/>
        <v>6.0000000003449259</v>
      </c>
      <c r="AR109" s="10">
        <f t="shared" si="12"/>
        <v>7.2289156630661752E-2</v>
      </c>
      <c r="AS109" s="17">
        <v>267</v>
      </c>
      <c r="AU109" s="17">
        <f t="shared" si="10"/>
        <v>1</v>
      </c>
    </row>
    <row r="110" spans="1:47" x14ac:dyDescent="0.3">
      <c r="A110" s="7">
        <v>44001</v>
      </c>
      <c r="B110" s="25"/>
      <c r="C110" s="17">
        <v>10427</v>
      </c>
      <c r="D110" s="17">
        <f t="shared" si="7"/>
        <v>126</v>
      </c>
      <c r="E110" s="17">
        <v>1453</v>
      </c>
      <c r="F110" s="17">
        <v>7</v>
      </c>
      <c r="G110" s="31">
        <f t="shared" si="8"/>
        <v>8.5365853658536592E-2</v>
      </c>
      <c r="H110" s="10">
        <v>0.13934976503300001</v>
      </c>
      <c r="I110" s="10">
        <v>5.2295918366999997E-2</v>
      </c>
      <c r="P110" s="14">
        <v>82</v>
      </c>
      <c r="Q110" s="17">
        <v>1108</v>
      </c>
      <c r="R110" s="14">
        <v>8</v>
      </c>
      <c r="S110" s="14">
        <v>8</v>
      </c>
      <c r="T110" s="25">
        <v>27</v>
      </c>
      <c r="V110" s="25">
        <v>23</v>
      </c>
      <c r="X110" s="25">
        <v>24</v>
      </c>
      <c r="Z110" s="25">
        <v>8</v>
      </c>
      <c r="AB110" s="25">
        <v>0</v>
      </c>
      <c r="AD110" s="25">
        <v>406</v>
      </c>
      <c r="AE110" s="25">
        <v>6</v>
      </c>
      <c r="AG110" s="25">
        <v>0</v>
      </c>
      <c r="AI110" s="25">
        <v>9</v>
      </c>
      <c r="AJ110" s="25">
        <v>0</v>
      </c>
      <c r="AK110" s="25">
        <v>5</v>
      </c>
      <c r="AL110" s="25">
        <v>0</v>
      </c>
      <c r="AM110" s="25">
        <v>8</v>
      </c>
      <c r="AN110" s="10">
        <v>9.7560975608999997E-2</v>
      </c>
      <c r="AO110" s="10">
        <v>0.76256022023299996</v>
      </c>
      <c r="AP110" s="42">
        <f t="shared" si="11"/>
        <v>1107.9999999985489</v>
      </c>
      <c r="AQ110" s="42">
        <f t="shared" si="9"/>
        <v>7.9999999992949142</v>
      </c>
      <c r="AR110" s="10">
        <f t="shared" si="12"/>
        <v>9.6385542160179694E-2</v>
      </c>
      <c r="AS110" s="17">
        <v>267</v>
      </c>
      <c r="AU110" s="17">
        <f t="shared" si="10"/>
        <v>0</v>
      </c>
    </row>
    <row r="111" spans="1:47" x14ac:dyDescent="0.3">
      <c r="A111" s="7">
        <v>44002</v>
      </c>
      <c r="B111" s="25"/>
      <c r="C111" s="17">
        <v>10469</v>
      </c>
      <c r="D111" s="17">
        <f t="shared" si="7"/>
        <v>42</v>
      </c>
      <c r="E111" s="17">
        <v>1459</v>
      </c>
      <c r="F111" s="17">
        <v>6</v>
      </c>
      <c r="G111" s="31">
        <f t="shared" si="8"/>
        <v>7.4999999999999997E-2</v>
      </c>
      <c r="H111" s="10">
        <v>0.13936383608700001</v>
      </c>
      <c r="I111" s="10">
        <v>5.0156739811000002E-2</v>
      </c>
      <c r="P111" s="14">
        <v>80</v>
      </c>
      <c r="Q111" s="17">
        <v>1114</v>
      </c>
      <c r="R111" s="14">
        <v>6</v>
      </c>
      <c r="S111" s="14">
        <v>6</v>
      </c>
      <c r="T111" s="25">
        <v>28</v>
      </c>
      <c r="V111" s="25">
        <v>21</v>
      </c>
      <c r="X111" s="25">
        <v>22</v>
      </c>
      <c r="Z111" s="25">
        <v>9</v>
      </c>
      <c r="AB111" s="25">
        <v>1</v>
      </c>
      <c r="AD111" s="25">
        <v>407</v>
      </c>
      <c r="AE111" s="25">
        <v>6</v>
      </c>
      <c r="AG111" s="25">
        <v>0</v>
      </c>
      <c r="AI111" s="25">
        <v>10</v>
      </c>
      <c r="AJ111" s="25">
        <v>0</v>
      </c>
      <c r="AK111" s="25">
        <v>5</v>
      </c>
      <c r="AL111" s="25">
        <v>0</v>
      </c>
      <c r="AM111" s="25">
        <v>9</v>
      </c>
      <c r="AN111" s="10">
        <v>0.1125</v>
      </c>
      <c r="AO111" s="10">
        <v>0.76353666895100003</v>
      </c>
      <c r="AP111" s="42">
        <f t="shared" si="11"/>
        <v>1113.9999999995091</v>
      </c>
      <c r="AQ111" s="42">
        <f t="shared" si="9"/>
        <v>6.000000000960199</v>
      </c>
      <c r="AR111" s="10">
        <f t="shared" si="12"/>
        <v>7.3170731719026813E-2</v>
      </c>
      <c r="AS111" s="17">
        <v>267</v>
      </c>
      <c r="AU111" s="17">
        <f t="shared" si="10"/>
        <v>0</v>
      </c>
    </row>
    <row r="112" spans="1:47" x14ac:dyDescent="0.3">
      <c r="A112" s="7">
        <v>44003</v>
      </c>
      <c r="B112" s="25"/>
      <c r="C112" s="17">
        <v>10519</v>
      </c>
      <c r="D112" s="17">
        <f t="shared" si="7"/>
        <v>50</v>
      </c>
      <c r="E112" s="17">
        <v>1461</v>
      </c>
      <c r="F112" s="17">
        <v>2</v>
      </c>
      <c r="G112" s="31">
        <f t="shared" si="8"/>
        <v>2.7027027027027029E-2</v>
      </c>
      <c r="H112" s="10">
        <v>0.138891529613</v>
      </c>
      <c r="I112" s="10">
        <v>4.5482483097000002E-2</v>
      </c>
      <c r="P112" s="14">
        <v>74</v>
      </c>
      <c r="Q112" s="17">
        <v>1117</v>
      </c>
      <c r="R112" s="14">
        <v>3</v>
      </c>
      <c r="S112" s="14">
        <v>3</v>
      </c>
      <c r="T112" s="25">
        <v>21</v>
      </c>
      <c r="V112" s="25">
        <v>19</v>
      </c>
      <c r="X112" s="25">
        <v>25</v>
      </c>
      <c r="Z112" s="25">
        <v>9</v>
      </c>
      <c r="AB112" s="25">
        <v>1</v>
      </c>
      <c r="AD112" s="25">
        <v>408</v>
      </c>
      <c r="AE112" s="25">
        <v>8</v>
      </c>
      <c r="AG112" s="25">
        <v>2</v>
      </c>
      <c r="AI112" s="25">
        <v>10</v>
      </c>
      <c r="AJ112" s="25">
        <v>0</v>
      </c>
      <c r="AK112" s="25">
        <v>6</v>
      </c>
      <c r="AL112" s="25">
        <v>0</v>
      </c>
      <c r="AM112" s="25">
        <v>9</v>
      </c>
      <c r="AN112" s="10">
        <v>0.121621621621</v>
      </c>
      <c r="AO112" s="10">
        <v>0.76454483230600001</v>
      </c>
      <c r="AP112" s="42">
        <f t="shared" si="11"/>
        <v>1116.9999999990659</v>
      </c>
      <c r="AQ112" s="42">
        <f t="shared" si="9"/>
        <v>2.9999999995568487</v>
      </c>
      <c r="AR112" s="10">
        <f t="shared" si="12"/>
        <v>3.749999999446061E-2</v>
      </c>
      <c r="AS112" s="17">
        <v>268</v>
      </c>
      <c r="AU112" s="17">
        <f t="shared" si="10"/>
        <v>1</v>
      </c>
    </row>
    <row r="113" spans="1:47" x14ac:dyDescent="0.3">
      <c r="A113" s="7">
        <v>44004</v>
      </c>
      <c r="B113" s="25"/>
      <c r="C113" s="17">
        <v>10583</v>
      </c>
      <c r="D113" s="17">
        <f t="shared" si="7"/>
        <v>64</v>
      </c>
      <c r="E113" s="17">
        <v>1464</v>
      </c>
      <c r="F113" s="17">
        <v>3</v>
      </c>
      <c r="G113" s="31">
        <f t="shared" si="8"/>
        <v>0.04</v>
      </c>
      <c r="H113" s="10">
        <v>0.13833506567100001</v>
      </c>
      <c r="I113" s="10">
        <v>4.5843520781999998E-2</v>
      </c>
      <c r="P113" s="14">
        <v>75</v>
      </c>
      <c r="Q113" s="17">
        <v>1120</v>
      </c>
      <c r="R113" s="14">
        <v>3</v>
      </c>
      <c r="S113" s="14">
        <v>3</v>
      </c>
      <c r="T113" s="25">
        <v>21</v>
      </c>
      <c r="V113" s="25">
        <v>20</v>
      </c>
      <c r="X113" s="25">
        <v>25</v>
      </c>
      <c r="Z113" s="25">
        <v>9</v>
      </c>
      <c r="AB113" s="25">
        <v>0</v>
      </c>
      <c r="AD113" s="25">
        <v>408</v>
      </c>
      <c r="AE113" s="25">
        <v>7</v>
      </c>
      <c r="AG113" s="25">
        <v>1</v>
      </c>
      <c r="AI113" s="25">
        <v>9</v>
      </c>
      <c r="AJ113" s="25">
        <v>0</v>
      </c>
      <c r="AK113" s="25">
        <v>6</v>
      </c>
      <c r="AL113" s="25">
        <v>0</v>
      </c>
      <c r="AM113" s="25">
        <v>9</v>
      </c>
      <c r="AN113" s="10">
        <v>0.12</v>
      </c>
      <c r="AO113" s="10">
        <v>0.76502732240399995</v>
      </c>
      <c r="AP113" s="42">
        <f t="shared" si="11"/>
        <v>1119.9999999994559</v>
      </c>
      <c r="AQ113" s="42">
        <f t="shared" si="9"/>
        <v>3.0000000003899459</v>
      </c>
      <c r="AR113" s="10">
        <f t="shared" si="12"/>
        <v>4.0540540545810078E-2</v>
      </c>
      <c r="AS113" s="17">
        <v>269</v>
      </c>
      <c r="AU113" s="17">
        <f t="shared" si="10"/>
        <v>1</v>
      </c>
    </row>
    <row r="114" spans="1:47" x14ac:dyDescent="0.3">
      <c r="A114" s="7">
        <v>44005</v>
      </c>
      <c r="B114" s="25"/>
      <c r="C114" s="17">
        <v>10672</v>
      </c>
      <c r="D114" s="17">
        <f t="shared" si="7"/>
        <v>89</v>
      </c>
      <c r="E114" s="17">
        <v>1469</v>
      </c>
      <c r="F114" s="17">
        <v>5</v>
      </c>
      <c r="G114" s="31">
        <f t="shared" si="8"/>
        <v>6.5789473684210523E-2</v>
      </c>
      <c r="H114" s="10">
        <v>0.13764992503699999</v>
      </c>
      <c r="I114" s="10">
        <v>4.5400238948E-2</v>
      </c>
      <c r="P114" s="14">
        <v>76</v>
      </c>
      <c r="Q114" s="17">
        <v>1126</v>
      </c>
      <c r="R114" s="14">
        <v>6</v>
      </c>
      <c r="S114" s="14">
        <v>6</v>
      </c>
      <c r="T114" s="25">
        <v>20</v>
      </c>
      <c r="V114" s="25">
        <v>19</v>
      </c>
      <c r="X114" s="25">
        <v>28</v>
      </c>
      <c r="Z114" s="25">
        <v>9</v>
      </c>
      <c r="AB114" s="25">
        <v>2</v>
      </c>
      <c r="AD114" s="25">
        <v>410</v>
      </c>
      <c r="AE114" s="25">
        <v>5</v>
      </c>
      <c r="AG114" s="25">
        <v>0</v>
      </c>
      <c r="AI114" s="25">
        <v>14</v>
      </c>
      <c r="AJ114" s="25">
        <v>0</v>
      </c>
      <c r="AK114" s="25">
        <v>4</v>
      </c>
      <c r="AL114" s="25">
        <v>0</v>
      </c>
      <c r="AM114" s="25">
        <v>9</v>
      </c>
      <c r="AN114" s="10">
        <v>0.118421052631</v>
      </c>
      <c r="AO114" s="10">
        <v>0.76650782845400001</v>
      </c>
      <c r="AP114" s="42">
        <f t="shared" si="11"/>
        <v>1125.9999999989261</v>
      </c>
      <c r="AQ114" s="42">
        <f t="shared" si="9"/>
        <v>5.9999999994702193</v>
      </c>
      <c r="AR114" s="10">
        <f t="shared" si="12"/>
        <v>7.9999999992936263E-2</v>
      </c>
      <c r="AS114" s="17">
        <v>269</v>
      </c>
      <c r="AU114" s="17">
        <f t="shared" si="10"/>
        <v>0</v>
      </c>
    </row>
    <row r="115" spans="1:47" x14ac:dyDescent="0.3">
      <c r="A115" s="7">
        <v>44006</v>
      </c>
      <c r="B115" s="25"/>
      <c r="C115" s="17">
        <v>10799</v>
      </c>
      <c r="D115" s="17">
        <f t="shared" si="7"/>
        <v>127</v>
      </c>
      <c r="E115" s="17">
        <v>1476</v>
      </c>
      <c r="F115" s="17">
        <v>7</v>
      </c>
      <c r="G115" s="31">
        <f t="shared" si="8"/>
        <v>8.9743589743589744E-2</v>
      </c>
      <c r="H115" s="10">
        <v>0.136679322159</v>
      </c>
      <c r="I115" s="10">
        <v>4.537521815E-2</v>
      </c>
      <c r="P115" s="14">
        <v>78</v>
      </c>
      <c r="Q115" s="17">
        <v>1135</v>
      </c>
      <c r="R115" s="14">
        <v>9</v>
      </c>
      <c r="S115" s="14">
        <v>9</v>
      </c>
      <c r="T115" s="25">
        <v>16</v>
      </c>
      <c r="V115" s="25">
        <v>21</v>
      </c>
      <c r="X115" s="25">
        <v>28</v>
      </c>
      <c r="Z115" s="25">
        <v>13</v>
      </c>
      <c r="AB115" s="25">
        <v>5</v>
      </c>
      <c r="AD115" s="25">
        <v>415</v>
      </c>
      <c r="AE115" s="25">
        <v>6</v>
      </c>
      <c r="AG115" s="25">
        <v>2</v>
      </c>
      <c r="AI115" s="25">
        <v>10</v>
      </c>
      <c r="AJ115" s="25">
        <v>0</v>
      </c>
      <c r="AK115" s="25">
        <v>5</v>
      </c>
      <c r="AL115" s="25">
        <v>0</v>
      </c>
      <c r="AM115" s="25">
        <v>13</v>
      </c>
      <c r="AN115" s="10">
        <v>0.166666666666</v>
      </c>
      <c r="AO115" s="10">
        <v>0.76897018970099995</v>
      </c>
      <c r="AP115" s="42">
        <f t="shared" si="11"/>
        <v>1134.999999998676</v>
      </c>
      <c r="AQ115" s="42">
        <f t="shared" si="9"/>
        <v>8.999999999749889</v>
      </c>
      <c r="AR115" s="10">
        <f t="shared" si="12"/>
        <v>0.11842105262828802</v>
      </c>
      <c r="AS115" s="17">
        <v>273</v>
      </c>
      <c r="AU115" s="17">
        <f t="shared" si="10"/>
        <v>4</v>
      </c>
    </row>
    <row r="116" spans="1:47" x14ac:dyDescent="0.3">
      <c r="A116" s="7">
        <v>44007</v>
      </c>
      <c r="B116" s="25"/>
      <c r="C116" s="17">
        <v>10892</v>
      </c>
      <c r="D116" s="17">
        <f t="shared" si="7"/>
        <v>93</v>
      </c>
      <c r="E116" s="17">
        <v>1477</v>
      </c>
      <c r="F116" s="17">
        <v>1</v>
      </c>
      <c r="G116" s="31">
        <f t="shared" si="8"/>
        <v>1.4925373134328358E-2</v>
      </c>
      <c r="H116" s="10">
        <v>0.13560411311000001</v>
      </c>
      <c r="I116" s="10">
        <v>3.8728323698999999E-2</v>
      </c>
      <c r="P116" s="14">
        <v>67</v>
      </c>
      <c r="Q116" s="17">
        <v>1144</v>
      </c>
      <c r="R116" s="14">
        <v>9</v>
      </c>
      <c r="S116" s="14">
        <v>9</v>
      </c>
      <c r="T116" s="25">
        <v>12</v>
      </c>
      <c r="V116" s="25">
        <v>18</v>
      </c>
      <c r="X116" s="25">
        <v>25</v>
      </c>
      <c r="Z116" s="25">
        <v>12</v>
      </c>
      <c r="AB116" s="25">
        <v>3</v>
      </c>
      <c r="AD116" s="25">
        <v>418</v>
      </c>
      <c r="AE116" s="25">
        <v>8</v>
      </c>
      <c r="AG116" s="25">
        <v>2</v>
      </c>
      <c r="AI116" s="25">
        <v>14</v>
      </c>
      <c r="AJ116" s="25">
        <v>0</v>
      </c>
      <c r="AK116" s="25">
        <v>5</v>
      </c>
      <c r="AL116" s="25">
        <v>0</v>
      </c>
      <c r="AM116" s="25">
        <v>12</v>
      </c>
      <c r="AN116" s="10">
        <v>0.17910447761100001</v>
      </c>
      <c r="AO116" s="10">
        <v>0.77454299255199999</v>
      </c>
      <c r="AP116" s="42">
        <f t="shared" si="11"/>
        <v>1143.999999999304</v>
      </c>
      <c r="AQ116" s="42">
        <f t="shared" si="9"/>
        <v>9.0000000006280061</v>
      </c>
      <c r="AR116" s="10">
        <f t="shared" si="12"/>
        <v>0.11538461539266674</v>
      </c>
      <c r="AS116" s="17">
        <v>273</v>
      </c>
      <c r="AU116" s="17">
        <f t="shared" si="10"/>
        <v>0</v>
      </c>
    </row>
    <row r="117" spans="1:47" x14ac:dyDescent="0.3">
      <c r="A117" s="7">
        <v>44008</v>
      </c>
      <c r="B117" s="25"/>
      <c r="C117" s="17">
        <v>11060</v>
      </c>
      <c r="D117" s="17">
        <f t="shared" si="7"/>
        <v>168</v>
      </c>
      <c r="E117" s="17">
        <v>1482</v>
      </c>
      <c r="F117" s="17">
        <v>5</v>
      </c>
      <c r="G117" s="31">
        <f t="shared" si="8"/>
        <v>7.8125E-2</v>
      </c>
      <c r="H117" s="10">
        <v>0.13399638336299999</v>
      </c>
      <c r="I117" s="10">
        <v>3.5126234906000003E-2</v>
      </c>
      <c r="P117" s="14">
        <v>64</v>
      </c>
      <c r="Q117" s="17">
        <v>1150</v>
      </c>
      <c r="R117" s="14">
        <v>6</v>
      </c>
      <c r="S117" s="14">
        <v>6</v>
      </c>
      <c r="T117" s="25">
        <v>12</v>
      </c>
      <c r="V117" s="25">
        <v>15</v>
      </c>
      <c r="X117" s="25">
        <v>26</v>
      </c>
      <c r="Z117" s="25">
        <v>11</v>
      </c>
      <c r="AB117" s="25">
        <v>0</v>
      </c>
      <c r="AD117" s="25">
        <v>418</v>
      </c>
      <c r="AE117" s="25">
        <v>8</v>
      </c>
      <c r="AG117" s="25">
        <v>0</v>
      </c>
      <c r="AI117" s="25">
        <v>18</v>
      </c>
      <c r="AJ117" s="25">
        <v>0</v>
      </c>
      <c r="AK117" s="25">
        <v>4</v>
      </c>
      <c r="AL117" s="25">
        <v>0</v>
      </c>
      <c r="AM117" s="25">
        <v>11</v>
      </c>
      <c r="AN117" s="10">
        <v>0.171875</v>
      </c>
      <c r="AO117" s="10">
        <v>0.77597840755699998</v>
      </c>
      <c r="AP117" s="42">
        <f t="shared" si="11"/>
        <v>1149.9999999994741</v>
      </c>
      <c r="AQ117" s="42">
        <f t="shared" si="9"/>
        <v>6.0000000001700755</v>
      </c>
      <c r="AR117" s="10">
        <f t="shared" si="12"/>
        <v>8.9552238808508586E-2</v>
      </c>
      <c r="AS117" s="17">
        <v>274</v>
      </c>
      <c r="AU117" s="17">
        <f t="shared" si="10"/>
        <v>1</v>
      </c>
    </row>
    <row r="118" spans="1:47" x14ac:dyDescent="0.3">
      <c r="A118" s="7">
        <v>44009</v>
      </c>
      <c r="B118" s="25"/>
      <c r="C118" s="17">
        <v>11320</v>
      </c>
      <c r="D118" s="17">
        <f t="shared" si="7"/>
        <v>260</v>
      </c>
      <c r="E118" s="17">
        <v>1486</v>
      </c>
      <c r="F118" s="17">
        <v>4</v>
      </c>
      <c r="G118" s="31">
        <f t="shared" si="8"/>
        <v>6.5573770491803282E-2</v>
      </c>
      <c r="H118" s="10">
        <v>0.13127208480499999</v>
      </c>
      <c r="I118" s="10">
        <v>2.9597282871999999E-2</v>
      </c>
      <c r="P118" s="14">
        <v>61</v>
      </c>
      <c r="Q118" s="17">
        <v>1152</v>
      </c>
      <c r="R118" s="14">
        <v>2</v>
      </c>
      <c r="S118" s="14">
        <v>2</v>
      </c>
      <c r="T118" s="25">
        <v>10</v>
      </c>
      <c r="V118" s="25">
        <v>13</v>
      </c>
      <c r="X118" s="25">
        <v>27</v>
      </c>
      <c r="Z118" s="25">
        <v>11</v>
      </c>
      <c r="AB118" s="25">
        <v>1</v>
      </c>
      <c r="AD118" s="25">
        <v>419</v>
      </c>
      <c r="AE118" s="25">
        <v>8</v>
      </c>
      <c r="AG118" s="25">
        <v>2</v>
      </c>
      <c r="AI118" s="25">
        <v>23</v>
      </c>
      <c r="AJ118" s="25">
        <v>0</v>
      </c>
      <c r="AK118" s="25">
        <v>2</v>
      </c>
      <c r="AL118" s="25">
        <v>0</v>
      </c>
      <c r="AM118" s="25">
        <v>11</v>
      </c>
      <c r="AN118" s="10">
        <v>0.180327868852</v>
      </c>
      <c r="AO118" s="10">
        <v>0.77523553162799996</v>
      </c>
      <c r="AP118" s="42">
        <f t="shared" si="11"/>
        <v>1151.9999999992081</v>
      </c>
      <c r="AQ118" s="42">
        <f t="shared" si="9"/>
        <v>1.9999999997339728</v>
      </c>
      <c r="AR118" s="10">
        <f t="shared" si="12"/>
        <v>3.1249999995843325E-2</v>
      </c>
      <c r="AS118" s="17">
        <v>274</v>
      </c>
      <c r="AU118" s="17">
        <f t="shared" si="10"/>
        <v>0</v>
      </c>
    </row>
    <row r="119" spans="1:47" x14ac:dyDescent="0.3">
      <c r="A119" s="7">
        <v>44010</v>
      </c>
      <c r="B119" s="25"/>
      <c r="C119" s="17">
        <v>11625</v>
      </c>
      <c r="D119" s="17">
        <f t="shared" si="7"/>
        <v>305</v>
      </c>
      <c r="E119" s="17">
        <v>1493</v>
      </c>
      <c r="F119" s="17">
        <v>7</v>
      </c>
      <c r="G119" s="31">
        <f t="shared" si="8"/>
        <v>0.10606060606060606</v>
      </c>
      <c r="H119" s="10">
        <v>0.12843010752600001</v>
      </c>
      <c r="I119" s="10">
        <v>2.8097062579E-2</v>
      </c>
      <c r="P119" s="14">
        <v>66</v>
      </c>
      <c r="Q119" s="17">
        <v>1154</v>
      </c>
      <c r="R119" s="14">
        <v>2</v>
      </c>
      <c r="S119" s="14">
        <v>2</v>
      </c>
      <c r="T119" s="25">
        <v>11</v>
      </c>
      <c r="V119" s="25">
        <v>14</v>
      </c>
      <c r="X119" s="25">
        <v>28</v>
      </c>
      <c r="Z119" s="25">
        <v>13</v>
      </c>
      <c r="AB119" s="25">
        <v>3</v>
      </c>
      <c r="AD119" s="25">
        <v>422</v>
      </c>
      <c r="AE119" s="25">
        <v>8</v>
      </c>
      <c r="AG119" s="25">
        <v>0</v>
      </c>
      <c r="AI119" s="25">
        <v>24</v>
      </c>
      <c r="AJ119" s="25">
        <v>0</v>
      </c>
      <c r="AK119" s="25">
        <v>4</v>
      </c>
      <c r="AL119" s="25">
        <v>0</v>
      </c>
      <c r="AM119" s="25">
        <v>14</v>
      </c>
      <c r="AN119" s="10">
        <v>0.21212121212099999</v>
      </c>
      <c r="AO119" s="10">
        <v>0.77294038847900004</v>
      </c>
      <c r="AP119" s="42">
        <f t="shared" si="11"/>
        <v>1153.9999999991471</v>
      </c>
      <c r="AQ119" s="42">
        <f t="shared" si="9"/>
        <v>1.9999999999390639</v>
      </c>
      <c r="AR119" s="10">
        <f t="shared" si="12"/>
        <v>3.2786885244902683E-2</v>
      </c>
      <c r="AS119" s="17">
        <v>274</v>
      </c>
      <c r="AU119" s="17">
        <f t="shared" si="10"/>
        <v>0</v>
      </c>
    </row>
    <row r="120" spans="1:47" x14ac:dyDescent="0.3">
      <c r="A120" s="7">
        <v>44011</v>
      </c>
      <c r="B120" s="25"/>
      <c r="C120" s="17">
        <v>11826</v>
      </c>
      <c r="D120" s="17">
        <f t="shared" si="7"/>
        <v>201</v>
      </c>
      <c r="E120" s="17">
        <v>1498</v>
      </c>
      <c r="F120" s="17">
        <v>5</v>
      </c>
      <c r="G120" s="31">
        <f t="shared" si="8"/>
        <v>7.2463768115942032E-2</v>
      </c>
      <c r="H120" s="10">
        <v>0.126670049044</v>
      </c>
      <c r="I120" s="10">
        <v>2.7611044416999998E-2</v>
      </c>
      <c r="P120" s="14">
        <v>69</v>
      </c>
      <c r="Q120" s="17">
        <v>1156</v>
      </c>
      <c r="R120" s="14">
        <v>2</v>
      </c>
      <c r="S120" s="14">
        <v>2</v>
      </c>
      <c r="T120" s="25">
        <v>13</v>
      </c>
      <c r="V120" s="25">
        <v>13</v>
      </c>
      <c r="X120" s="25">
        <v>32</v>
      </c>
      <c r="Z120" s="25">
        <v>11</v>
      </c>
      <c r="AB120" s="25">
        <v>1</v>
      </c>
      <c r="AD120" s="25">
        <v>423</v>
      </c>
      <c r="AE120" s="25">
        <v>9</v>
      </c>
      <c r="AG120" s="25">
        <v>2</v>
      </c>
      <c r="AI120" s="25">
        <v>26</v>
      </c>
      <c r="AJ120" s="25">
        <v>0</v>
      </c>
      <c r="AK120" s="25">
        <v>4</v>
      </c>
      <c r="AL120" s="25">
        <v>0</v>
      </c>
      <c r="AM120" s="25">
        <v>11</v>
      </c>
      <c r="AN120" s="10">
        <v>0.15942028985500001</v>
      </c>
      <c r="AO120" s="10">
        <v>0.771695594125</v>
      </c>
      <c r="AP120" s="42">
        <f t="shared" si="11"/>
        <v>1155.9999999992499</v>
      </c>
      <c r="AQ120" s="42">
        <f t="shared" si="9"/>
        <v>2.0000000001027729</v>
      </c>
      <c r="AR120" s="10">
        <f t="shared" si="12"/>
        <v>3.0303030304587468E-2</v>
      </c>
      <c r="AS120" s="17">
        <v>274</v>
      </c>
      <c r="AU120" s="17">
        <f t="shared" si="10"/>
        <v>0</v>
      </c>
    </row>
    <row r="121" spans="1:47" x14ac:dyDescent="0.3">
      <c r="A121" s="7">
        <v>44012</v>
      </c>
      <c r="B121" s="25"/>
      <c r="C121" s="17">
        <v>11975</v>
      </c>
      <c r="D121" s="17">
        <f t="shared" si="7"/>
        <v>149</v>
      </c>
      <c r="E121" s="17">
        <v>1502</v>
      </c>
      <c r="F121" s="17">
        <v>4</v>
      </c>
      <c r="G121" s="31">
        <f t="shared" si="8"/>
        <v>5.6338028169014086E-2</v>
      </c>
      <c r="H121" s="10">
        <v>0.125427974947</v>
      </c>
      <c r="I121" s="10">
        <v>2.7413127413000001E-2</v>
      </c>
      <c r="P121" s="14">
        <v>71</v>
      </c>
      <c r="Q121" s="17">
        <v>1161</v>
      </c>
      <c r="R121" s="14">
        <v>5</v>
      </c>
      <c r="S121" s="14">
        <v>5</v>
      </c>
      <c r="T121" s="25">
        <v>15</v>
      </c>
      <c r="V121" s="25">
        <v>12</v>
      </c>
      <c r="X121" s="25">
        <v>33</v>
      </c>
      <c r="Z121" s="25">
        <v>11</v>
      </c>
      <c r="AB121" s="25">
        <v>0</v>
      </c>
      <c r="AD121" s="25">
        <v>423</v>
      </c>
      <c r="AE121" s="25">
        <v>7</v>
      </c>
      <c r="AG121" s="25">
        <v>0</v>
      </c>
      <c r="AI121" s="25">
        <v>27</v>
      </c>
      <c r="AJ121" s="25">
        <v>0</v>
      </c>
      <c r="AK121" s="25">
        <v>4</v>
      </c>
      <c r="AL121" s="25">
        <v>0</v>
      </c>
      <c r="AM121" s="25">
        <v>11</v>
      </c>
      <c r="AN121" s="10">
        <v>0.15492957746399999</v>
      </c>
      <c r="AO121" s="10">
        <v>0.77296937416699996</v>
      </c>
      <c r="AP121" s="42">
        <f t="shared" si="11"/>
        <v>1160.999999998834</v>
      </c>
      <c r="AQ121" s="42">
        <f t="shared" si="9"/>
        <v>4.9999999995841335</v>
      </c>
      <c r="AR121" s="10">
        <f t="shared" si="12"/>
        <v>7.2463768109914978E-2</v>
      </c>
      <c r="AS121" s="17">
        <v>275</v>
      </c>
      <c r="AU121" s="17">
        <f t="shared" si="10"/>
        <v>1</v>
      </c>
    </row>
    <row r="122" spans="1:47" x14ac:dyDescent="0.3">
      <c r="A122" s="7">
        <v>44013</v>
      </c>
      <c r="B122" s="25"/>
      <c r="C122" s="17">
        <v>12066</v>
      </c>
      <c r="D122" s="17">
        <f t="shared" si="7"/>
        <v>91</v>
      </c>
      <c r="E122" s="17">
        <v>1512</v>
      </c>
      <c r="F122" s="17">
        <v>10</v>
      </c>
      <c r="G122" s="31">
        <f t="shared" si="8"/>
        <v>0.13333333333333333</v>
      </c>
      <c r="H122" s="10">
        <v>0.12531079065100001</v>
      </c>
      <c r="I122" s="10">
        <v>2.9274004683E-2</v>
      </c>
      <c r="P122" s="14">
        <v>75</v>
      </c>
      <c r="Q122" s="17">
        <v>1168</v>
      </c>
      <c r="R122" s="14">
        <v>7</v>
      </c>
      <c r="S122" s="14">
        <v>7</v>
      </c>
      <c r="T122" s="25">
        <v>15</v>
      </c>
      <c r="V122" s="25">
        <v>18</v>
      </c>
      <c r="X122" s="25">
        <v>32</v>
      </c>
      <c r="Z122" s="25">
        <v>10</v>
      </c>
      <c r="AB122" s="25">
        <v>3</v>
      </c>
      <c r="AD122" s="25">
        <v>426</v>
      </c>
      <c r="AE122" s="25">
        <v>9</v>
      </c>
      <c r="AG122" s="25">
        <v>3</v>
      </c>
      <c r="AI122" s="25">
        <v>28</v>
      </c>
      <c r="AJ122" s="25">
        <v>0</v>
      </c>
      <c r="AK122" s="25">
        <v>4</v>
      </c>
      <c r="AL122" s="25">
        <v>0</v>
      </c>
      <c r="AM122" s="25">
        <v>10</v>
      </c>
      <c r="AN122" s="10">
        <v>0.13333333333299999</v>
      </c>
      <c r="AO122" s="10">
        <v>0.77248677248599995</v>
      </c>
      <c r="AP122" s="42">
        <f t="shared" si="11"/>
        <v>1167.999999998832</v>
      </c>
      <c r="AQ122" s="42">
        <f t="shared" si="9"/>
        <v>6.9999999999979536</v>
      </c>
      <c r="AR122" s="10">
        <f t="shared" si="12"/>
        <v>9.8591549295745831E-2</v>
      </c>
      <c r="AS122" s="17">
        <v>275</v>
      </c>
      <c r="AU122" s="17">
        <f t="shared" si="10"/>
        <v>0</v>
      </c>
    </row>
    <row r="123" spans="1:47" x14ac:dyDescent="0.3">
      <c r="A123" s="7">
        <v>44014</v>
      </c>
      <c r="B123" s="25"/>
      <c r="C123" s="17">
        <v>12198</v>
      </c>
      <c r="D123" s="17">
        <f t="shared" si="7"/>
        <v>132</v>
      </c>
      <c r="E123" s="17">
        <v>1516</v>
      </c>
      <c r="F123" s="17">
        <v>4</v>
      </c>
      <c r="G123" s="31">
        <f t="shared" si="8"/>
        <v>5.5555555555555552E-2</v>
      </c>
      <c r="H123" s="10">
        <v>0.12428266928999999</v>
      </c>
      <c r="I123" s="10">
        <v>2.7649769585000001E-2</v>
      </c>
      <c r="P123" s="14">
        <v>72</v>
      </c>
      <c r="Q123" s="17">
        <v>1175</v>
      </c>
      <c r="R123" s="14">
        <v>7</v>
      </c>
      <c r="S123" s="14">
        <v>7</v>
      </c>
      <c r="T123" s="25">
        <v>11</v>
      </c>
      <c r="V123" s="25">
        <v>22</v>
      </c>
      <c r="X123" s="25">
        <v>28</v>
      </c>
      <c r="Z123" s="25">
        <v>11</v>
      </c>
      <c r="AB123" s="25">
        <v>1</v>
      </c>
      <c r="AD123" s="25">
        <v>427</v>
      </c>
      <c r="AE123" s="25">
        <v>9</v>
      </c>
      <c r="AG123" s="25">
        <v>1</v>
      </c>
      <c r="AI123" s="25">
        <v>28</v>
      </c>
      <c r="AJ123" s="25">
        <v>0</v>
      </c>
      <c r="AK123" s="25">
        <v>3</v>
      </c>
      <c r="AL123" s="25">
        <v>0</v>
      </c>
      <c r="AM123" s="25">
        <v>11</v>
      </c>
      <c r="AN123" s="10">
        <v>0.152777777777</v>
      </c>
      <c r="AO123" s="10">
        <v>0.77506596305999997</v>
      </c>
      <c r="AP123" s="42">
        <f t="shared" si="11"/>
        <v>1174.99999999896</v>
      </c>
      <c r="AQ123" s="42">
        <f t="shared" si="9"/>
        <v>7.0000000001280114</v>
      </c>
      <c r="AR123" s="10">
        <f t="shared" si="12"/>
        <v>9.3333333335040153E-2</v>
      </c>
      <c r="AS123" s="17">
        <v>276</v>
      </c>
      <c r="AU123" s="17">
        <f t="shared" si="10"/>
        <v>1</v>
      </c>
    </row>
    <row r="124" spans="1:47" x14ac:dyDescent="0.3">
      <c r="A124" s="7">
        <v>44015</v>
      </c>
      <c r="B124" s="25"/>
      <c r="C124" s="17">
        <v>12337</v>
      </c>
      <c r="D124" s="17">
        <f t="shared" si="7"/>
        <v>139</v>
      </c>
      <c r="E124" s="17">
        <v>1523</v>
      </c>
      <c r="F124" s="17">
        <v>7</v>
      </c>
      <c r="G124" s="31">
        <f t="shared" si="8"/>
        <v>9.8591549295774641E-2</v>
      </c>
      <c r="H124" s="10">
        <v>0.123449785198</v>
      </c>
      <c r="I124" s="10">
        <v>2.6701767580999999E-2</v>
      </c>
      <c r="P124" s="14">
        <v>71</v>
      </c>
      <c r="Q124" s="17">
        <v>1177</v>
      </c>
      <c r="R124" s="14">
        <v>2</v>
      </c>
      <c r="S124" s="14">
        <v>2</v>
      </c>
      <c r="T124" s="25">
        <v>13</v>
      </c>
      <c r="V124" s="25">
        <v>22</v>
      </c>
      <c r="X124" s="25">
        <v>25</v>
      </c>
      <c r="Z124" s="25">
        <v>11</v>
      </c>
      <c r="AB124" s="25">
        <v>2</v>
      </c>
      <c r="AD124" s="25">
        <v>429</v>
      </c>
      <c r="AE124" s="25">
        <v>10</v>
      </c>
      <c r="AG124" s="25">
        <v>1</v>
      </c>
      <c r="AI124" s="25">
        <v>28</v>
      </c>
      <c r="AJ124" s="25">
        <v>0</v>
      </c>
      <c r="AK124" s="25">
        <v>3</v>
      </c>
      <c r="AL124" s="25">
        <v>0</v>
      </c>
      <c r="AM124" s="25">
        <v>11</v>
      </c>
      <c r="AN124" s="10">
        <v>0.15492957746399999</v>
      </c>
      <c r="AO124" s="10">
        <v>0.77281680892899995</v>
      </c>
      <c r="AP124" s="42">
        <f t="shared" si="11"/>
        <v>1176.999999998867</v>
      </c>
      <c r="AQ124" s="42">
        <f t="shared" si="9"/>
        <v>1.9999999999070042</v>
      </c>
      <c r="AR124" s="10">
        <f t="shared" si="12"/>
        <v>2.7777777776486171E-2</v>
      </c>
      <c r="AS124" s="17">
        <v>276</v>
      </c>
      <c r="AU124" s="17">
        <f t="shared" si="10"/>
        <v>0</v>
      </c>
    </row>
    <row r="125" spans="1:47" x14ac:dyDescent="0.3">
      <c r="A125" s="7">
        <v>44016</v>
      </c>
      <c r="B125" s="25"/>
      <c r="C125" s="17">
        <v>12458</v>
      </c>
      <c r="D125" s="17">
        <f t="shared" ref="D125:D188" si="13">C125-C124</f>
        <v>121</v>
      </c>
      <c r="E125" s="17">
        <v>1526</v>
      </c>
      <c r="F125" s="17">
        <v>3</v>
      </c>
      <c r="G125" s="31">
        <f t="shared" si="8"/>
        <v>4.2857142857142858E-2</v>
      </c>
      <c r="H125" s="10">
        <v>0.12249157167999999</v>
      </c>
      <c r="I125" s="10">
        <v>2.5584795321000001E-2</v>
      </c>
      <c r="J125" s="17">
        <f t="shared" ref="J125:J188" si="14">P125/I125</f>
        <v>2736.0000000681653</v>
      </c>
      <c r="P125" s="14">
        <v>70</v>
      </c>
      <c r="Q125" s="17">
        <v>1181</v>
      </c>
      <c r="R125" s="14">
        <v>4</v>
      </c>
      <c r="S125" s="14">
        <v>4</v>
      </c>
      <c r="T125" s="25">
        <v>15</v>
      </c>
      <c r="V125" s="25">
        <v>20</v>
      </c>
      <c r="X125" s="25">
        <v>22</v>
      </c>
      <c r="Z125" s="25">
        <v>13</v>
      </c>
      <c r="AB125" s="25">
        <v>2</v>
      </c>
      <c r="AD125" s="25">
        <v>431</v>
      </c>
      <c r="AE125" s="25">
        <v>10</v>
      </c>
      <c r="AG125" s="25">
        <v>1</v>
      </c>
      <c r="AI125" s="25">
        <v>29</v>
      </c>
      <c r="AJ125" s="25">
        <v>0</v>
      </c>
      <c r="AK125" s="25">
        <v>4</v>
      </c>
      <c r="AL125" s="25">
        <v>0</v>
      </c>
      <c r="AM125" s="25">
        <v>13</v>
      </c>
      <c r="AN125" s="10">
        <v>0.185714285714</v>
      </c>
      <c r="AO125" s="10">
        <v>0.77391874180800002</v>
      </c>
      <c r="AP125" s="42">
        <f t="shared" si="11"/>
        <v>1180.999999999008</v>
      </c>
      <c r="AQ125" s="42">
        <f t="shared" si="9"/>
        <v>4.0000000001409717</v>
      </c>
      <c r="AR125" s="10">
        <f t="shared" si="12"/>
        <v>5.6338028170999602E-2</v>
      </c>
      <c r="AS125" s="17">
        <v>278</v>
      </c>
      <c r="AU125" s="17">
        <f t="shared" si="10"/>
        <v>2</v>
      </c>
    </row>
    <row r="126" spans="1:47" x14ac:dyDescent="0.3">
      <c r="A126" s="7">
        <v>44017</v>
      </c>
      <c r="B126" s="25"/>
      <c r="C126" s="17">
        <v>12533</v>
      </c>
      <c r="D126" s="17">
        <f t="shared" si="13"/>
        <v>75</v>
      </c>
      <c r="E126" s="17">
        <v>1535</v>
      </c>
      <c r="F126" s="17">
        <v>9</v>
      </c>
      <c r="G126" s="31">
        <f t="shared" si="8"/>
        <v>0.12328767123287671</v>
      </c>
      <c r="H126" s="10">
        <v>0.122476661613</v>
      </c>
      <c r="I126" s="10">
        <v>2.6230686308999999E-2</v>
      </c>
      <c r="J126" s="17">
        <f t="shared" si="14"/>
        <v>2783.000000078267</v>
      </c>
      <c r="P126" s="14">
        <v>73</v>
      </c>
      <c r="Q126" s="17">
        <v>1185</v>
      </c>
      <c r="R126" s="14">
        <v>4</v>
      </c>
      <c r="S126" s="14">
        <v>4</v>
      </c>
      <c r="T126" s="25">
        <v>14</v>
      </c>
      <c r="V126" s="25">
        <v>24</v>
      </c>
      <c r="X126" s="25">
        <v>22</v>
      </c>
      <c r="Z126" s="25">
        <v>13</v>
      </c>
      <c r="AB126" s="25">
        <v>3</v>
      </c>
      <c r="AD126" s="25">
        <v>434</v>
      </c>
      <c r="AE126" s="25">
        <v>12</v>
      </c>
      <c r="AG126" s="25">
        <v>1</v>
      </c>
      <c r="AI126" s="25">
        <v>24</v>
      </c>
      <c r="AJ126" s="25">
        <v>0</v>
      </c>
      <c r="AK126" s="25">
        <v>6</v>
      </c>
      <c r="AL126" s="25">
        <v>1</v>
      </c>
      <c r="AM126" s="25">
        <v>13</v>
      </c>
      <c r="AN126" s="10">
        <v>0.17808219178000001</v>
      </c>
      <c r="AO126" s="10">
        <v>0.77198697068400002</v>
      </c>
      <c r="AP126" s="42">
        <f t="shared" si="11"/>
        <v>1184.99999999994</v>
      </c>
      <c r="AQ126" s="42">
        <f t="shared" si="9"/>
        <v>4.0000000009320047</v>
      </c>
      <c r="AR126" s="10">
        <f t="shared" si="12"/>
        <v>5.7142857156171498E-2</v>
      </c>
      <c r="AS126" s="17">
        <v>280</v>
      </c>
      <c r="AU126" s="17">
        <f t="shared" si="10"/>
        <v>2</v>
      </c>
    </row>
    <row r="127" spans="1:47" x14ac:dyDescent="0.3">
      <c r="A127" s="7">
        <v>44018</v>
      </c>
      <c r="B127" s="25"/>
      <c r="C127" s="17">
        <v>12584</v>
      </c>
      <c r="D127" s="17">
        <f t="shared" si="13"/>
        <v>51</v>
      </c>
      <c r="E127" s="17">
        <v>1537</v>
      </c>
      <c r="F127" s="17">
        <v>2</v>
      </c>
      <c r="G127" s="31">
        <f t="shared" si="8"/>
        <v>2.8985507246376812E-2</v>
      </c>
      <c r="H127" s="10">
        <v>0.122139224411</v>
      </c>
      <c r="I127" s="10">
        <v>2.4678111587E-2</v>
      </c>
      <c r="J127" s="17">
        <f t="shared" si="14"/>
        <v>2796.000000111354</v>
      </c>
      <c r="P127" s="14">
        <v>69</v>
      </c>
      <c r="Q127" s="17">
        <v>1188</v>
      </c>
      <c r="R127" s="14">
        <v>3</v>
      </c>
      <c r="S127" s="14">
        <v>3</v>
      </c>
      <c r="T127" s="25">
        <v>11</v>
      </c>
      <c r="V127" s="25">
        <v>25</v>
      </c>
      <c r="X127" s="25">
        <v>23</v>
      </c>
      <c r="Z127" s="25">
        <v>10</v>
      </c>
      <c r="AB127" s="25">
        <v>0</v>
      </c>
      <c r="AD127" s="25">
        <v>434</v>
      </c>
      <c r="AE127" s="25">
        <v>11</v>
      </c>
      <c r="AG127" s="25">
        <v>1</v>
      </c>
      <c r="AI127" s="25">
        <v>22</v>
      </c>
      <c r="AJ127" s="25">
        <v>0</v>
      </c>
      <c r="AK127" s="25">
        <v>5</v>
      </c>
      <c r="AL127" s="25">
        <v>1</v>
      </c>
      <c r="AM127" s="25">
        <v>10</v>
      </c>
      <c r="AN127" s="10">
        <v>0.14492753623099999</v>
      </c>
      <c r="AO127" s="10">
        <v>0.77293428757299998</v>
      </c>
      <c r="AP127" s="42">
        <f t="shared" si="11"/>
        <v>1187.999999999701</v>
      </c>
      <c r="AQ127" s="42">
        <f t="shared" si="9"/>
        <v>2.9999999997610303</v>
      </c>
      <c r="AR127" s="10">
        <f t="shared" si="12"/>
        <v>4.1095890407685347E-2</v>
      </c>
      <c r="AS127" s="17">
        <v>281</v>
      </c>
      <c r="AU127" s="17">
        <f t="shared" si="10"/>
        <v>1</v>
      </c>
    </row>
    <row r="128" spans="1:47" x14ac:dyDescent="0.3">
      <c r="A128" s="7">
        <v>44019</v>
      </c>
      <c r="B128" s="25"/>
      <c r="C128" s="17">
        <v>12702</v>
      </c>
      <c r="D128" s="17">
        <f t="shared" si="13"/>
        <v>118</v>
      </c>
      <c r="E128" s="17">
        <v>1547</v>
      </c>
      <c r="F128" s="17">
        <v>10</v>
      </c>
      <c r="G128" s="31">
        <f t="shared" si="8"/>
        <v>0.12987012987012986</v>
      </c>
      <c r="H128" s="10">
        <v>0.121791843804</v>
      </c>
      <c r="I128" s="10">
        <v>2.7363184079E-2</v>
      </c>
      <c r="J128" s="17">
        <f t="shared" si="14"/>
        <v>2814.0000000619079</v>
      </c>
      <c r="P128" s="14">
        <v>77</v>
      </c>
      <c r="Q128" s="17">
        <v>1190</v>
      </c>
      <c r="R128" s="14">
        <v>2</v>
      </c>
      <c r="S128" s="14">
        <v>2</v>
      </c>
      <c r="T128" s="25">
        <v>14</v>
      </c>
      <c r="V128" s="25">
        <v>28</v>
      </c>
      <c r="X128" s="25">
        <v>24</v>
      </c>
      <c r="Z128" s="25">
        <v>11</v>
      </c>
      <c r="AB128" s="25">
        <v>1</v>
      </c>
      <c r="AD128" s="25">
        <v>435</v>
      </c>
      <c r="AE128" s="25">
        <v>12</v>
      </c>
      <c r="AG128" s="25">
        <v>2</v>
      </c>
      <c r="AI128" s="25">
        <v>24</v>
      </c>
      <c r="AJ128" s="25">
        <v>0</v>
      </c>
      <c r="AK128" s="25">
        <v>7</v>
      </c>
      <c r="AL128" s="25">
        <v>1</v>
      </c>
      <c r="AM128" s="25">
        <v>11</v>
      </c>
      <c r="AN128" s="10">
        <v>0.14285714285699999</v>
      </c>
      <c r="AO128" s="10">
        <v>0.76923076923</v>
      </c>
      <c r="AP128" s="42">
        <f t="shared" si="11"/>
        <v>1189.9999999988099</v>
      </c>
      <c r="AQ128" s="42">
        <f t="shared" si="9"/>
        <v>1.9999999991089226</v>
      </c>
      <c r="AR128" s="10">
        <f t="shared" si="12"/>
        <v>2.8985507233462646E-2</v>
      </c>
      <c r="AS128" s="17">
        <v>281</v>
      </c>
      <c r="AU128" s="17">
        <f t="shared" si="10"/>
        <v>0</v>
      </c>
    </row>
    <row r="129" spans="1:48" x14ac:dyDescent="0.3">
      <c r="A129" s="7">
        <v>44020</v>
      </c>
      <c r="B129" s="25"/>
      <c r="C129" s="17">
        <v>12831</v>
      </c>
      <c r="D129" s="17">
        <f t="shared" si="13"/>
        <v>129</v>
      </c>
      <c r="E129" s="17">
        <v>1557</v>
      </c>
      <c r="F129" s="17">
        <v>10</v>
      </c>
      <c r="G129" s="31">
        <f t="shared" si="8"/>
        <v>0.11764705882352941</v>
      </c>
      <c r="H129" s="10">
        <v>0.121346738368</v>
      </c>
      <c r="I129" s="10">
        <v>3.1400073882000001E-2</v>
      </c>
      <c r="J129" s="17">
        <f t="shared" si="14"/>
        <v>2707.0000000454138</v>
      </c>
      <c r="P129" s="14">
        <v>85</v>
      </c>
      <c r="Q129" s="17">
        <v>1207</v>
      </c>
      <c r="R129" s="14">
        <v>17</v>
      </c>
      <c r="S129" s="14">
        <v>17</v>
      </c>
      <c r="T129" s="25">
        <v>17</v>
      </c>
      <c r="V129" s="25">
        <v>29</v>
      </c>
      <c r="X129" s="25">
        <v>29</v>
      </c>
      <c r="Z129" s="25">
        <v>10</v>
      </c>
      <c r="AB129" s="25">
        <v>0</v>
      </c>
      <c r="AD129" s="25">
        <v>435</v>
      </c>
      <c r="AE129" s="25">
        <v>13</v>
      </c>
      <c r="AG129" s="25">
        <v>3</v>
      </c>
      <c r="AI129" s="25">
        <v>30</v>
      </c>
      <c r="AJ129" s="25">
        <v>0</v>
      </c>
      <c r="AK129" s="25">
        <v>6</v>
      </c>
      <c r="AL129" s="25">
        <v>1</v>
      </c>
      <c r="AM129" s="25">
        <v>10</v>
      </c>
      <c r="AN129" s="10">
        <v>0.117647058823</v>
      </c>
      <c r="AO129" s="10">
        <v>0.77520873474600005</v>
      </c>
      <c r="AP129" s="42">
        <f t="shared" si="11"/>
        <v>1206.9999999995221</v>
      </c>
      <c r="AQ129" s="42">
        <f t="shared" si="9"/>
        <v>17.000000000712134</v>
      </c>
      <c r="AR129" s="10">
        <f t="shared" si="12"/>
        <v>0.22077922078846929</v>
      </c>
      <c r="AS129" s="17">
        <v>281</v>
      </c>
      <c r="AU129" s="17">
        <f t="shared" si="10"/>
        <v>0</v>
      </c>
    </row>
    <row r="130" spans="1:48" x14ac:dyDescent="0.3">
      <c r="A130" s="7">
        <v>44021</v>
      </c>
      <c r="B130" s="25"/>
      <c r="C130" s="17">
        <v>12936</v>
      </c>
      <c r="D130" s="17">
        <f t="shared" si="13"/>
        <v>105</v>
      </c>
      <c r="E130" s="17">
        <v>1562</v>
      </c>
      <c r="F130" s="17">
        <v>5</v>
      </c>
      <c r="G130" s="31">
        <f t="shared" si="8"/>
        <v>6.8493150684931503E-2</v>
      </c>
      <c r="H130" s="10">
        <v>0.120748299319</v>
      </c>
      <c r="I130" s="10">
        <v>2.7238805969999998E-2</v>
      </c>
      <c r="J130" s="17">
        <f t="shared" si="14"/>
        <v>2680.0000000146852</v>
      </c>
      <c r="P130" s="14">
        <v>73</v>
      </c>
      <c r="Q130" s="17">
        <v>1215</v>
      </c>
      <c r="R130" s="14">
        <v>8</v>
      </c>
      <c r="S130" s="14">
        <v>8</v>
      </c>
      <c r="T130" s="25">
        <v>10</v>
      </c>
      <c r="V130" s="25">
        <v>25</v>
      </c>
      <c r="X130" s="25">
        <v>23</v>
      </c>
      <c r="Z130" s="25">
        <v>15</v>
      </c>
      <c r="AB130" s="25">
        <v>5</v>
      </c>
      <c r="AD130" s="25">
        <v>440</v>
      </c>
      <c r="AE130" s="25">
        <v>14</v>
      </c>
      <c r="AG130" s="25">
        <v>4</v>
      </c>
      <c r="AI130" s="25">
        <v>25</v>
      </c>
      <c r="AJ130" s="25">
        <v>0</v>
      </c>
      <c r="AK130" s="25">
        <v>8</v>
      </c>
      <c r="AL130" s="25">
        <v>1</v>
      </c>
      <c r="AM130" s="25">
        <v>15</v>
      </c>
      <c r="AN130" s="10">
        <v>0.20547945205400001</v>
      </c>
      <c r="AO130" s="10">
        <v>0.77784891165100001</v>
      </c>
      <c r="AP130" s="42">
        <f t="shared" si="11"/>
        <v>1214.999999998862</v>
      </c>
      <c r="AQ130" s="42">
        <f t="shared" si="9"/>
        <v>7.9999999993399342</v>
      </c>
      <c r="AR130" s="10">
        <f t="shared" si="12"/>
        <v>9.4117647051058045E-2</v>
      </c>
      <c r="AS130" s="17">
        <v>282</v>
      </c>
      <c r="AU130" s="17">
        <f t="shared" si="10"/>
        <v>1</v>
      </c>
    </row>
    <row r="131" spans="1:48" x14ac:dyDescent="0.3">
      <c r="A131" s="7">
        <v>44022</v>
      </c>
      <c r="B131" s="25"/>
      <c r="C131" s="17">
        <v>13077</v>
      </c>
      <c r="D131" s="17">
        <f t="shared" si="13"/>
        <v>141</v>
      </c>
      <c r="E131" s="17">
        <v>1567</v>
      </c>
      <c r="F131" s="17">
        <v>5</v>
      </c>
      <c r="G131" s="31">
        <f t="shared" si="8"/>
        <v>7.2463768115942032E-2</v>
      </c>
      <c r="H131" s="10">
        <v>0.11982870688900001</v>
      </c>
      <c r="I131" s="10">
        <v>2.5794392523E-2</v>
      </c>
      <c r="J131" s="17">
        <f t="shared" si="14"/>
        <v>2675.0000000377991</v>
      </c>
      <c r="P131" s="14">
        <v>69</v>
      </c>
      <c r="Q131" s="17">
        <v>1223</v>
      </c>
      <c r="R131" s="14">
        <v>8</v>
      </c>
      <c r="S131" s="14">
        <v>8</v>
      </c>
      <c r="T131" s="25">
        <v>12</v>
      </c>
      <c r="V131" s="25">
        <v>18</v>
      </c>
      <c r="X131" s="25">
        <v>24</v>
      </c>
      <c r="Z131" s="25">
        <v>15</v>
      </c>
      <c r="AB131" s="25">
        <v>1</v>
      </c>
      <c r="AD131" s="25">
        <v>441</v>
      </c>
      <c r="AE131" s="25">
        <v>14</v>
      </c>
      <c r="AG131" s="25">
        <v>1</v>
      </c>
      <c r="AI131" s="25">
        <v>27</v>
      </c>
      <c r="AJ131" s="25">
        <v>0</v>
      </c>
      <c r="AK131" s="25">
        <v>9</v>
      </c>
      <c r="AL131" s="25">
        <v>1</v>
      </c>
      <c r="AM131" s="25">
        <v>15</v>
      </c>
      <c r="AN131" s="10">
        <v>0.21739130434699999</v>
      </c>
      <c r="AO131" s="10">
        <v>0.78047223994799997</v>
      </c>
      <c r="AP131" s="42">
        <f t="shared" si="11"/>
        <v>1222.9999999985159</v>
      </c>
      <c r="AQ131" s="42">
        <f t="shared" si="9"/>
        <v>7.9999999996539373</v>
      </c>
      <c r="AR131" s="10">
        <f t="shared" si="12"/>
        <v>0.10958904109114982</v>
      </c>
      <c r="AS131" s="17">
        <v>282</v>
      </c>
      <c r="AU131" s="17">
        <f t="shared" si="10"/>
        <v>0</v>
      </c>
    </row>
    <row r="132" spans="1:48" x14ac:dyDescent="0.3">
      <c r="A132" s="7">
        <v>44023</v>
      </c>
      <c r="B132" s="25"/>
      <c r="C132" s="17">
        <v>13130</v>
      </c>
      <c r="D132" s="17">
        <f t="shared" si="13"/>
        <v>53</v>
      </c>
      <c r="E132" s="17">
        <v>1570</v>
      </c>
      <c r="F132" s="17">
        <v>3</v>
      </c>
      <c r="G132" s="31">
        <f t="shared" si="8"/>
        <v>4.6875E-2</v>
      </c>
      <c r="H132" s="10">
        <v>0.11957349581100001</v>
      </c>
      <c r="I132" s="10">
        <v>2.4710424710000001E-2</v>
      </c>
      <c r="J132" s="17">
        <f t="shared" si="14"/>
        <v>2590.0000000445157</v>
      </c>
      <c r="P132" s="14">
        <v>64</v>
      </c>
      <c r="Q132" s="17">
        <v>1225</v>
      </c>
      <c r="R132" s="14">
        <v>2</v>
      </c>
      <c r="S132" s="14">
        <v>2</v>
      </c>
      <c r="T132" s="25">
        <v>11</v>
      </c>
      <c r="V132" s="25">
        <v>18</v>
      </c>
      <c r="X132" s="25">
        <v>21</v>
      </c>
      <c r="Z132" s="25">
        <v>14</v>
      </c>
      <c r="AB132" s="25">
        <v>1</v>
      </c>
      <c r="AD132" s="25">
        <v>442</v>
      </c>
      <c r="AE132" s="25">
        <v>11</v>
      </c>
      <c r="AG132" s="25">
        <v>0</v>
      </c>
      <c r="AI132" s="25">
        <v>26</v>
      </c>
      <c r="AJ132" s="25">
        <v>0</v>
      </c>
      <c r="AK132" s="25">
        <v>10</v>
      </c>
      <c r="AL132" s="25">
        <v>0</v>
      </c>
      <c r="AM132" s="25">
        <v>14</v>
      </c>
      <c r="AN132" s="10">
        <v>0.21875</v>
      </c>
      <c r="AO132" s="10">
        <v>0.78025477707000002</v>
      </c>
      <c r="AP132" s="42">
        <f t="shared" si="11"/>
        <v>1224.9999999999</v>
      </c>
      <c r="AQ132" s="42">
        <f t="shared" si="9"/>
        <v>2.0000000013840236</v>
      </c>
      <c r="AR132" s="10">
        <f t="shared" si="12"/>
        <v>2.8985507266435125E-2</v>
      </c>
      <c r="AS132" s="17">
        <v>282</v>
      </c>
      <c r="AU132" s="17">
        <f t="shared" si="10"/>
        <v>0</v>
      </c>
    </row>
    <row r="133" spans="1:48" x14ac:dyDescent="0.3">
      <c r="A133" s="7">
        <v>44024</v>
      </c>
      <c r="B133" s="25"/>
      <c r="C133" s="17">
        <v>13189</v>
      </c>
      <c r="D133" s="17">
        <f t="shared" si="13"/>
        <v>59</v>
      </c>
      <c r="E133" s="17">
        <v>1573</v>
      </c>
      <c r="F133" s="17">
        <v>3</v>
      </c>
      <c r="G133" s="31">
        <f t="shared" si="8"/>
        <v>4.6153846153846156E-2</v>
      </c>
      <c r="H133" s="10">
        <v>0.119266055045</v>
      </c>
      <c r="I133" s="10">
        <v>2.6273241712999999E-2</v>
      </c>
      <c r="J133" s="17">
        <f t="shared" si="14"/>
        <v>2474.0000000775694</v>
      </c>
      <c r="P133" s="14">
        <v>65</v>
      </c>
      <c r="Q133" s="17">
        <v>1227</v>
      </c>
      <c r="R133" s="14">
        <v>2</v>
      </c>
      <c r="S133" s="14">
        <v>2</v>
      </c>
      <c r="T133" s="25">
        <v>8</v>
      </c>
      <c r="V133" s="25">
        <v>20</v>
      </c>
      <c r="X133" s="25">
        <v>22</v>
      </c>
      <c r="Z133" s="25">
        <v>15</v>
      </c>
      <c r="AB133" s="25">
        <v>1</v>
      </c>
      <c r="AD133" s="25">
        <v>443</v>
      </c>
      <c r="AE133" s="25">
        <v>13</v>
      </c>
      <c r="AG133" s="25">
        <v>1</v>
      </c>
      <c r="AI133" s="25">
        <v>28</v>
      </c>
      <c r="AJ133" s="25">
        <v>0</v>
      </c>
      <c r="AK133" s="25">
        <v>11</v>
      </c>
      <c r="AL133" s="25">
        <v>0</v>
      </c>
      <c r="AM133" s="25">
        <v>15</v>
      </c>
      <c r="AN133" s="10">
        <v>0.23076923076899999</v>
      </c>
      <c r="AO133" s="10">
        <v>0.78003814367400004</v>
      </c>
      <c r="AP133" s="42">
        <f t="shared" si="11"/>
        <v>1226.9999999992021</v>
      </c>
      <c r="AQ133" s="42">
        <f t="shared" si="9"/>
        <v>1.9999999993021902</v>
      </c>
      <c r="AR133" s="10">
        <f t="shared" si="12"/>
        <v>3.1249999989096722E-2</v>
      </c>
      <c r="AS133" s="17">
        <v>282</v>
      </c>
      <c r="AU133" s="17">
        <f t="shared" si="10"/>
        <v>0</v>
      </c>
    </row>
    <row r="134" spans="1:48" x14ac:dyDescent="0.3">
      <c r="A134" s="7">
        <v>44025</v>
      </c>
      <c r="B134" s="25"/>
      <c r="C134" s="17">
        <v>13253</v>
      </c>
      <c r="D134" s="17">
        <f t="shared" si="13"/>
        <v>64</v>
      </c>
      <c r="E134" s="17">
        <v>1581</v>
      </c>
      <c r="F134" s="17">
        <v>8</v>
      </c>
      <c r="G134" s="31">
        <f t="shared" si="8"/>
        <v>0.11267605633802817</v>
      </c>
      <c r="H134" s="10">
        <v>0.119293744812</v>
      </c>
      <c r="I134" s="10">
        <v>3.125E-2</v>
      </c>
      <c r="J134" s="17">
        <f t="shared" si="14"/>
        <v>2272</v>
      </c>
      <c r="P134" s="14">
        <v>71</v>
      </c>
      <c r="Q134" s="17">
        <v>1228</v>
      </c>
      <c r="R134" s="14">
        <v>1</v>
      </c>
      <c r="S134" s="14">
        <v>1</v>
      </c>
      <c r="T134" s="25">
        <v>7</v>
      </c>
      <c r="V134" s="25">
        <v>23</v>
      </c>
      <c r="X134" s="25">
        <v>22</v>
      </c>
      <c r="Z134" s="25">
        <v>19</v>
      </c>
      <c r="AB134" s="25">
        <v>4</v>
      </c>
      <c r="AD134" s="25">
        <v>447</v>
      </c>
      <c r="AE134" s="25">
        <v>13</v>
      </c>
      <c r="AG134" s="25">
        <v>2</v>
      </c>
      <c r="AI134" s="25">
        <v>32</v>
      </c>
      <c r="AJ134" s="25">
        <v>0</v>
      </c>
      <c r="AK134" s="25">
        <v>11</v>
      </c>
      <c r="AL134" s="25">
        <v>1</v>
      </c>
      <c r="AM134" s="25">
        <v>19</v>
      </c>
      <c r="AN134" s="10">
        <v>0.26760563380199998</v>
      </c>
      <c r="AO134" s="10">
        <v>0.77672359266199997</v>
      </c>
      <c r="AP134" s="42">
        <f t="shared" si="11"/>
        <v>1227.9999999986219</v>
      </c>
      <c r="AQ134" s="42">
        <f t="shared" si="9"/>
        <v>0.99999999941974238</v>
      </c>
      <c r="AR134" s="10">
        <f t="shared" si="12"/>
        <v>1.5384615375688344E-2</v>
      </c>
      <c r="AS134" s="17">
        <v>283</v>
      </c>
      <c r="AU134" s="17">
        <f t="shared" si="10"/>
        <v>1</v>
      </c>
    </row>
    <row r="135" spans="1:48" x14ac:dyDescent="0.3">
      <c r="A135" s="7">
        <v>44026</v>
      </c>
      <c r="B135" s="25"/>
      <c r="C135" s="17">
        <v>13356</v>
      </c>
      <c r="D135" s="17">
        <f t="shared" si="13"/>
        <v>103</v>
      </c>
      <c r="E135" s="17">
        <v>1583</v>
      </c>
      <c r="F135" s="17">
        <v>2</v>
      </c>
      <c r="G135" s="31">
        <f t="shared" si="8"/>
        <v>2.8169014084507043E-2</v>
      </c>
      <c r="H135" s="10">
        <v>0.118523510032</v>
      </c>
      <c r="I135" s="10">
        <v>3.2010820559000001E-2</v>
      </c>
      <c r="J135" s="17">
        <f t="shared" si="14"/>
        <v>2218.000000004311</v>
      </c>
      <c r="P135" s="14">
        <v>71</v>
      </c>
      <c r="Q135" s="17">
        <v>1231</v>
      </c>
      <c r="R135" s="14">
        <v>3</v>
      </c>
      <c r="S135" s="14">
        <v>3</v>
      </c>
      <c r="T135" s="25">
        <v>7</v>
      </c>
      <c r="V135" s="25">
        <v>25</v>
      </c>
      <c r="X135" s="25">
        <v>22</v>
      </c>
      <c r="Z135" s="25">
        <v>17</v>
      </c>
      <c r="AB135" s="25">
        <v>1</v>
      </c>
      <c r="AD135" s="25">
        <v>448</v>
      </c>
      <c r="AE135" s="25">
        <v>12</v>
      </c>
      <c r="AG135" s="25">
        <v>0</v>
      </c>
      <c r="AI135" s="25">
        <v>34</v>
      </c>
      <c r="AJ135" s="25">
        <v>0</v>
      </c>
      <c r="AK135" s="25">
        <v>11</v>
      </c>
      <c r="AL135" s="25">
        <v>1</v>
      </c>
      <c r="AM135" s="25">
        <v>17</v>
      </c>
      <c r="AN135" s="10">
        <v>0.23943661971800001</v>
      </c>
      <c r="AO135" s="10">
        <v>0.77763739734600001</v>
      </c>
      <c r="AP135" s="42">
        <f t="shared" si="11"/>
        <v>1230.9999999987181</v>
      </c>
      <c r="AQ135" s="42">
        <f t="shared" si="9"/>
        <v>3.0000000000961791</v>
      </c>
      <c r="AR135" s="10">
        <f t="shared" si="12"/>
        <v>4.2253521128115201E-2</v>
      </c>
      <c r="AS135" s="17">
        <v>284</v>
      </c>
      <c r="AU135" s="17">
        <f t="shared" si="10"/>
        <v>1</v>
      </c>
    </row>
    <row r="136" spans="1:48" x14ac:dyDescent="0.3">
      <c r="A136" s="7">
        <v>44027</v>
      </c>
      <c r="B136" s="25"/>
      <c r="C136" s="17">
        <v>13490</v>
      </c>
      <c r="D136" s="17">
        <f t="shared" si="13"/>
        <v>134</v>
      </c>
      <c r="E136" s="17">
        <v>1596</v>
      </c>
      <c r="F136" s="17">
        <v>13</v>
      </c>
      <c r="G136" s="31">
        <f t="shared" si="8"/>
        <v>0.16250000000000001</v>
      </c>
      <c r="H136" s="10">
        <v>0.118309859154</v>
      </c>
      <c r="I136" s="10">
        <v>3.5698348950999999E-2</v>
      </c>
      <c r="J136" s="17">
        <f t="shared" si="14"/>
        <v>2241.0000000226623</v>
      </c>
      <c r="P136" s="14">
        <v>80</v>
      </c>
      <c r="Q136" s="17">
        <v>1240</v>
      </c>
      <c r="R136" s="14">
        <v>9</v>
      </c>
      <c r="S136" s="14">
        <v>9</v>
      </c>
      <c r="T136" s="25">
        <v>13</v>
      </c>
      <c r="V136" s="25">
        <v>28</v>
      </c>
      <c r="X136" s="25">
        <v>22</v>
      </c>
      <c r="Z136" s="25">
        <v>17</v>
      </c>
      <c r="AB136" s="25">
        <v>1</v>
      </c>
      <c r="AD136" s="25">
        <v>449</v>
      </c>
      <c r="AE136" s="25">
        <v>10</v>
      </c>
      <c r="AG136" s="25">
        <v>0</v>
      </c>
      <c r="AI136" s="25">
        <v>31</v>
      </c>
      <c r="AJ136" s="25">
        <v>0</v>
      </c>
      <c r="AK136" s="25">
        <v>11</v>
      </c>
      <c r="AL136" s="25">
        <v>1</v>
      </c>
      <c r="AM136" s="25">
        <v>17</v>
      </c>
      <c r="AN136" s="10">
        <v>0.21249999999999999</v>
      </c>
      <c r="AO136" s="10">
        <v>0.77694235588899996</v>
      </c>
      <c r="AP136" s="42">
        <f t="shared" si="11"/>
        <v>1239.999999998844</v>
      </c>
      <c r="AQ136" s="42">
        <f t="shared" si="9"/>
        <v>9.000000000125965</v>
      </c>
      <c r="AR136" s="10">
        <f t="shared" si="12"/>
        <v>0.12676056338205585</v>
      </c>
      <c r="AS136" s="17">
        <v>284</v>
      </c>
      <c r="AU136" s="17">
        <f t="shared" si="10"/>
        <v>0</v>
      </c>
    </row>
    <row r="137" spans="1:48" x14ac:dyDescent="0.3">
      <c r="A137" s="7">
        <v>44028</v>
      </c>
      <c r="B137" s="25"/>
      <c r="C137" s="17">
        <v>13627</v>
      </c>
      <c r="D137" s="17">
        <f t="shared" si="13"/>
        <v>137</v>
      </c>
      <c r="E137" s="17">
        <v>1601</v>
      </c>
      <c r="F137" s="17">
        <v>5</v>
      </c>
      <c r="G137" s="31">
        <f t="shared" ref="G137:G200" si="15">F137/P137</f>
        <v>6.5789473684210523E-2</v>
      </c>
      <c r="H137" s="10">
        <v>0.117487341307</v>
      </c>
      <c r="I137" s="10">
        <v>3.3807829180999997E-2</v>
      </c>
      <c r="J137" s="17">
        <f t="shared" si="14"/>
        <v>2248.0000000328919</v>
      </c>
      <c r="P137" s="14">
        <v>76</v>
      </c>
      <c r="Q137" s="17">
        <v>1248</v>
      </c>
      <c r="R137" s="14">
        <v>8</v>
      </c>
      <c r="S137" s="14">
        <v>8</v>
      </c>
      <c r="T137" s="25">
        <v>15</v>
      </c>
      <c r="V137" s="25">
        <v>20</v>
      </c>
      <c r="X137" s="25">
        <v>20</v>
      </c>
      <c r="Z137" s="25">
        <v>21</v>
      </c>
      <c r="AB137" s="25">
        <v>4</v>
      </c>
      <c r="AD137" s="25">
        <v>453</v>
      </c>
      <c r="AE137" s="25">
        <v>13</v>
      </c>
      <c r="AG137" s="25">
        <v>2</v>
      </c>
      <c r="AI137" s="25">
        <v>34</v>
      </c>
      <c r="AJ137" s="25">
        <v>0</v>
      </c>
      <c r="AK137" s="25">
        <v>12</v>
      </c>
      <c r="AL137" s="25">
        <v>2</v>
      </c>
      <c r="AM137" s="25">
        <v>21</v>
      </c>
      <c r="AN137" s="10">
        <v>0.27631578947300001</v>
      </c>
      <c r="AO137" s="10">
        <v>0.779512804497</v>
      </c>
      <c r="AP137" s="42">
        <f t="shared" si="11"/>
        <v>1247.9999999996969</v>
      </c>
      <c r="AQ137" s="42">
        <f t="shared" si="9"/>
        <v>8.0000000008528787</v>
      </c>
      <c r="AR137" s="10">
        <f t="shared" si="12"/>
        <v>0.10000000001066098</v>
      </c>
      <c r="AS137" s="17">
        <v>284</v>
      </c>
      <c r="AU137" s="17">
        <f t="shared" si="10"/>
        <v>0</v>
      </c>
    </row>
    <row r="138" spans="1:48" x14ac:dyDescent="0.3">
      <c r="A138" s="7">
        <v>44029</v>
      </c>
      <c r="B138" s="25"/>
      <c r="C138" s="17">
        <v>13755</v>
      </c>
      <c r="D138" s="17">
        <f t="shared" si="13"/>
        <v>128</v>
      </c>
      <c r="E138" s="17">
        <v>1607</v>
      </c>
      <c r="F138" s="17">
        <v>6</v>
      </c>
      <c r="G138" s="31">
        <f t="shared" si="15"/>
        <v>8.1081081081081086E-2</v>
      </c>
      <c r="H138" s="10">
        <v>0.116830243547</v>
      </c>
      <c r="I138" s="10">
        <v>3.3651659845000001E-2</v>
      </c>
      <c r="J138" s="17">
        <f t="shared" si="14"/>
        <v>2199.0000000251102</v>
      </c>
      <c r="P138" s="14">
        <v>74</v>
      </c>
      <c r="Q138" s="17">
        <v>1254</v>
      </c>
      <c r="R138" s="14">
        <v>6</v>
      </c>
      <c r="S138" s="14">
        <v>6</v>
      </c>
      <c r="T138" s="25">
        <v>11</v>
      </c>
      <c r="V138" s="25">
        <v>22</v>
      </c>
      <c r="X138" s="25">
        <v>21</v>
      </c>
      <c r="Z138" s="25">
        <v>20</v>
      </c>
      <c r="AB138" s="25">
        <v>0</v>
      </c>
      <c r="AD138" s="25">
        <v>453</v>
      </c>
      <c r="AE138" s="25">
        <v>12</v>
      </c>
      <c r="AG138" s="25">
        <v>0</v>
      </c>
      <c r="AI138" s="25">
        <v>34</v>
      </c>
      <c r="AJ138" s="25">
        <v>0</v>
      </c>
      <c r="AK138" s="25">
        <v>11</v>
      </c>
      <c r="AL138" s="25">
        <v>2</v>
      </c>
      <c r="AM138" s="25">
        <v>20</v>
      </c>
      <c r="AN138" s="10">
        <v>0.27027027027</v>
      </c>
      <c r="AO138" s="10">
        <v>0.78033602986899997</v>
      </c>
      <c r="AP138" s="42">
        <f t="shared" si="11"/>
        <v>1253.999999999483</v>
      </c>
      <c r="AQ138" s="42">
        <f t="shared" si="9"/>
        <v>5.9999999997860414</v>
      </c>
      <c r="AR138" s="10">
        <f t="shared" si="12"/>
        <v>7.8947368418237393E-2</v>
      </c>
      <c r="AS138" s="17">
        <v>286</v>
      </c>
      <c r="AU138" s="17">
        <f t="shared" si="10"/>
        <v>2</v>
      </c>
    </row>
    <row r="139" spans="1:48" x14ac:dyDescent="0.3">
      <c r="A139" s="7">
        <v>44030</v>
      </c>
      <c r="B139" s="25"/>
      <c r="C139" s="17">
        <v>13867</v>
      </c>
      <c r="D139" s="17">
        <f t="shared" si="13"/>
        <v>112</v>
      </c>
      <c r="E139" s="17">
        <v>1615</v>
      </c>
      <c r="F139" s="17">
        <v>8</v>
      </c>
      <c r="G139" s="31">
        <f t="shared" si="15"/>
        <v>0.10810810810810811</v>
      </c>
      <c r="H139" s="10">
        <v>0.116463546549</v>
      </c>
      <c r="I139" s="10">
        <v>3.3035714284999997E-2</v>
      </c>
      <c r="J139" s="17">
        <f t="shared" si="14"/>
        <v>2240.0000000484329</v>
      </c>
      <c r="P139" s="14">
        <v>74</v>
      </c>
      <c r="Q139" s="17">
        <v>1258</v>
      </c>
      <c r="R139" s="14">
        <v>4</v>
      </c>
      <c r="S139" s="14">
        <v>4</v>
      </c>
      <c r="T139" s="25">
        <v>14</v>
      </c>
      <c r="V139" s="25">
        <v>23</v>
      </c>
      <c r="X139" s="25">
        <v>18</v>
      </c>
      <c r="Z139" s="25">
        <v>19</v>
      </c>
      <c r="AB139" s="25">
        <v>1</v>
      </c>
      <c r="AD139" s="25">
        <v>454</v>
      </c>
      <c r="AE139" s="25">
        <v>11</v>
      </c>
      <c r="AG139" s="25">
        <v>1</v>
      </c>
      <c r="AI139" s="25">
        <v>33</v>
      </c>
      <c r="AJ139" s="25">
        <v>0</v>
      </c>
      <c r="AK139" s="25">
        <v>11</v>
      </c>
      <c r="AL139" s="25">
        <v>1</v>
      </c>
      <c r="AM139" s="25">
        <v>19</v>
      </c>
      <c r="AN139" s="10">
        <v>0.25675675675600002</v>
      </c>
      <c r="AO139" s="10">
        <v>0.77894736842099999</v>
      </c>
      <c r="AP139" s="42">
        <f t="shared" si="11"/>
        <v>1257.999999999915</v>
      </c>
      <c r="AQ139" s="42">
        <f t="shared" ref="AQ139:AQ202" si="16">AP139-AP138</f>
        <v>4.00000000043201</v>
      </c>
      <c r="AR139" s="10">
        <f t="shared" si="12"/>
        <v>5.4054054059892026E-2</v>
      </c>
      <c r="AS139" s="17">
        <v>286</v>
      </c>
      <c r="AT139" s="32">
        <f t="shared" ref="AT139:AT202" si="17">AS139/E139</f>
        <v>0.17708978328173375</v>
      </c>
      <c r="AU139" s="17">
        <f t="shared" si="10"/>
        <v>0</v>
      </c>
      <c r="AV139" s="32">
        <f t="shared" ref="AV139:AV202" si="18">AU139/P138</f>
        <v>0</v>
      </c>
    </row>
    <row r="140" spans="1:48" x14ac:dyDescent="0.3">
      <c r="A140" s="7">
        <v>44031</v>
      </c>
      <c r="B140" s="25"/>
      <c r="C140" s="17">
        <v>13958</v>
      </c>
      <c r="D140" s="17">
        <f t="shared" si="13"/>
        <v>91</v>
      </c>
      <c r="E140" s="17">
        <v>1619</v>
      </c>
      <c r="F140" s="17">
        <v>4</v>
      </c>
      <c r="G140" s="31">
        <f t="shared" si="15"/>
        <v>5.4054054054054057E-2</v>
      </c>
      <c r="H140" s="10">
        <v>0.11599082963100001</v>
      </c>
      <c r="I140" s="10">
        <v>3.2399299473999998E-2</v>
      </c>
      <c r="J140" s="17">
        <f t="shared" si="14"/>
        <v>2284.0000000427171</v>
      </c>
      <c r="P140" s="14">
        <v>74</v>
      </c>
      <c r="Q140" s="17">
        <v>1263</v>
      </c>
      <c r="R140" s="14">
        <v>5</v>
      </c>
      <c r="S140" s="14">
        <v>5</v>
      </c>
      <c r="T140" s="25">
        <v>11</v>
      </c>
      <c r="V140" s="25">
        <v>24</v>
      </c>
      <c r="X140" s="25">
        <v>20</v>
      </c>
      <c r="Z140" s="25">
        <v>19</v>
      </c>
      <c r="AB140" s="25">
        <v>0</v>
      </c>
      <c r="AD140" s="25">
        <v>454</v>
      </c>
      <c r="AE140" s="25">
        <v>13</v>
      </c>
      <c r="AG140" s="25">
        <v>1</v>
      </c>
      <c r="AI140" s="25">
        <v>34</v>
      </c>
      <c r="AJ140" s="25">
        <v>0</v>
      </c>
      <c r="AK140" s="25">
        <v>12</v>
      </c>
      <c r="AL140" s="25">
        <v>2</v>
      </c>
      <c r="AM140" s="25">
        <v>19</v>
      </c>
      <c r="AN140" s="10">
        <v>0.25675675675600002</v>
      </c>
      <c r="AO140" s="10">
        <v>0.78011117973999999</v>
      </c>
      <c r="AP140" s="42">
        <f t="shared" si="11"/>
        <v>1262.99999999906</v>
      </c>
      <c r="AQ140" s="42">
        <f t="shared" si="16"/>
        <v>4.999999999145075</v>
      </c>
      <c r="AR140" s="10">
        <f t="shared" si="12"/>
        <v>6.7567567556014521E-2</v>
      </c>
      <c r="AS140" s="17">
        <v>287</v>
      </c>
      <c r="AT140" s="32">
        <f t="shared" si="17"/>
        <v>0.17726991970352068</v>
      </c>
      <c r="AU140" s="17">
        <f t="shared" si="10"/>
        <v>1</v>
      </c>
      <c r="AV140" s="32">
        <f t="shared" si="18"/>
        <v>1.3513513513513514E-2</v>
      </c>
    </row>
    <row r="141" spans="1:48" x14ac:dyDescent="0.3">
      <c r="A141" s="7">
        <v>44032</v>
      </c>
      <c r="B141" s="25"/>
      <c r="C141" s="17">
        <v>14127</v>
      </c>
      <c r="D141" s="17">
        <f t="shared" si="13"/>
        <v>169</v>
      </c>
      <c r="E141" s="17">
        <v>1622</v>
      </c>
      <c r="F141" s="17">
        <v>3</v>
      </c>
      <c r="G141" s="31">
        <f t="shared" si="15"/>
        <v>4.2253521126760563E-2</v>
      </c>
      <c r="H141" s="10">
        <v>0.11481560133</v>
      </c>
      <c r="I141" s="10">
        <v>3.0341880341000001E-2</v>
      </c>
      <c r="J141" s="17">
        <f t="shared" si="14"/>
        <v>2340.0000000678929</v>
      </c>
      <c r="P141" s="14">
        <v>71</v>
      </c>
      <c r="Q141" s="17">
        <v>1266</v>
      </c>
      <c r="R141" s="14">
        <v>3</v>
      </c>
      <c r="S141" s="14">
        <v>3</v>
      </c>
      <c r="T141" s="25">
        <v>12</v>
      </c>
      <c r="V141" s="25">
        <v>25</v>
      </c>
      <c r="X141" s="25">
        <v>16</v>
      </c>
      <c r="Z141" s="25">
        <v>18</v>
      </c>
      <c r="AB141" s="25">
        <v>1</v>
      </c>
      <c r="AD141" s="25">
        <v>455</v>
      </c>
      <c r="AE141" s="25">
        <v>13</v>
      </c>
      <c r="AG141" s="25">
        <v>2</v>
      </c>
      <c r="AI141" s="25">
        <v>30</v>
      </c>
      <c r="AJ141" s="25">
        <v>0</v>
      </c>
      <c r="AK141" s="25">
        <v>11</v>
      </c>
      <c r="AL141" s="25">
        <v>2</v>
      </c>
      <c r="AM141" s="25">
        <v>18</v>
      </c>
      <c r="AN141" s="10">
        <v>0.25352112675999999</v>
      </c>
      <c r="AO141" s="10">
        <v>0.78051787916100002</v>
      </c>
      <c r="AP141" s="42">
        <f t="shared" si="11"/>
        <v>1265.9999999991421</v>
      </c>
      <c r="AQ141" s="42">
        <f t="shared" si="16"/>
        <v>3.0000000000820819</v>
      </c>
      <c r="AR141" s="10">
        <f t="shared" si="12"/>
        <v>4.0540540541649753E-2</v>
      </c>
      <c r="AS141" s="17">
        <v>287</v>
      </c>
      <c r="AT141" s="32">
        <f t="shared" si="17"/>
        <v>0.17694204685573367</v>
      </c>
      <c r="AU141" s="17">
        <f t="shared" si="10"/>
        <v>0</v>
      </c>
      <c r="AV141" s="32">
        <f t="shared" si="18"/>
        <v>0</v>
      </c>
    </row>
    <row r="142" spans="1:48" x14ac:dyDescent="0.3">
      <c r="A142" s="7">
        <v>44033</v>
      </c>
      <c r="B142" s="25"/>
      <c r="C142" s="17">
        <v>14334</v>
      </c>
      <c r="D142" s="17">
        <f t="shared" si="13"/>
        <v>207</v>
      </c>
      <c r="E142" s="17">
        <v>1632</v>
      </c>
      <c r="F142" s="17">
        <v>10</v>
      </c>
      <c r="G142" s="31">
        <f t="shared" si="15"/>
        <v>0.12820512820512819</v>
      </c>
      <c r="H142" s="10">
        <v>0.113855169526</v>
      </c>
      <c r="I142" s="10">
        <v>3.1967213113999998E-2</v>
      </c>
      <c r="J142" s="17">
        <f t="shared" si="14"/>
        <v>2440.0000000575592</v>
      </c>
      <c r="P142" s="14">
        <v>78</v>
      </c>
      <c r="Q142" s="17">
        <v>1268</v>
      </c>
      <c r="R142" s="14">
        <v>2</v>
      </c>
      <c r="S142" s="14">
        <v>2</v>
      </c>
      <c r="T142" s="25">
        <v>16</v>
      </c>
      <c r="V142" s="25">
        <v>22</v>
      </c>
      <c r="X142" s="25">
        <v>18</v>
      </c>
      <c r="Z142" s="25">
        <v>22</v>
      </c>
      <c r="AB142" s="25">
        <v>4</v>
      </c>
      <c r="AD142" s="25">
        <v>459</v>
      </c>
      <c r="AE142" s="25">
        <v>12</v>
      </c>
      <c r="AG142" s="25">
        <v>0</v>
      </c>
      <c r="AI142" s="25">
        <v>30</v>
      </c>
      <c r="AJ142" s="25">
        <v>0</v>
      </c>
      <c r="AK142" s="25">
        <v>10</v>
      </c>
      <c r="AL142" s="25">
        <v>2</v>
      </c>
      <c r="AM142" s="25">
        <v>22</v>
      </c>
      <c r="AN142" s="10">
        <v>0.282051282051</v>
      </c>
      <c r="AO142" s="10">
        <v>0.77696078431299997</v>
      </c>
      <c r="AP142" s="42">
        <f t="shared" si="11"/>
        <v>1267.9999999988161</v>
      </c>
      <c r="AQ142" s="42">
        <f t="shared" si="16"/>
        <v>1.9999999996739461</v>
      </c>
      <c r="AR142" s="10">
        <f t="shared" si="12"/>
        <v>2.8169014079914734E-2</v>
      </c>
      <c r="AS142" s="17">
        <v>288</v>
      </c>
      <c r="AT142" s="32">
        <f t="shared" si="17"/>
        <v>0.17647058823529413</v>
      </c>
      <c r="AU142" s="17">
        <f t="shared" si="10"/>
        <v>1</v>
      </c>
      <c r="AV142" s="32">
        <f t="shared" si="18"/>
        <v>1.4084507042253521E-2</v>
      </c>
    </row>
    <row r="143" spans="1:48" x14ac:dyDescent="0.3">
      <c r="A143" s="7">
        <v>44034</v>
      </c>
      <c r="B143" s="25"/>
      <c r="C143" s="17">
        <v>14579</v>
      </c>
      <c r="D143" s="17">
        <f t="shared" si="13"/>
        <v>245</v>
      </c>
      <c r="E143" s="17">
        <v>1649</v>
      </c>
      <c r="F143" s="17">
        <v>17</v>
      </c>
      <c r="G143" s="31">
        <f t="shared" si="15"/>
        <v>0.18478260869565216</v>
      </c>
      <c r="H143" s="10">
        <v>0.113107894917</v>
      </c>
      <c r="I143" s="10">
        <v>3.5645098797999999E-2</v>
      </c>
      <c r="J143" s="17">
        <f t="shared" si="14"/>
        <v>2581.0000000662644</v>
      </c>
      <c r="P143" s="14">
        <v>92</v>
      </c>
      <c r="Q143" s="17">
        <v>1277</v>
      </c>
      <c r="R143" s="14">
        <v>9</v>
      </c>
      <c r="S143" s="14">
        <v>9</v>
      </c>
      <c r="T143" s="25">
        <v>26</v>
      </c>
      <c r="V143" s="25">
        <v>27</v>
      </c>
      <c r="X143" s="25">
        <v>18</v>
      </c>
      <c r="Z143" s="25">
        <v>21</v>
      </c>
      <c r="AB143" s="25">
        <v>0</v>
      </c>
      <c r="AD143" s="25">
        <v>459</v>
      </c>
      <c r="AE143" s="25">
        <v>12</v>
      </c>
      <c r="AG143" s="25">
        <v>0</v>
      </c>
      <c r="AI143" s="25">
        <v>30</v>
      </c>
      <c r="AJ143" s="25">
        <v>0</v>
      </c>
      <c r="AK143" s="25">
        <v>10</v>
      </c>
      <c r="AL143" s="25">
        <v>2</v>
      </c>
      <c r="AM143" s="25">
        <v>21</v>
      </c>
      <c r="AN143" s="10">
        <v>0.228260869565</v>
      </c>
      <c r="AO143" s="10">
        <v>0.77440873256499998</v>
      </c>
      <c r="AP143" s="42">
        <f t="shared" si="11"/>
        <v>1276.9999999996849</v>
      </c>
      <c r="AQ143" s="42">
        <f t="shared" si="16"/>
        <v>9.0000000008687948</v>
      </c>
      <c r="AR143" s="10">
        <f t="shared" si="12"/>
        <v>0.11538461539575377</v>
      </c>
      <c r="AS143" s="17">
        <v>290</v>
      </c>
      <c r="AT143" s="32">
        <f t="shared" si="17"/>
        <v>0.17586416009702852</v>
      </c>
      <c r="AU143" s="17">
        <f t="shared" si="10"/>
        <v>2</v>
      </c>
      <c r="AV143" s="32">
        <f t="shared" si="18"/>
        <v>2.564102564102564E-2</v>
      </c>
    </row>
    <row r="144" spans="1:48" x14ac:dyDescent="0.3">
      <c r="A144" s="7">
        <v>44035</v>
      </c>
      <c r="B144" s="25"/>
      <c r="C144" s="17">
        <v>14810</v>
      </c>
      <c r="D144" s="17">
        <f t="shared" si="13"/>
        <v>231</v>
      </c>
      <c r="E144" s="17">
        <v>1659</v>
      </c>
      <c r="F144" s="17">
        <v>10</v>
      </c>
      <c r="G144" s="31">
        <f t="shared" si="15"/>
        <v>0.10989010989010989</v>
      </c>
      <c r="H144" s="10">
        <v>0.11201890614399999</v>
      </c>
      <c r="I144" s="10">
        <v>3.3382245046999999E-2</v>
      </c>
      <c r="J144" s="17">
        <f t="shared" si="14"/>
        <v>2726.0000000562577</v>
      </c>
      <c r="P144" s="14">
        <v>91</v>
      </c>
      <c r="Q144" s="17">
        <v>1282</v>
      </c>
      <c r="R144" s="14">
        <v>5</v>
      </c>
      <c r="S144" s="14">
        <v>5</v>
      </c>
      <c r="T144" s="25">
        <v>22</v>
      </c>
      <c r="V144" s="25">
        <v>25</v>
      </c>
      <c r="X144" s="25">
        <v>24</v>
      </c>
      <c r="Z144" s="25">
        <v>20</v>
      </c>
      <c r="AB144" s="25">
        <v>1</v>
      </c>
      <c r="AD144" s="25">
        <v>460</v>
      </c>
      <c r="AE144" s="25">
        <v>14</v>
      </c>
      <c r="AG144" s="25">
        <v>2</v>
      </c>
      <c r="AI144" s="25">
        <v>34</v>
      </c>
      <c r="AJ144" s="25">
        <v>0</v>
      </c>
      <c r="AK144" s="25">
        <v>10</v>
      </c>
      <c r="AL144" s="25">
        <v>2</v>
      </c>
      <c r="AM144" s="25">
        <v>20</v>
      </c>
      <c r="AN144" s="10">
        <v>0.21978021978000001</v>
      </c>
      <c r="AO144" s="10">
        <v>0.77275467148800003</v>
      </c>
      <c r="AP144" s="42">
        <f t="shared" si="11"/>
        <v>1281.9999999985921</v>
      </c>
      <c r="AQ144" s="42">
        <f t="shared" si="16"/>
        <v>4.9999999989072421</v>
      </c>
      <c r="AR144" s="10">
        <f t="shared" si="12"/>
        <v>5.4347826075078716E-2</v>
      </c>
      <c r="AS144" s="17">
        <v>291</v>
      </c>
      <c r="AT144" s="32">
        <f t="shared" si="17"/>
        <v>0.17540687160940324</v>
      </c>
      <c r="AU144" s="17">
        <f t="shared" ref="AU144:AU207" si="19">AS144-AS143</f>
        <v>1</v>
      </c>
      <c r="AV144" s="32">
        <f t="shared" si="18"/>
        <v>1.0869565217391304E-2</v>
      </c>
    </row>
    <row r="145" spans="1:48" x14ac:dyDescent="0.3">
      <c r="A145" s="7">
        <v>44036</v>
      </c>
      <c r="B145" s="25"/>
      <c r="C145" s="17">
        <v>15088</v>
      </c>
      <c r="D145" s="17">
        <f t="shared" si="13"/>
        <v>278</v>
      </c>
      <c r="E145" s="17">
        <v>1668</v>
      </c>
      <c r="F145" s="17">
        <v>9</v>
      </c>
      <c r="G145" s="31">
        <f t="shared" si="15"/>
        <v>9.5744680851063829E-2</v>
      </c>
      <c r="H145" s="10">
        <v>0.11055143160100001</v>
      </c>
      <c r="I145" s="10">
        <v>3.2114793303000003E-2</v>
      </c>
      <c r="J145" s="17">
        <f t="shared" si="14"/>
        <v>2927.000000065982</v>
      </c>
      <c r="P145" s="14">
        <v>94</v>
      </c>
      <c r="Q145" s="17">
        <v>1292</v>
      </c>
      <c r="R145" s="14">
        <v>10</v>
      </c>
      <c r="S145" s="14">
        <v>10</v>
      </c>
      <c r="T145" s="25">
        <v>22</v>
      </c>
      <c r="V145" s="25">
        <v>26</v>
      </c>
      <c r="X145" s="25">
        <v>30</v>
      </c>
      <c r="Z145" s="25">
        <v>16</v>
      </c>
      <c r="AB145" s="25">
        <v>1</v>
      </c>
      <c r="AD145" s="25">
        <v>461</v>
      </c>
      <c r="AE145" s="25">
        <v>15</v>
      </c>
      <c r="AG145" s="25">
        <v>1</v>
      </c>
      <c r="AI145" s="25">
        <v>25</v>
      </c>
      <c r="AJ145" s="25">
        <v>0</v>
      </c>
      <c r="AK145" s="25">
        <v>10</v>
      </c>
      <c r="AL145" s="25">
        <v>2</v>
      </c>
      <c r="AM145" s="25">
        <v>16</v>
      </c>
      <c r="AN145" s="10">
        <v>0.170212765957</v>
      </c>
      <c r="AO145" s="10">
        <v>0.77458033573100005</v>
      </c>
      <c r="AP145" s="42">
        <f t="shared" si="11"/>
        <v>1291.9999999993081</v>
      </c>
      <c r="AQ145" s="42">
        <f t="shared" si="16"/>
        <v>10.000000000716</v>
      </c>
      <c r="AR145" s="10">
        <f t="shared" si="12"/>
        <v>0.10989010989797802</v>
      </c>
      <c r="AS145" s="17">
        <v>292</v>
      </c>
      <c r="AT145" s="32">
        <f t="shared" si="17"/>
        <v>0.1750599520383693</v>
      </c>
      <c r="AU145" s="17">
        <f t="shared" si="19"/>
        <v>1</v>
      </c>
      <c r="AV145" s="32">
        <f t="shared" si="18"/>
        <v>1.098901098901099E-2</v>
      </c>
    </row>
    <row r="146" spans="1:48" x14ac:dyDescent="0.3">
      <c r="A146" s="7">
        <v>44037</v>
      </c>
      <c r="B146" s="25"/>
      <c r="C146" s="17">
        <v>15220</v>
      </c>
      <c r="D146" s="17">
        <f t="shared" si="13"/>
        <v>132</v>
      </c>
      <c r="E146" s="17">
        <v>1677</v>
      </c>
      <c r="F146" s="17">
        <v>9</v>
      </c>
      <c r="G146" s="31">
        <f t="shared" si="15"/>
        <v>9.7826086956521743E-2</v>
      </c>
      <c r="H146" s="10">
        <v>0.110183968462</v>
      </c>
      <c r="I146" s="10">
        <v>3.0666666666E-2</v>
      </c>
      <c r="J146" s="17">
        <f t="shared" si="14"/>
        <v>3000.0000000652171</v>
      </c>
      <c r="P146" s="14">
        <v>92</v>
      </c>
      <c r="Q146" s="17">
        <v>1297</v>
      </c>
      <c r="R146" s="14">
        <v>5</v>
      </c>
      <c r="S146" s="14">
        <v>5</v>
      </c>
      <c r="T146" s="25">
        <v>20</v>
      </c>
      <c r="V146" s="25">
        <v>30</v>
      </c>
      <c r="X146" s="25">
        <v>27</v>
      </c>
      <c r="Z146" s="25">
        <v>15</v>
      </c>
      <c r="AB146" s="25">
        <v>1</v>
      </c>
      <c r="AD146" s="25">
        <v>462</v>
      </c>
      <c r="AE146" s="25">
        <v>14</v>
      </c>
      <c r="AG146" s="25">
        <v>0</v>
      </c>
      <c r="AI146" s="25">
        <v>25</v>
      </c>
      <c r="AJ146" s="25">
        <v>0</v>
      </c>
      <c r="AK146" s="25">
        <v>9</v>
      </c>
      <c r="AL146" s="25">
        <v>1</v>
      </c>
      <c r="AM146" s="25">
        <v>15</v>
      </c>
      <c r="AN146" s="10">
        <v>0.16304347826000001</v>
      </c>
      <c r="AO146" s="10">
        <v>0.77340488968300003</v>
      </c>
      <c r="AP146" s="42">
        <f t="shared" si="11"/>
        <v>1296.9999999983911</v>
      </c>
      <c r="AQ146" s="42">
        <f t="shared" si="16"/>
        <v>4.999999999083002</v>
      </c>
      <c r="AR146" s="10">
        <f t="shared" si="12"/>
        <v>5.3191489351946827E-2</v>
      </c>
      <c r="AS146" s="17">
        <v>293</v>
      </c>
      <c r="AT146" s="32">
        <f t="shared" si="17"/>
        <v>0.17471675611210494</v>
      </c>
      <c r="AU146" s="17">
        <f t="shared" si="19"/>
        <v>1</v>
      </c>
      <c r="AV146" s="32">
        <f t="shared" si="18"/>
        <v>1.0638297872340425E-2</v>
      </c>
    </row>
    <row r="147" spans="1:48" x14ac:dyDescent="0.3">
      <c r="A147" s="7">
        <v>44038</v>
      </c>
      <c r="B147" s="25"/>
      <c r="C147" s="17">
        <v>15334</v>
      </c>
      <c r="D147" s="17">
        <f t="shared" si="13"/>
        <v>114</v>
      </c>
      <c r="E147" s="17">
        <v>1682</v>
      </c>
      <c r="F147" s="17">
        <v>5</v>
      </c>
      <c r="G147" s="31">
        <f t="shared" si="15"/>
        <v>5.4945054945054944E-2</v>
      </c>
      <c r="H147" s="10">
        <v>0.109690883005</v>
      </c>
      <c r="I147" s="10">
        <v>2.9748283752000001E-2</v>
      </c>
      <c r="J147" s="17">
        <f t="shared" si="14"/>
        <v>3059.0000000884756</v>
      </c>
      <c r="P147" s="14">
        <v>91</v>
      </c>
      <c r="Q147" s="17">
        <v>1301</v>
      </c>
      <c r="R147" s="14">
        <v>4</v>
      </c>
      <c r="S147" s="14">
        <v>4</v>
      </c>
      <c r="T147" s="25">
        <v>20</v>
      </c>
      <c r="V147" s="25">
        <v>31</v>
      </c>
      <c r="X147" s="25">
        <v>26</v>
      </c>
      <c r="Z147" s="25">
        <v>14</v>
      </c>
      <c r="AB147" s="25">
        <v>1</v>
      </c>
      <c r="AD147" s="25">
        <v>463</v>
      </c>
      <c r="AE147" s="25">
        <v>13</v>
      </c>
      <c r="AG147" s="25">
        <v>0</v>
      </c>
      <c r="AI147" s="25">
        <v>27</v>
      </c>
      <c r="AJ147" s="25">
        <v>0</v>
      </c>
      <c r="AK147" s="25">
        <v>9</v>
      </c>
      <c r="AL147" s="25">
        <v>1</v>
      </c>
      <c r="AM147" s="25">
        <v>14</v>
      </c>
      <c r="AN147" s="10">
        <v>0.15384615384600001</v>
      </c>
      <c r="AO147" s="10">
        <v>0.77348394768100004</v>
      </c>
      <c r="AP147" s="42">
        <f t="shared" si="11"/>
        <v>1300.999999999442</v>
      </c>
      <c r="AQ147" s="42">
        <f t="shared" si="16"/>
        <v>4.0000000010509211</v>
      </c>
      <c r="AR147" s="10">
        <f t="shared" si="12"/>
        <v>4.3478260880988273E-2</v>
      </c>
      <c r="AS147" s="17">
        <v>293</v>
      </c>
      <c r="AT147" s="32">
        <f t="shared" si="17"/>
        <v>0.17419738406658739</v>
      </c>
      <c r="AU147" s="17">
        <f t="shared" si="19"/>
        <v>0</v>
      </c>
      <c r="AV147" s="32">
        <f t="shared" si="18"/>
        <v>0</v>
      </c>
    </row>
    <row r="148" spans="1:48" x14ac:dyDescent="0.3">
      <c r="A148" s="7">
        <v>44039</v>
      </c>
      <c r="B148" s="25"/>
      <c r="C148" s="17">
        <v>15528</v>
      </c>
      <c r="D148" s="17">
        <f t="shared" si="13"/>
        <v>194</v>
      </c>
      <c r="E148" s="17">
        <v>1704</v>
      </c>
      <c r="F148" s="17">
        <v>22</v>
      </c>
      <c r="G148" s="31">
        <f t="shared" si="15"/>
        <v>0.20183486238532111</v>
      </c>
      <c r="H148" s="10">
        <v>0.10973724884</v>
      </c>
      <c r="I148" s="10">
        <v>3.4802043422000002E-2</v>
      </c>
      <c r="J148" s="17">
        <f t="shared" si="14"/>
        <v>3132.0000000659729</v>
      </c>
      <c r="P148" s="14">
        <v>109</v>
      </c>
      <c r="Q148" s="17">
        <v>1305</v>
      </c>
      <c r="R148" s="14">
        <v>4</v>
      </c>
      <c r="S148" s="14">
        <v>4</v>
      </c>
      <c r="T148" s="25">
        <v>29</v>
      </c>
      <c r="V148" s="25">
        <v>37</v>
      </c>
      <c r="X148" s="25">
        <v>26</v>
      </c>
      <c r="Z148" s="25">
        <v>17</v>
      </c>
      <c r="AB148" s="25">
        <v>4</v>
      </c>
      <c r="AD148" s="25">
        <v>467</v>
      </c>
      <c r="AE148" s="25">
        <v>16</v>
      </c>
      <c r="AG148" s="25">
        <v>4</v>
      </c>
      <c r="AI148" s="25">
        <v>30</v>
      </c>
      <c r="AJ148" s="25">
        <v>0</v>
      </c>
      <c r="AK148" s="25">
        <v>11</v>
      </c>
      <c r="AL148" s="25">
        <v>1</v>
      </c>
      <c r="AM148" s="25">
        <v>17</v>
      </c>
      <c r="AN148" s="10">
        <v>0.15596330275199999</v>
      </c>
      <c r="AO148" s="10">
        <v>0.76584507042200001</v>
      </c>
      <c r="AP148" s="42">
        <f t="shared" si="11"/>
        <v>1304.999999999088</v>
      </c>
      <c r="AQ148" s="42">
        <f t="shared" si="16"/>
        <v>3.9999999996459792</v>
      </c>
      <c r="AR148" s="10">
        <f t="shared" si="12"/>
        <v>4.395604395215362E-2</v>
      </c>
      <c r="AS148" s="17">
        <v>294</v>
      </c>
      <c r="AT148" s="32">
        <f t="shared" si="17"/>
        <v>0.17253521126760563</v>
      </c>
      <c r="AU148" s="17">
        <f t="shared" si="19"/>
        <v>1</v>
      </c>
      <c r="AV148" s="32">
        <f t="shared" si="18"/>
        <v>1.098901098901099E-2</v>
      </c>
    </row>
    <row r="149" spans="1:48" x14ac:dyDescent="0.3">
      <c r="A149" s="7">
        <v>44040</v>
      </c>
      <c r="B149" s="25"/>
      <c r="C149" s="17">
        <v>15805</v>
      </c>
      <c r="D149" s="17">
        <f t="shared" si="13"/>
        <v>277</v>
      </c>
      <c r="E149" s="17">
        <v>1715</v>
      </c>
      <c r="F149" s="17">
        <v>11</v>
      </c>
      <c r="G149" s="31">
        <f t="shared" si="15"/>
        <v>9.5652173913043481E-2</v>
      </c>
      <c r="H149" s="10">
        <v>0.1085099652</v>
      </c>
      <c r="I149" s="10">
        <v>3.4837927900000003E-2</v>
      </c>
      <c r="J149" s="17">
        <f t="shared" si="14"/>
        <v>3301.000000060279</v>
      </c>
      <c r="O149" s="10">
        <v>5.6701030927835051E-2</v>
      </c>
      <c r="P149" s="14">
        <v>115</v>
      </c>
      <c r="Q149" s="17">
        <v>1317</v>
      </c>
      <c r="R149" s="14">
        <v>12</v>
      </c>
      <c r="S149" s="14">
        <v>12</v>
      </c>
      <c r="T149" s="25">
        <v>30</v>
      </c>
      <c r="V149" s="25">
        <v>36</v>
      </c>
      <c r="X149" s="25">
        <v>31</v>
      </c>
      <c r="Z149" s="25">
        <v>18</v>
      </c>
      <c r="AB149" s="25">
        <v>1</v>
      </c>
      <c r="AD149" s="25">
        <v>468</v>
      </c>
      <c r="AE149" s="25">
        <v>16</v>
      </c>
      <c r="AG149" s="25">
        <v>1</v>
      </c>
      <c r="AI149" s="25">
        <v>31</v>
      </c>
      <c r="AJ149" s="25">
        <v>0</v>
      </c>
      <c r="AK149" s="25">
        <v>12</v>
      </c>
      <c r="AL149" s="25">
        <v>1</v>
      </c>
      <c r="AM149" s="25">
        <v>19</v>
      </c>
      <c r="AN149" s="10">
        <v>0.16521739130400001</v>
      </c>
      <c r="AO149" s="10">
        <v>0.76793002915399999</v>
      </c>
      <c r="AP149" s="42">
        <f t="shared" si="11"/>
        <v>1316.9999999991101</v>
      </c>
      <c r="AQ149" s="42">
        <f t="shared" si="16"/>
        <v>12.000000000022055</v>
      </c>
      <c r="AR149" s="10">
        <f t="shared" si="12"/>
        <v>0.1100917431194684</v>
      </c>
      <c r="AS149" s="17">
        <v>294</v>
      </c>
      <c r="AT149" s="32">
        <f t="shared" si="17"/>
        <v>0.17142857142857143</v>
      </c>
      <c r="AU149" s="17">
        <f t="shared" si="19"/>
        <v>0</v>
      </c>
      <c r="AV149" s="32">
        <f t="shared" si="18"/>
        <v>0</v>
      </c>
    </row>
    <row r="150" spans="1:48" x14ac:dyDescent="0.3">
      <c r="A150" s="7">
        <v>44041</v>
      </c>
      <c r="B150" s="25"/>
      <c r="C150" s="17">
        <v>16079</v>
      </c>
      <c r="D150" s="17">
        <f t="shared" si="13"/>
        <v>274</v>
      </c>
      <c r="E150" s="17">
        <v>1730</v>
      </c>
      <c r="F150" s="17">
        <v>15</v>
      </c>
      <c r="G150" s="31">
        <f t="shared" si="15"/>
        <v>0.12820512820512819</v>
      </c>
      <c r="H150" s="10">
        <v>0.10759375583</v>
      </c>
      <c r="I150" s="10">
        <v>3.3834586466000002E-2</v>
      </c>
      <c r="J150" s="17">
        <f t="shared" si="14"/>
        <v>3458.0000000169057</v>
      </c>
      <c r="O150" s="10">
        <v>5.4151624548736461E-2</v>
      </c>
      <c r="P150" s="14">
        <v>117</v>
      </c>
      <c r="Q150" s="17">
        <v>1329</v>
      </c>
      <c r="R150" s="14">
        <v>12</v>
      </c>
      <c r="S150" s="14">
        <v>12</v>
      </c>
      <c r="T150" s="25">
        <v>27</v>
      </c>
      <c r="V150" s="25">
        <v>36</v>
      </c>
      <c r="X150" s="25">
        <v>35</v>
      </c>
      <c r="Z150" s="25">
        <v>19</v>
      </c>
      <c r="AB150" s="25">
        <v>2</v>
      </c>
      <c r="AD150" s="25">
        <v>470</v>
      </c>
      <c r="AE150" s="25">
        <v>18</v>
      </c>
      <c r="AG150" s="25">
        <v>2</v>
      </c>
      <c r="AI150" s="25">
        <v>34</v>
      </c>
      <c r="AJ150" s="25">
        <v>0</v>
      </c>
      <c r="AK150" s="25">
        <v>13</v>
      </c>
      <c r="AL150" s="25">
        <v>1</v>
      </c>
      <c r="AM150" s="25">
        <v>20</v>
      </c>
      <c r="AN150" s="10">
        <v>0.17094017094</v>
      </c>
      <c r="AO150" s="10">
        <v>0.76820809248499999</v>
      </c>
      <c r="AP150" s="42">
        <f t="shared" ref="AP150:AP213" si="20">AO150*E150</f>
        <v>1328.99999999905</v>
      </c>
      <c r="AQ150" s="42">
        <f t="shared" si="16"/>
        <v>11.999999999939973</v>
      </c>
      <c r="AR150" s="10">
        <f t="shared" si="12"/>
        <v>0.10434782608643454</v>
      </c>
      <c r="AS150" s="17">
        <v>294</v>
      </c>
      <c r="AT150" s="32">
        <f t="shared" si="17"/>
        <v>0.16994219653179191</v>
      </c>
      <c r="AU150" s="17">
        <f t="shared" si="19"/>
        <v>0</v>
      </c>
      <c r="AV150" s="32">
        <f t="shared" si="18"/>
        <v>0</v>
      </c>
    </row>
    <row r="151" spans="1:48" x14ac:dyDescent="0.3">
      <c r="A151" s="7">
        <v>44042</v>
      </c>
      <c r="B151" s="25"/>
      <c r="C151" s="17">
        <v>16333</v>
      </c>
      <c r="D151" s="17">
        <f t="shared" si="13"/>
        <v>254</v>
      </c>
      <c r="E151" s="17">
        <v>1742</v>
      </c>
      <c r="F151" s="17">
        <v>12</v>
      </c>
      <c r="G151" s="31">
        <f t="shared" si="15"/>
        <v>0.10169491525423729</v>
      </c>
      <c r="H151" s="10">
        <v>0.10665523786099999</v>
      </c>
      <c r="I151" s="10">
        <v>3.3071748877999997E-2</v>
      </c>
      <c r="J151" s="17">
        <f t="shared" si="14"/>
        <v>3568.0000000996624</v>
      </c>
      <c r="O151" s="10">
        <v>4.3795620437956206E-2</v>
      </c>
      <c r="P151" s="14">
        <v>118</v>
      </c>
      <c r="Q151" s="17">
        <v>1342</v>
      </c>
      <c r="R151" s="14">
        <v>13</v>
      </c>
      <c r="S151" s="14">
        <v>13</v>
      </c>
      <c r="T151" s="25">
        <v>23</v>
      </c>
      <c r="V151" s="25">
        <v>35</v>
      </c>
      <c r="X151" s="25">
        <v>40</v>
      </c>
      <c r="Z151" s="25">
        <v>20</v>
      </c>
      <c r="AB151" s="25">
        <v>3</v>
      </c>
      <c r="AD151" s="25">
        <v>473</v>
      </c>
      <c r="AE151" s="25">
        <v>18</v>
      </c>
      <c r="AG151" s="25">
        <v>1</v>
      </c>
      <c r="AI151" s="25">
        <v>36</v>
      </c>
      <c r="AJ151" s="25">
        <v>0</v>
      </c>
      <c r="AK151" s="25">
        <v>14</v>
      </c>
      <c r="AL151" s="25">
        <v>1</v>
      </c>
      <c r="AM151" s="25">
        <v>20</v>
      </c>
      <c r="AN151" s="10">
        <v>0.169491525423</v>
      </c>
      <c r="AO151" s="10">
        <v>0.77037887485599998</v>
      </c>
      <c r="AP151" s="42">
        <f t="shared" si="20"/>
        <v>1341.9999999991519</v>
      </c>
      <c r="AQ151" s="42">
        <f t="shared" si="16"/>
        <v>13.000000000101863</v>
      </c>
      <c r="AR151" s="10">
        <f t="shared" si="12"/>
        <v>0.11111111111198174</v>
      </c>
      <c r="AS151" s="17">
        <v>296</v>
      </c>
      <c r="AT151" s="32">
        <f t="shared" si="17"/>
        <v>0.16991963260619977</v>
      </c>
      <c r="AU151" s="17">
        <f t="shared" si="19"/>
        <v>2</v>
      </c>
      <c r="AV151" s="32">
        <f t="shared" si="18"/>
        <v>1.7094017094017096E-2</v>
      </c>
    </row>
    <row r="152" spans="1:48" x14ac:dyDescent="0.3">
      <c r="A152" s="7">
        <v>44043</v>
      </c>
      <c r="B152" s="25"/>
      <c r="C152" s="17">
        <v>16564</v>
      </c>
      <c r="D152" s="17">
        <f t="shared" si="13"/>
        <v>231</v>
      </c>
      <c r="E152" s="17">
        <v>1754</v>
      </c>
      <c r="F152" s="17">
        <v>12</v>
      </c>
      <c r="G152" s="31">
        <f t="shared" si="15"/>
        <v>0.10526315789473684</v>
      </c>
      <c r="H152" s="10">
        <v>0.10589229654600001</v>
      </c>
      <c r="I152" s="10">
        <v>3.1483015741000001E-2</v>
      </c>
      <c r="J152" s="17">
        <f t="shared" si="14"/>
        <v>3621.0000000584123</v>
      </c>
      <c r="O152" s="10">
        <v>4.7244094488188976E-2</v>
      </c>
      <c r="P152" s="14">
        <v>114</v>
      </c>
      <c r="Q152" s="17">
        <v>1347</v>
      </c>
      <c r="R152" s="14">
        <v>5</v>
      </c>
      <c r="S152" s="14">
        <v>5</v>
      </c>
      <c r="T152" s="25">
        <v>25</v>
      </c>
      <c r="V152" s="25">
        <v>30</v>
      </c>
      <c r="X152" s="25">
        <v>40</v>
      </c>
      <c r="Z152" s="25">
        <v>19</v>
      </c>
      <c r="AB152" s="25">
        <v>2</v>
      </c>
      <c r="AD152" s="25">
        <v>475</v>
      </c>
      <c r="AE152" s="25">
        <v>17</v>
      </c>
      <c r="AG152" s="25">
        <v>1</v>
      </c>
      <c r="AI152" s="25">
        <v>32</v>
      </c>
      <c r="AJ152" s="25">
        <v>0</v>
      </c>
      <c r="AK152" s="25">
        <v>11</v>
      </c>
      <c r="AL152" s="25">
        <v>1</v>
      </c>
      <c r="AM152" s="25">
        <v>19</v>
      </c>
      <c r="AN152" s="10">
        <v>0.166666666666</v>
      </c>
      <c r="AO152" s="10">
        <v>0.76795895096900002</v>
      </c>
      <c r="AP152" s="42">
        <f t="shared" si="20"/>
        <v>1346.999999999626</v>
      </c>
      <c r="AQ152" s="42">
        <f t="shared" si="16"/>
        <v>5.0000000004740741</v>
      </c>
      <c r="AR152" s="10">
        <f t="shared" si="12"/>
        <v>4.2372881359949779E-2</v>
      </c>
      <c r="AS152" s="17">
        <v>298</v>
      </c>
      <c r="AT152" s="32">
        <f t="shared" si="17"/>
        <v>0.16989737742303307</v>
      </c>
      <c r="AU152" s="17">
        <f t="shared" si="19"/>
        <v>2</v>
      </c>
      <c r="AV152" s="32">
        <f t="shared" si="18"/>
        <v>1.6949152542372881E-2</v>
      </c>
    </row>
    <row r="153" spans="1:48" x14ac:dyDescent="0.3">
      <c r="A153" s="7">
        <v>44044</v>
      </c>
      <c r="B153" s="25"/>
      <c r="C153" s="17">
        <v>16687</v>
      </c>
      <c r="D153" s="17">
        <f t="shared" si="13"/>
        <v>123</v>
      </c>
      <c r="E153" s="17">
        <v>1762</v>
      </c>
      <c r="F153" s="17">
        <v>8</v>
      </c>
      <c r="G153" s="31">
        <f t="shared" si="15"/>
        <v>6.8965517241379309E-2</v>
      </c>
      <c r="H153" s="10">
        <v>0.10559117876100001</v>
      </c>
      <c r="I153" s="10">
        <v>3.1599019339999999E-2</v>
      </c>
      <c r="J153" s="17">
        <f t="shared" si="14"/>
        <v>3671.0000000905093</v>
      </c>
      <c r="O153" s="10">
        <v>3.4632034632034632E-2</v>
      </c>
      <c r="P153" s="14">
        <v>116</v>
      </c>
      <c r="Q153" s="17">
        <v>1355</v>
      </c>
      <c r="R153" s="14">
        <v>8</v>
      </c>
      <c r="S153" s="14">
        <v>8</v>
      </c>
      <c r="T153" s="25">
        <v>26</v>
      </c>
      <c r="V153" s="25">
        <v>35</v>
      </c>
      <c r="X153" s="25">
        <v>36</v>
      </c>
      <c r="Z153" s="25">
        <v>19</v>
      </c>
      <c r="AB153" s="25">
        <v>2</v>
      </c>
      <c r="AD153" s="25">
        <v>477</v>
      </c>
      <c r="AE153" s="25">
        <v>15</v>
      </c>
      <c r="AG153" s="25">
        <v>0</v>
      </c>
      <c r="AI153" s="25">
        <v>30</v>
      </c>
      <c r="AJ153" s="25">
        <v>0</v>
      </c>
      <c r="AK153" s="25">
        <v>10</v>
      </c>
      <c r="AL153" s="25">
        <v>1</v>
      </c>
      <c r="AM153" s="25">
        <v>19</v>
      </c>
      <c r="AN153" s="10">
        <v>0.16379310344799999</v>
      </c>
      <c r="AO153" s="10">
        <v>0.76901248581100001</v>
      </c>
      <c r="AP153" s="42">
        <f t="shared" si="20"/>
        <v>1354.999999998982</v>
      </c>
      <c r="AQ153" s="42">
        <f t="shared" si="16"/>
        <v>7.9999999993560778</v>
      </c>
      <c r="AR153" s="10">
        <f t="shared" si="12"/>
        <v>7.0175438590842784E-2</v>
      </c>
      <c r="AS153" s="17">
        <v>299</v>
      </c>
      <c r="AT153" s="32">
        <f t="shared" si="17"/>
        <v>0.16969353007945517</v>
      </c>
      <c r="AU153" s="17">
        <f t="shared" si="19"/>
        <v>1</v>
      </c>
      <c r="AV153" s="32">
        <f t="shared" si="18"/>
        <v>8.771929824561403E-3</v>
      </c>
    </row>
    <row r="154" spans="1:48" x14ac:dyDescent="0.3">
      <c r="A154" s="7">
        <v>44045</v>
      </c>
      <c r="B154" s="25"/>
      <c r="C154" s="17">
        <v>16788</v>
      </c>
      <c r="D154" s="17">
        <f t="shared" si="13"/>
        <v>101</v>
      </c>
      <c r="E154" s="17">
        <v>1765</v>
      </c>
      <c r="F154" s="17">
        <v>3</v>
      </c>
      <c r="G154" s="31">
        <f t="shared" si="15"/>
        <v>2.7522935779816515E-2</v>
      </c>
      <c r="H154" s="10">
        <v>0.105134619966</v>
      </c>
      <c r="I154" s="10">
        <v>2.9579375848000002E-2</v>
      </c>
      <c r="J154" s="17">
        <f t="shared" si="14"/>
        <v>3685.0000000040568</v>
      </c>
      <c r="O154" s="10">
        <v>2.4390243902439025E-2</v>
      </c>
      <c r="P154" s="14">
        <v>109</v>
      </c>
      <c r="Q154" s="17">
        <v>1361</v>
      </c>
      <c r="R154" s="14">
        <v>6</v>
      </c>
      <c r="S154" s="14">
        <v>6</v>
      </c>
      <c r="T154" s="25">
        <v>23</v>
      </c>
      <c r="V154" s="25">
        <v>34</v>
      </c>
      <c r="X154" s="25">
        <v>34</v>
      </c>
      <c r="Z154" s="25">
        <v>18</v>
      </c>
      <c r="AB154" s="25">
        <v>2</v>
      </c>
      <c r="AD154" s="25">
        <v>479</v>
      </c>
      <c r="AE154" s="25">
        <v>14</v>
      </c>
      <c r="AG154" s="25">
        <v>0</v>
      </c>
      <c r="AI154" s="25">
        <v>27</v>
      </c>
      <c r="AJ154" s="25">
        <v>0</v>
      </c>
      <c r="AK154" s="25">
        <v>12</v>
      </c>
      <c r="AL154" s="25">
        <v>1</v>
      </c>
      <c r="AM154" s="25">
        <v>19</v>
      </c>
      <c r="AN154" s="10">
        <v>0.174311926605</v>
      </c>
      <c r="AO154" s="10">
        <v>0.77110481586400004</v>
      </c>
      <c r="AP154" s="42">
        <f t="shared" si="20"/>
        <v>1360.99999999996</v>
      </c>
      <c r="AQ154" s="42">
        <f t="shared" si="16"/>
        <v>6.0000000009779342</v>
      </c>
      <c r="AR154" s="10">
        <f t="shared" si="12"/>
        <v>5.1724137939464947E-2</v>
      </c>
      <c r="AS154" s="17">
        <v>300</v>
      </c>
      <c r="AT154" s="32">
        <f t="shared" si="17"/>
        <v>0.16997167138810199</v>
      </c>
      <c r="AU154" s="17">
        <f t="shared" si="19"/>
        <v>1</v>
      </c>
      <c r="AV154" s="32">
        <f t="shared" si="18"/>
        <v>8.6206896551724137E-3</v>
      </c>
    </row>
    <row r="155" spans="1:48" x14ac:dyDescent="0.3">
      <c r="A155" s="7">
        <v>44046</v>
      </c>
      <c r="B155" s="25"/>
      <c r="C155" s="17">
        <v>16996</v>
      </c>
      <c r="D155" s="17">
        <f t="shared" si="13"/>
        <v>208</v>
      </c>
      <c r="E155" s="17">
        <v>1775</v>
      </c>
      <c r="F155" s="17">
        <v>10</v>
      </c>
      <c r="G155" s="31">
        <f t="shared" si="15"/>
        <v>8.8495575221238937E-2</v>
      </c>
      <c r="H155" s="10">
        <v>0.10443633796100001</v>
      </c>
      <c r="I155" s="10">
        <v>3.0698179842E-2</v>
      </c>
      <c r="J155" s="17">
        <f t="shared" si="14"/>
        <v>3681.0000000520554</v>
      </c>
      <c r="O155" s="10">
        <v>9.9009900990099015E-2</v>
      </c>
      <c r="P155" s="14">
        <v>113</v>
      </c>
      <c r="Q155" s="17">
        <v>1371</v>
      </c>
      <c r="R155" s="14">
        <v>10</v>
      </c>
      <c r="S155" s="14">
        <v>10</v>
      </c>
      <c r="T155" s="25">
        <v>25</v>
      </c>
      <c r="V155" s="25">
        <v>33</v>
      </c>
      <c r="X155" s="25">
        <v>39</v>
      </c>
      <c r="Z155" s="25">
        <v>16</v>
      </c>
      <c r="AB155" s="25">
        <v>0</v>
      </c>
      <c r="AD155" s="25">
        <v>479</v>
      </c>
      <c r="AE155" s="25">
        <v>14</v>
      </c>
      <c r="AG155" s="25">
        <v>1</v>
      </c>
      <c r="AI155" s="25">
        <v>35</v>
      </c>
      <c r="AJ155" s="25">
        <v>0</v>
      </c>
      <c r="AK155" s="25">
        <v>10</v>
      </c>
      <c r="AL155" s="25">
        <v>1</v>
      </c>
      <c r="AM155" s="25">
        <v>16</v>
      </c>
      <c r="AN155" s="10">
        <v>0.141592920353</v>
      </c>
      <c r="AO155" s="10">
        <v>0.77239436619699997</v>
      </c>
      <c r="AP155" s="42">
        <f t="shared" si="20"/>
        <v>1370.9999999996749</v>
      </c>
      <c r="AQ155" s="42">
        <f t="shared" si="16"/>
        <v>9.9999999997148734</v>
      </c>
      <c r="AR155" s="10">
        <f t="shared" si="12"/>
        <v>9.1743119263439199E-2</v>
      </c>
      <c r="AS155" s="17">
        <v>302</v>
      </c>
      <c r="AT155" s="32">
        <f t="shared" si="17"/>
        <v>0.17014084507042254</v>
      </c>
      <c r="AU155" s="17">
        <f t="shared" si="19"/>
        <v>2</v>
      </c>
      <c r="AV155" s="32">
        <f t="shared" si="18"/>
        <v>1.834862385321101E-2</v>
      </c>
    </row>
    <row r="156" spans="1:48" x14ac:dyDescent="0.3">
      <c r="A156" s="7">
        <v>44047</v>
      </c>
      <c r="B156" s="25"/>
      <c r="C156" s="17">
        <v>17283</v>
      </c>
      <c r="D156" s="17">
        <f t="shared" si="13"/>
        <v>287</v>
      </c>
      <c r="E156" s="17">
        <v>1789</v>
      </c>
      <c r="F156" s="17">
        <v>14</v>
      </c>
      <c r="G156" s="31">
        <f t="shared" si="15"/>
        <v>0.12173913043478261</v>
      </c>
      <c r="H156" s="10">
        <v>0.10351212173800001</v>
      </c>
      <c r="I156" s="10">
        <v>3.0650319828999999E-2</v>
      </c>
      <c r="J156" s="17">
        <f t="shared" si="14"/>
        <v>3752.0000000519408</v>
      </c>
      <c r="O156" s="10">
        <v>6.7307692307692304E-2</v>
      </c>
      <c r="P156" s="14">
        <v>115</v>
      </c>
      <c r="Q156" s="17">
        <v>1385</v>
      </c>
      <c r="R156" s="14">
        <v>14</v>
      </c>
      <c r="S156" s="14">
        <v>14</v>
      </c>
      <c r="T156" s="25">
        <v>20</v>
      </c>
      <c r="V156" s="25">
        <v>45</v>
      </c>
      <c r="X156" s="25">
        <v>37</v>
      </c>
      <c r="Z156" s="25">
        <v>13</v>
      </c>
      <c r="AB156" s="25">
        <v>3</v>
      </c>
      <c r="AD156" s="25">
        <v>482</v>
      </c>
      <c r="AE156" s="25">
        <v>14</v>
      </c>
      <c r="AG156" s="25">
        <v>2</v>
      </c>
      <c r="AI156" s="25">
        <v>35</v>
      </c>
      <c r="AJ156" s="25">
        <v>0</v>
      </c>
      <c r="AK156" s="25">
        <v>9</v>
      </c>
      <c r="AL156" s="25">
        <v>1</v>
      </c>
      <c r="AM156" s="25">
        <v>13</v>
      </c>
      <c r="AN156" s="10">
        <v>0.11304347826</v>
      </c>
      <c r="AO156" s="10">
        <v>0.77417551704800003</v>
      </c>
      <c r="AP156" s="42">
        <f t="shared" si="20"/>
        <v>1384.999999998872</v>
      </c>
      <c r="AQ156" s="42">
        <f t="shared" si="16"/>
        <v>13.999999999197144</v>
      </c>
      <c r="AR156" s="10">
        <f t="shared" si="12"/>
        <v>0.12389380530262958</v>
      </c>
      <c r="AS156" s="17">
        <v>302</v>
      </c>
      <c r="AT156" s="32">
        <f t="shared" si="17"/>
        <v>0.16880939072107323</v>
      </c>
      <c r="AU156" s="17">
        <f t="shared" si="19"/>
        <v>0</v>
      </c>
      <c r="AV156" s="32">
        <f t="shared" si="18"/>
        <v>0</v>
      </c>
    </row>
    <row r="157" spans="1:48" x14ac:dyDescent="0.3">
      <c r="A157" s="7">
        <v>44048</v>
      </c>
      <c r="B157" s="25"/>
      <c r="C157" s="17">
        <v>17523</v>
      </c>
      <c r="D157" s="17">
        <f t="shared" si="13"/>
        <v>240</v>
      </c>
      <c r="E157" s="17">
        <v>1798</v>
      </c>
      <c r="F157" s="17">
        <v>9</v>
      </c>
      <c r="G157" s="31">
        <f t="shared" si="15"/>
        <v>8.1818181818181818E-2</v>
      </c>
      <c r="H157" s="10">
        <v>0.102608000913</v>
      </c>
      <c r="I157" s="10">
        <v>2.8886554621E-2</v>
      </c>
      <c r="J157" s="17">
        <f t="shared" si="14"/>
        <v>3808.000000111886</v>
      </c>
      <c r="O157" s="10">
        <v>3.1358885017421602E-2</v>
      </c>
      <c r="P157" s="14">
        <v>110</v>
      </c>
      <c r="Q157" s="17">
        <v>1393</v>
      </c>
      <c r="R157" s="14">
        <v>8</v>
      </c>
      <c r="S157" s="14">
        <v>8</v>
      </c>
      <c r="T157" s="25">
        <v>20</v>
      </c>
      <c r="V157" s="25">
        <v>45</v>
      </c>
      <c r="X157" s="25">
        <v>30</v>
      </c>
      <c r="Z157" s="25">
        <v>15</v>
      </c>
      <c r="AB157" s="25">
        <v>2</v>
      </c>
      <c r="AD157" s="25">
        <v>484</v>
      </c>
      <c r="AE157" s="25">
        <v>15</v>
      </c>
      <c r="AG157" s="25">
        <v>2</v>
      </c>
      <c r="AI157" s="25">
        <v>24</v>
      </c>
      <c r="AJ157" s="25">
        <v>0</v>
      </c>
      <c r="AK157" s="25">
        <v>8</v>
      </c>
      <c r="AL157" s="25">
        <v>1</v>
      </c>
      <c r="AM157" s="25">
        <v>15</v>
      </c>
      <c r="AN157" s="10">
        <v>0.136363636363</v>
      </c>
      <c r="AO157" s="10">
        <v>0.77474972191299996</v>
      </c>
      <c r="AP157" s="42">
        <f t="shared" si="20"/>
        <v>1392.9999999995739</v>
      </c>
      <c r="AQ157" s="42">
        <f t="shared" si="16"/>
        <v>8.0000000007019025</v>
      </c>
      <c r="AR157" s="10">
        <f t="shared" si="12"/>
        <v>6.9565217397407841E-2</v>
      </c>
      <c r="AS157" s="17">
        <v>303</v>
      </c>
      <c r="AT157" s="32">
        <f t="shared" si="17"/>
        <v>0.16852057842046719</v>
      </c>
      <c r="AU157" s="17">
        <f t="shared" si="19"/>
        <v>1</v>
      </c>
      <c r="AV157" s="32">
        <f t="shared" si="18"/>
        <v>8.6956521739130436E-3</v>
      </c>
    </row>
    <row r="158" spans="1:48" x14ac:dyDescent="0.3">
      <c r="A158" s="7">
        <v>44049</v>
      </c>
      <c r="B158" s="25"/>
      <c r="C158" s="17">
        <v>17738</v>
      </c>
      <c r="D158" s="17">
        <f t="shared" si="13"/>
        <v>215</v>
      </c>
      <c r="E158" s="17">
        <v>1802</v>
      </c>
      <c r="F158" s="17">
        <v>4</v>
      </c>
      <c r="G158" s="31">
        <f t="shared" si="15"/>
        <v>3.8095238095238099E-2</v>
      </c>
      <c r="H158" s="10">
        <v>0.101589807193</v>
      </c>
      <c r="I158" s="10">
        <v>2.7580772260999999E-2</v>
      </c>
      <c r="J158" s="17">
        <f t="shared" si="14"/>
        <v>3807.0000000860382</v>
      </c>
      <c r="O158" s="10">
        <v>1.6666666666666666E-2</v>
      </c>
      <c r="P158" s="14">
        <v>105</v>
      </c>
      <c r="Q158" s="17">
        <v>1404</v>
      </c>
      <c r="R158" s="14">
        <v>11</v>
      </c>
      <c r="S158" s="14">
        <v>11</v>
      </c>
      <c r="T158" s="25">
        <v>19</v>
      </c>
      <c r="V158" s="25">
        <v>44</v>
      </c>
      <c r="X158" s="25">
        <v>28</v>
      </c>
      <c r="Z158" s="25">
        <v>14</v>
      </c>
      <c r="AB158" s="25">
        <v>0</v>
      </c>
      <c r="AD158" s="25">
        <v>484</v>
      </c>
      <c r="AE158" s="25">
        <v>15</v>
      </c>
      <c r="AG158" s="25">
        <v>0</v>
      </c>
      <c r="AI158" s="25">
        <v>22</v>
      </c>
      <c r="AJ158" s="25">
        <v>0</v>
      </c>
      <c r="AK158" s="25">
        <v>10</v>
      </c>
      <c r="AL158" s="25">
        <v>1</v>
      </c>
      <c r="AM158" s="25">
        <v>14</v>
      </c>
      <c r="AN158" s="10">
        <v>0.13333333333299999</v>
      </c>
      <c r="AO158" s="10">
        <v>0.77913429522699995</v>
      </c>
      <c r="AP158" s="42">
        <f t="shared" si="20"/>
        <v>1403.9999999990539</v>
      </c>
      <c r="AQ158" s="42">
        <f t="shared" si="16"/>
        <v>10.999999999479996</v>
      </c>
      <c r="AR158" s="10">
        <f t="shared" si="12"/>
        <v>9.999999999527269E-2</v>
      </c>
      <c r="AS158" s="17">
        <v>304</v>
      </c>
      <c r="AT158" s="32">
        <f t="shared" si="17"/>
        <v>0.16870144284128746</v>
      </c>
      <c r="AU158" s="17">
        <f t="shared" si="19"/>
        <v>1</v>
      </c>
      <c r="AV158" s="32">
        <f t="shared" si="18"/>
        <v>9.0909090909090905E-3</v>
      </c>
    </row>
    <row r="159" spans="1:48" x14ac:dyDescent="0.3">
      <c r="A159" s="7">
        <v>44050</v>
      </c>
      <c r="B159" s="25"/>
      <c r="C159" s="17">
        <v>18061</v>
      </c>
      <c r="D159" s="17">
        <f t="shared" si="13"/>
        <v>323</v>
      </c>
      <c r="E159" s="17">
        <v>1816</v>
      </c>
      <c r="F159" s="17">
        <v>14</v>
      </c>
      <c r="G159" s="31">
        <f t="shared" si="15"/>
        <v>0.13207547169811321</v>
      </c>
      <c r="H159" s="10">
        <v>0.100548142406</v>
      </c>
      <c r="I159" s="10">
        <v>2.7326630574000001E-2</v>
      </c>
      <c r="J159" s="17">
        <f t="shared" si="14"/>
        <v>3879.0000001263966</v>
      </c>
      <c r="M159" s="10">
        <f t="shared" ref="M159:M222" si="21">F159/D159</f>
        <v>4.3343653250773995E-2</v>
      </c>
      <c r="O159" s="10">
        <v>6.5116279069767441E-2</v>
      </c>
      <c r="P159" s="14">
        <v>106</v>
      </c>
      <c r="Q159" s="17">
        <v>1414</v>
      </c>
      <c r="R159" s="14">
        <v>10</v>
      </c>
      <c r="S159" s="14">
        <v>10</v>
      </c>
      <c r="T159" s="25">
        <v>16</v>
      </c>
      <c r="V159" s="25">
        <v>45</v>
      </c>
      <c r="X159" s="25">
        <v>29</v>
      </c>
      <c r="Z159" s="25">
        <v>16</v>
      </c>
      <c r="AB159" s="25">
        <v>3</v>
      </c>
      <c r="AD159" s="25">
        <v>487</v>
      </c>
      <c r="AE159" s="25">
        <v>17</v>
      </c>
      <c r="AG159" s="25">
        <v>4</v>
      </c>
      <c r="AI159" s="25">
        <v>22</v>
      </c>
      <c r="AJ159" s="25">
        <v>0</v>
      </c>
      <c r="AK159" s="25">
        <v>10</v>
      </c>
      <c r="AL159" s="25">
        <v>1</v>
      </c>
      <c r="AM159" s="25">
        <v>16</v>
      </c>
      <c r="AN159" s="10">
        <v>0.150943396226</v>
      </c>
      <c r="AO159" s="10">
        <v>0.77863436123300001</v>
      </c>
      <c r="AP159" s="42">
        <f t="shared" si="20"/>
        <v>1413.999999999128</v>
      </c>
      <c r="AQ159" s="42">
        <f t="shared" si="16"/>
        <v>10.000000000074124</v>
      </c>
      <c r="AR159" s="10">
        <f t="shared" si="12"/>
        <v>9.5238095238801182E-2</v>
      </c>
      <c r="AS159" s="17">
        <v>304</v>
      </c>
      <c r="AT159" s="32">
        <f t="shared" si="17"/>
        <v>0.16740088105726872</v>
      </c>
      <c r="AU159" s="17">
        <f t="shared" si="19"/>
        <v>0</v>
      </c>
      <c r="AV159" s="32">
        <f t="shared" si="18"/>
        <v>0</v>
      </c>
    </row>
    <row r="160" spans="1:48" x14ac:dyDescent="0.3">
      <c r="A160" s="7">
        <v>44051</v>
      </c>
      <c r="B160" s="25"/>
      <c r="C160" s="17">
        <v>18234</v>
      </c>
      <c r="D160" s="17">
        <f t="shared" si="13"/>
        <v>173</v>
      </c>
      <c r="E160" s="17">
        <v>1825</v>
      </c>
      <c r="F160" s="17">
        <v>9</v>
      </c>
      <c r="G160" s="31">
        <f t="shared" si="15"/>
        <v>8.6538461538461536E-2</v>
      </c>
      <c r="H160" s="10">
        <v>0.100087748162</v>
      </c>
      <c r="I160" s="10">
        <v>2.6395939085999999E-2</v>
      </c>
      <c r="J160" s="17">
        <f t="shared" si="14"/>
        <v>3940.0000000439463</v>
      </c>
      <c r="M160" s="10">
        <f t="shared" si="21"/>
        <v>5.2023121387283239E-2</v>
      </c>
      <c r="O160" s="10">
        <v>2.7863777089783281E-2</v>
      </c>
      <c r="P160" s="14">
        <v>104</v>
      </c>
      <c r="Q160" s="17">
        <v>1425</v>
      </c>
      <c r="R160" s="14">
        <v>11</v>
      </c>
      <c r="S160" s="14">
        <v>11</v>
      </c>
      <c r="T160" s="25">
        <v>17</v>
      </c>
      <c r="V160" s="25">
        <v>41</v>
      </c>
      <c r="X160" s="25">
        <v>30</v>
      </c>
      <c r="Z160" s="25">
        <v>16</v>
      </c>
      <c r="AB160" s="25">
        <v>3</v>
      </c>
      <c r="AD160" s="25">
        <v>490</v>
      </c>
      <c r="AE160" s="25">
        <v>12</v>
      </c>
      <c r="AG160" s="25">
        <v>1</v>
      </c>
      <c r="AI160" s="25">
        <v>21</v>
      </c>
      <c r="AJ160" s="25">
        <v>0</v>
      </c>
      <c r="AK160" s="25">
        <v>8</v>
      </c>
      <c r="AL160" s="25">
        <v>1</v>
      </c>
      <c r="AM160" s="25">
        <v>16</v>
      </c>
      <c r="AN160" s="10">
        <v>0.15384615384600001</v>
      </c>
      <c r="AO160" s="10">
        <v>0.78082191780800003</v>
      </c>
      <c r="AP160" s="42">
        <f t="shared" si="20"/>
        <v>1424.9999999996</v>
      </c>
      <c r="AQ160" s="42">
        <f t="shared" si="16"/>
        <v>11.000000000472028</v>
      </c>
      <c r="AR160" s="10">
        <f t="shared" si="12"/>
        <v>0.10377358491011347</v>
      </c>
      <c r="AS160" s="17">
        <v>304</v>
      </c>
      <c r="AT160" s="32">
        <f t="shared" si="17"/>
        <v>0.16657534246575342</v>
      </c>
      <c r="AU160" s="17">
        <f t="shared" si="19"/>
        <v>0</v>
      </c>
      <c r="AV160" s="32">
        <f t="shared" si="18"/>
        <v>0</v>
      </c>
    </row>
    <row r="161" spans="1:48" x14ac:dyDescent="0.3">
      <c r="A161" s="7">
        <v>44052</v>
      </c>
      <c r="B161" s="25"/>
      <c r="C161" s="17">
        <v>18356</v>
      </c>
      <c r="D161" s="17">
        <f t="shared" si="13"/>
        <v>122</v>
      </c>
      <c r="E161" s="17">
        <v>1838</v>
      </c>
      <c r="F161" s="17">
        <v>13</v>
      </c>
      <c r="G161" s="31">
        <f t="shared" si="15"/>
        <v>0.12149532710280374</v>
      </c>
      <c r="H161" s="10">
        <v>0.100130747439</v>
      </c>
      <c r="I161" s="10">
        <v>2.6716604243999999E-2</v>
      </c>
      <c r="J161" s="17">
        <f t="shared" si="14"/>
        <v>4005.0000001040553</v>
      </c>
      <c r="K161" s="10">
        <f t="shared" ref="K161:K216" si="22">F161/D161</f>
        <v>0.10655737704918032</v>
      </c>
      <c r="L161" s="10">
        <f>AVERAGE(K161)</f>
        <v>0.10655737704918032</v>
      </c>
      <c r="M161" s="10">
        <f t="shared" si="21"/>
        <v>0.10655737704918032</v>
      </c>
      <c r="O161" s="10">
        <v>7.5144508670520235E-2</v>
      </c>
      <c r="P161" s="14">
        <v>107</v>
      </c>
      <c r="Q161" s="17">
        <v>1430</v>
      </c>
      <c r="R161" s="14">
        <v>5</v>
      </c>
      <c r="S161" s="14">
        <v>5</v>
      </c>
      <c r="T161" s="25">
        <v>15</v>
      </c>
      <c r="V161" s="25">
        <v>48</v>
      </c>
      <c r="X161" s="25">
        <v>27</v>
      </c>
      <c r="Z161" s="25">
        <v>17</v>
      </c>
      <c r="AB161" s="25">
        <v>2</v>
      </c>
      <c r="AD161" s="25">
        <v>492</v>
      </c>
      <c r="AE161" s="25">
        <v>20</v>
      </c>
      <c r="AG161" s="25">
        <v>6</v>
      </c>
      <c r="AI161" s="25">
        <v>27</v>
      </c>
      <c r="AJ161" s="25">
        <v>0</v>
      </c>
      <c r="AK161" s="25">
        <v>11</v>
      </c>
      <c r="AL161" s="25">
        <v>1</v>
      </c>
      <c r="AM161" s="25">
        <v>17</v>
      </c>
      <c r="AN161" s="10">
        <v>0.15887850467199999</v>
      </c>
      <c r="AO161" s="10">
        <v>0.77801958650699998</v>
      </c>
      <c r="AP161" s="42">
        <f t="shared" si="20"/>
        <v>1429.9999999998661</v>
      </c>
      <c r="AQ161" s="42">
        <f t="shared" si="16"/>
        <v>5.0000000002660272</v>
      </c>
      <c r="AR161" s="10">
        <f t="shared" si="12"/>
        <v>4.8076923079481033E-2</v>
      </c>
      <c r="AS161" s="17">
        <v>304</v>
      </c>
      <c r="AT161" s="32">
        <f t="shared" si="17"/>
        <v>0.16539717083786726</v>
      </c>
      <c r="AU161" s="17">
        <f t="shared" si="19"/>
        <v>0</v>
      </c>
      <c r="AV161" s="32">
        <f t="shared" si="18"/>
        <v>0</v>
      </c>
    </row>
    <row r="162" spans="1:48" x14ac:dyDescent="0.3">
      <c r="A162" s="7">
        <v>44053</v>
      </c>
      <c r="B162" s="25"/>
      <c r="C162" s="17">
        <v>18496</v>
      </c>
      <c r="D162" s="17">
        <f t="shared" si="13"/>
        <v>140</v>
      </c>
      <c r="E162" s="17">
        <v>1850</v>
      </c>
      <c r="F162" s="17">
        <v>12</v>
      </c>
      <c r="G162" s="31">
        <f t="shared" si="15"/>
        <v>0.10619469026548672</v>
      </c>
      <c r="H162" s="10">
        <v>0.100021626297</v>
      </c>
      <c r="I162" s="10">
        <v>2.9320186817999999E-2</v>
      </c>
      <c r="J162" s="17">
        <f t="shared" si="14"/>
        <v>3854.000000116916</v>
      </c>
      <c r="K162" s="10">
        <f t="shared" si="22"/>
        <v>8.5714285714285715E-2</v>
      </c>
      <c r="L162" s="10">
        <f>AVERAGE(K161:K163)</f>
        <v>7.3349813513747933E-2</v>
      </c>
      <c r="M162" s="10">
        <f t="shared" si="21"/>
        <v>8.5714285714285715E-2</v>
      </c>
      <c r="O162" s="10">
        <v>9.8360655737704916E-2</v>
      </c>
      <c r="P162" s="14">
        <v>113</v>
      </c>
      <c r="Q162" s="17">
        <v>1441</v>
      </c>
      <c r="R162" s="14">
        <v>11</v>
      </c>
      <c r="S162" s="14">
        <v>11</v>
      </c>
      <c r="T162" s="25">
        <v>21</v>
      </c>
      <c r="V162" s="25">
        <v>42</v>
      </c>
      <c r="X162" s="25">
        <v>27</v>
      </c>
      <c r="Z162" s="25">
        <v>23</v>
      </c>
      <c r="AB162" s="25">
        <v>4</v>
      </c>
      <c r="AD162" s="25">
        <v>496</v>
      </c>
      <c r="AE162" s="25">
        <v>22</v>
      </c>
      <c r="AG162" s="25">
        <v>2</v>
      </c>
      <c r="AI162" s="25">
        <v>29</v>
      </c>
      <c r="AJ162" s="25">
        <v>0</v>
      </c>
      <c r="AK162" s="25">
        <v>14</v>
      </c>
      <c r="AL162" s="25">
        <v>1</v>
      </c>
      <c r="AM162" s="25">
        <v>23</v>
      </c>
      <c r="AN162" s="10">
        <v>0.203539823008</v>
      </c>
      <c r="AO162" s="10">
        <v>0.77891891891800003</v>
      </c>
      <c r="AP162" s="42">
        <f t="shared" si="20"/>
        <v>1440.9999999983002</v>
      </c>
      <c r="AQ162" s="42">
        <f t="shared" si="16"/>
        <v>10.999999998434077</v>
      </c>
      <c r="AR162" s="10">
        <f t="shared" si="12"/>
        <v>0.10280373830312221</v>
      </c>
      <c r="AS162" s="17">
        <v>304</v>
      </c>
      <c r="AT162" s="32">
        <f t="shared" si="17"/>
        <v>0.16432432432432431</v>
      </c>
      <c r="AU162" s="17">
        <f t="shared" si="19"/>
        <v>0</v>
      </c>
      <c r="AV162" s="32">
        <f t="shared" si="18"/>
        <v>0</v>
      </c>
    </row>
    <row r="163" spans="1:48" x14ac:dyDescent="0.3">
      <c r="A163" s="7">
        <v>44054</v>
      </c>
      <c r="B163" s="25"/>
      <c r="C163" s="17">
        <v>18784</v>
      </c>
      <c r="D163" s="17">
        <f t="shared" si="13"/>
        <v>288</v>
      </c>
      <c r="E163" s="17">
        <v>1858</v>
      </c>
      <c r="F163" s="17">
        <v>8</v>
      </c>
      <c r="G163" s="31">
        <f t="shared" si="15"/>
        <v>7.2727272727272724E-2</v>
      </c>
      <c r="H163" s="10">
        <v>9.8913969335000004E-2</v>
      </c>
      <c r="I163" s="10">
        <v>2.8248587570000001E-2</v>
      </c>
      <c r="J163" s="17">
        <f t="shared" si="14"/>
        <v>3894.000000085668</v>
      </c>
      <c r="K163" s="10">
        <f t="shared" si="22"/>
        <v>2.7777777777777776E-2</v>
      </c>
      <c r="L163" s="10">
        <f>AVERAGE(K161:K165)</f>
        <v>6.030126072738403E-2</v>
      </c>
      <c r="M163" s="10">
        <f t="shared" si="21"/>
        <v>2.7777777777777776E-2</v>
      </c>
      <c r="O163" s="10">
        <v>5.7142857142857141E-2</v>
      </c>
      <c r="P163" s="14">
        <v>110</v>
      </c>
      <c r="Q163" s="17">
        <v>1461</v>
      </c>
      <c r="R163" s="14">
        <v>20</v>
      </c>
      <c r="S163" s="14">
        <v>20</v>
      </c>
      <c r="T163" s="25">
        <v>17</v>
      </c>
      <c r="V163" s="25">
        <v>39</v>
      </c>
      <c r="X163" s="25">
        <v>31</v>
      </c>
      <c r="Z163" s="25">
        <v>23</v>
      </c>
      <c r="AB163" s="25">
        <v>2</v>
      </c>
      <c r="AD163" s="25">
        <v>498</v>
      </c>
      <c r="AE163" s="25">
        <v>21</v>
      </c>
      <c r="AG163" s="25">
        <v>1</v>
      </c>
      <c r="AI163" s="25">
        <v>31</v>
      </c>
      <c r="AJ163" s="25">
        <v>0</v>
      </c>
      <c r="AK163" s="25">
        <v>14</v>
      </c>
      <c r="AL163" s="25">
        <v>1</v>
      </c>
      <c r="AM163" s="25">
        <v>23</v>
      </c>
      <c r="AN163" s="10">
        <v>0.20909090909</v>
      </c>
      <c r="AO163" s="10">
        <v>0.78632938643700001</v>
      </c>
      <c r="AP163" s="42">
        <f t="shared" si="20"/>
        <v>1460.9999999999461</v>
      </c>
      <c r="AQ163" s="42">
        <f t="shared" si="16"/>
        <v>20.000000001645958</v>
      </c>
      <c r="AR163" s="10">
        <f t="shared" si="12"/>
        <v>0.17699115045704389</v>
      </c>
      <c r="AS163" s="17">
        <v>306</v>
      </c>
      <c r="AT163" s="32">
        <f t="shared" si="17"/>
        <v>0.16469321851453175</v>
      </c>
      <c r="AU163" s="17">
        <f t="shared" si="19"/>
        <v>2</v>
      </c>
      <c r="AV163" s="32">
        <f t="shared" si="18"/>
        <v>1.7699115044247787E-2</v>
      </c>
    </row>
    <row r="164" spans="1:48" x14ac:dyDescent="0.3">
      <c r="A164" s="7">
        <v>44055</v>
      </c>
      <c r="B164" s="25"/>
      <c r="C164" s="17">
        <v>19073</v>
      </c>
      <c r="D164" s="17">
        <f t="shared" si="13"/>
        <v>289</v>
      </c>
      <c r="E164" s="17">
        <v>1871</v>
      </c>
      <c r="F164" s="17">
        <v>13</v>
      </c>
      <c r="G164" s="31">
        <f t="shared" si="15"/>
        <v>0.12871287128712872</v>
      </c>
      <c r="H164" s="10">
        <v>9.8096786032000005E-2</v>
      </c>
      <c r="I164" s="10">
        <v>2.5505050505000001E-2</v>
      </c>
      <c r="J164" s="17">
        <f t="shared" si="14"/>
        <v>3960.0000000078412</v>
      </c>
      <c r="K164" s="10">
        <f t="shared" si="22"/>
        <v>4.4982698961937718E-2</v>
      </c>
      <c r="L164" s="10">
        <f>AVERAGE(K161:K167)</f>
        <v>6.1101729348658256E-2</v>
      </c>
      <c r="M164" s="10">
        <f t="shared" si="21"/>
        <v>4.4982698961937718E-2</v>
      </c>
      <c r="O164" s="10">
        <v>4.5138888888888888E-2</v>
      </c>
      <c r="P164" s="14">
        <v>101</v>
      </c>
      <c r="Q164" s="17">
        <v>1470</v>
      </c>
      <c r="R164" s="14">
        <v>9</v>
      </c>
      <c r="S164" s="14">
        <v>9</v>
      </c>
      <c r="T164" s="25">
        <v>9</v>
      </c>
      <c r="V164" s="25">
        <v>36</v>
      </c>
      <c r="X164" s="25">
        <v>34</v>
      </c>
      <c r="Z164" s="25">
        <v>22</v>
      </c>
      <c r="AB164" s="25">
        <v>4</v>
      </c>
      <c r="AD164" s="25">
        <v>502</v>
      </c>
      <c r="AE164" s="25">
        <v>22</v>
      </c>
      <c r="AG164" s="25">
        <v>3</v>
      </c>
      <c r="AI164" s="25">
        <v>29</v>
      </c>
      <c r="AJ164" s="25">
        <v>0</v>
      </c>
      <c r="AK164" s="25">
        <v>15</v>
      </c>
      <c r="AL164" s="25">
        <v>1</v>
      </c>
      <c r="AM164" s="25">
        <v>22</v>
      </c>
      <c r="AN164" s="10">
        <v>0.217821782178</v>
      </c>
      <c r="AO164" s="10">
        <v>0.78567610903200003</v>
      </c>
      <c r="AP164" s="42">
        <f t="shared" si="20"/>
        <v>1469.999999998872</v>
      </c>
      <c r="AQ164" s="42">
        <f t="shared" si="16"/>
        <v>8.9999999989258868</v>
      </c>
      <c r="AR164" s="10">
        <f t="shared" si="12"/>
        <v>8.1818181808417156E-2</v>
      </c>
      <c r="AS164" s="17">
        <v>306</v>
      </c>
      <c r="AT164" s="32">
        <f t="shared" si="17"/>
        <v>0.16354890432923569</v>
      </c>
      <c r="AU164" s="17">
        <f t="shared" si="19"/>
        <v>0</v>
      </c>
      <c r="AV164" s="32">
        <f t="shared" si="18"/>
        <v>0</v>
      </c>
    </row>
    <row r="165" spans="1:48" x14ac:dyDescent="0.3">
      <c r="A165" s="7">
        <v>44056</v>
      </c>
      <c r="B165" s="25"/>
      <c r="C165" s="17">
        <v>19402</v>
      </c>
      <c r="D165" s="17">
        <f t="shared" si="13"/>
        <v>329</v>
      </c>
      <c r="E165" s="17">
        <v>1883</v>
      </c>
      <c r="F165" s="17">
        <v>12</v>
      </c>
      <c r="G165" s="31">
        <f t="shared" si="15"/>
        <v>0.11428571428571428</v>
      </c>
      <c r="H165" s="10">
        <v>9.7051850324000002E-2</v>
      </c>
      <c r="I165" s="10">
        <v>2.5773195876E-2</v>
      </c>
      <c r="J165" s="17">
        <f t="shared" si="14"/>
        <v>4074.0000000456289</v>
      </c>
      <c r="K165" s="10">
        <f t="shared" si="22"/>
        <v>3.64741641337386E-2</v>
      </c>
      <c r="L165" s="10">
        <f t="shared" ref="L165:L228" si="23">AVERAGE(K162:K168)</f>
        <v>5.8866259900074054E-2</v>
      </c>
      <c r="M165" s="10">
        <f t="shared" si="21"/>
        <v>3.64741641337386E-2</v>
      </c>
      <c r="O165" s="10">
        <v>4.1522491349480967E-2</v>
      </c>
      <c r="P165" s="14">
        <v>105</v>
      </c>
      <c r="Q165" s="17">
        <v>1480</v>
      </c>
      <c r="R165" s="14">
        <v>10</v>
      </c>
      <c r="S165" s="14">
        <v>10</v>
      </c>
      <c r="T165" s="25">
        <v>10</v>
      </c>
      <c r="V165" s="25">
        <v>33</v>
      </c>
      <c r="X165" s="25">
        <v>38</v>
      </c>
      <c r="Z165" s="25">
        <v>24</v>
      </c>
      <c r="AB165" s="25">
        <v>2</v>
      </c>
      <c r="AD165" s="25">
        <v>504</v>
      </c>
      <c r="AE165" s="25">
        <v>23</v>
      </c>
      <c r="AG165" s="25">
        <v>1</v>
      </c>
      <c r="AI165" s="25">
        <v>30</v>
      </c>
      <c r="AJ165" s="25">
        <v>0</v>
      </c>
      <c r="AK165" s="25">
        <v>17</v>
      </c>
      <c r="AL165" s="25">
        <v>1</v>
      </c>
      <c r="AM165" s="25">
        <v>24</v>
      </c>
      <c r="AN165" s="10">
        <v>0.22857142857099999</v>
      </c>
      <c r="AO165" s="10">
        <v>0.78597981943700002</v>
      </c>
      <c r="AP165" s="42">
        <f t="shared" si="20"/>
        <v>1479.9999999998711</v>
      </c>
      <c r="AQ165" s="42">
        <f t="shared" si="16"/>
        <v>10.00000000099908</v>
      </c>
      <c r="AR165" s="10">
        <f t="shared" si="12"/>
        <v>9.9009900999990894E-2</v>
      </c>
      <c r="AS165" s="17">
        <v>307</v>
      </c>
      <c r="AT165" s="32">
        <f t="shared" si="17"/>
        <v>0.16303770578863516</v>
      </c>
      <c r="AU165" s="17">
        <f t="shared" si="19"/>
        <v>1</v>
      </c>
      <c r="AV165" s="32">
        <f t="shared" si="18"/>
        <v>9.9009900990099011E-3</v>
      </c>
    </row>
    <row r="166" spans="1:48" x14ac:dyDescent="0.3">
      <c r="A166" s="7">
        <v>44057</v>
      </c>
      <c r="B166" s="25"/>
      <c r="C166" s="17">
        <v>19693</v>
      </c>
      <c r="D166" s="17">
        <f t="shared" si="13"/>
        <v>291</v>
      </c>
      <c r="E166" s="17">
        <v>1902</v>
      </c>
      <c r="F166" s="17">
        <v>19</v>
      </c>
      <c r="G166" s="31">
        <f t="shared" si="15"/>
        <v>0.16814159292035399</v>
      </c>
      <c r="H166" s="10">
        <v>9.6582542019999995E-2</v>
      </c>
      <c r="I166" s="10">
        <v>2.7327690447000001E-2</v>
      </c>
      <c r="J166" s="17">
        <f t="shared" si="14"/>
        <v>4135.0000000605614</v>
      </c>
      <c r="K166" s="10">
        <f t="shared" si="22"/>
        <v>6.5292096219931275E-2</v>
      </c>
      <c r="L166" s="10">
        <f t="shared" si="23"/>
        <v>5.8588452442012287E-2</v>
      </c>
      <c r="M166" s="10">
        <f t="shared" si="21"/>
        <v>6.5292096219931275E-2</v>
      </c>
      <c r="O166" s="10">
        <v>5.7750759878419454E-2</v>
      </c>
      <c r="P166" s="14">
        <v>113</v>
      </c>
      <c r="Q166" s="17">
        <v>1500</v>
      </c>
      <c r="R166" s="14">
        <v>20</v>
      </c>
      <c r="S166" s="14">
        <v>20</v>
      </c>
      <c r="T166" s="25">
        <v>7</v>
      </c>
      <c r="V166" s="25">
        <v>44</v>
      </c>
      <c r="X166" s="25">
        <v>37</v>
      </c>
      <c r="Z166" s="25">
        <v>25</v>
      </c>
      <c r="AB166" s="25">
        <v>3</v>
      </c>
      <c r="AD166" s="25">
        <v>507</v>
      </c>
      <c r="AE166" s="25">
        <v>23</v>
      </c>
      <c r="AG166" s="25">
        <v>2</v>
      </c>
      <c r="AI166" s="25">
        <v>33</v>
      </c>
      <c r="AJ166" s="25">
        <v>0</v>
      </c>
      <c r="AK166" s="25">
        <v>17</v>
      </c>
      <c r="AL166" s="25">
        <v>1</v>
      </c>
      <c r="AM166" s="25">
        <v>25</v>
      </c>
      <c r="AN166" s="10">
        <v>0.22123893805299999</v>
      </c>
      <c r="AO166" s="10">
        <v>0.78864353312299995</v>
      </c>
      <c r="AP166" s="42">
        <f t="shared" si="20"/>
        <v>1499.9999999999459</v>
      </c>
      <c r="AQ166" s="42">
        <f t="shared" si="16"/>
        <v>20.000000000074806</v>
      </c>
      <c r="AR166" s="10">
        <f t="shared" ref="AR166:AR229" si="24">AQ166/P165</f>
        <v>0.19047619047690292</v>
      </c>
      <c r="AS166" s="17">
        <v>309</v>
      </c>
      <c r="AT166" s="32">
        <f t="shared" si="17"/>
        <v>0.16246056782334384</v>
      </c>
      <c r="AU166" s="17">
        <f t="shared" si="19"/>
        <v>2</v>
      </c>
      <c r="AV166" s="32">
        <f t="shared" si="18"/>
        <v>1.9047619047619049E-2</v>
      </c>
    </row>
    <row r="167" spans="1:48" x14ac:dyDescent="0.3">
      <c r="A167" s="7">
        <v>44058</v>
      </c>
      <c r="B167" s="25"/>
      <c r="C167" s="17">
        <v>19890</v>
      </c>
      <c r="D167" s="17">
        <f t="shared" si="13"/>
        <v>197</v>
      </c>
      <c r="E167" s="17">
        <v>1914</v>
      </c>
      <c r="F167" s="17">
        <v>12</v>
      </c>
      <c r="G167" s="31">
        <f t="shared" si="15"/>
        <v>0.11650485436893204</v>
      </c>
      <c r="H167" s="10">
        <v>9.6229260935000005E-2</v>
      </c>
      <c r="I167" s="10">
        <v>2.4355639631000001E-2</v>
      </c>
      <c r="J167" s="17">
        <f t="shared" si="14"/>
        <v>4229.00000002057</v>
      </c>
      <c r="K167" s="10">
        <f t="shared" si="22"/>
        <v>6.0913705583756347E-2</v>
      </c>
      <c r="L167" s="10">
        <f t="shared" si="23"/>
        <v>5.7670528926223999E-2</v>
      </c>
      <c r="M167" s="10">
        <f t="shared" si="21"/>
        <v>6.0913705583756347E-2</v>
      </c>
      <c r="O167" s="10">
        <v>4.1237113402061855E-2</v>
      </c>
      <c r="P167" s="14">
        <v>103</v>
      </c>
      <c r="Q167" s="17">
        <v>1511</v>
      </c>
      <c r="R167" s="14">
        <v>11</v>
      </c>
      <c r="S167" s="14">
        <v>11</v>
      </c>
      <c r="T167" s="25">
        <v>6</v>
      </c>
      <c r="V167" s="25">
        <v>42</v>
      </c>
      <c r="X167" s="25">
        <v>29</v>
      </c>
      <c r="Z167" s="25">
        <v>26</v>
      </c>
      <c r="AB167" s="25">
        <v>5</v>
      </c>
      <c r="AD167" s="25">
        <v>512</v>
      </c>
      <c r="AE167" s="25">
        <v>21</v>
      </c>
      <c r="AG167" s="25">
        <v>2</v>
      </c>
      <c r="AI167" s="25">
        <v>35</v>
      </c>
      <c r="AJ167" s="25">
        <v>0</v>
      </c>
      <c r="AK167" s="25">
        <v>15</v>
      </c>
      <c r="AL167" s="25">
        <v>1</v>
      </c>
      <c r="AM167" s="25">
        <v>26</v>
      </c>
      <c r="AN167" s="10">
        <v>0.25242718446599999</v>
      </c>
      <c r="AO167" s="10">
        <v>0.78944618599700001</v>
      </c>
      <c r="AP167" s="42">
        <f t="shared" si="20"/>
        <v>1510.9999999982581</v>
      </c>
      <c r="AQ167" s="42">
        <f t="shared" si="16"/>
        <v>10.999999998312205</v>
      </c>
      <c r="AR167" s="10">
        <f t="shared" si="24"/>
        <v>9.7345132728426598E-2</v>
      </c>
      <c r="AS167" s="17">
        <v>310</v>
      </c>
      <c r="AT167" s="32">
        <f t="shared" si="17"/>
        <v>0.16196447230929989</v>
      </c>
      <c r="AU167" s="17">
        <f t="shared" si="19"/>
        <v>1</v>
      </c>
      <c r="AV167" s="32">
        <f t="shared" si="18"/>
        <v>8.8495575221238937E-3</v>
      </c>
    </row>
    <row r="168" spans="1:48" x14ac:dyDescent="0.3">
      <c r="A168" s="7">
        <v>44059</v>
      </c>
      <c r="B168" s="25"/>
      <c r="C168" s="17">
        <v>20011</v>
      </c>
      <c r="D168" s="17">
        <f t="shared" si="13"/>
        <v>121</v>
      </c>
      <c r="E168" s="17">
        <v>1925</v>
      </c>
      <c r="F168" s="17">
        <v>11</v>
      </c>
      <c r="G168" s="31">
        <f t="shared" si="15"/>
        <v>0.10891089108910891</v>
      </c>
      <c r="H168" s="10">
        <v>9.6197091599000001E-2</v>
      </c>
      <c r="I168" s="10">
        <v>2.3631258773E-2</v>
      </c>
      <c r="J168" s="17">
        <f t="shared" si="14"/>
        <v>4274.0000001776461</v>
      </c>
      <c r="K168" s="10">
        <f t="shared" si="22"/>
        <v>9.0909090909090912E-2</v>
      </c>
      <c r="L168" s="10">
        <f t="shared" si="23"/>
        <v>5.7634205432346083E-2</v>
      </c>
      <c r="M168" s="10">
        <f t="shared" si="21"/>
        <v>9.0909090909090912E-2</v>
      </c>
      <c r="O168" s="10">
        <v>5.5837563451776651E-2</v>
      </c>
      <c r="P168" s="14">
        <v>101</v>
      </c>
      <c r="Q168" s="17">
        <v>1513</v>
      </c>
      <c r="R168" s="14">
        <v>2</v>
      </c>
      <c r="S168" s="14">
        <v>2</v>
      </c>
      <c r="T168" s="25">
        <v>6</v>
      </c>
      <c r="V168" s="25">
        <v>39</v>
      </c>
      <c r="X168" s="25">
        <v>32</v>
      </c>
      <c r="Z168" s="25">
        <v>24</v>
      </c>
      <c r="AB168" s="25">
        <v>0</v>
      </c>
      <c r="AD168" s="25">
        <v>512</v>
      </c>
      <c r="AE168" s="25">
        <v>21</v>
      </c>
      <c r="AG168" s="25">
        <v>0</v>
      </c>
      <c r="AI168" s="25">
        <v>33</v>
      </c>
      <c r="AJ168" s="25">
        <v>0</v>
      </c>
      <c r="AK168" s="25">
        <v>17</v>
      </c>
      <c r="AL168" s="25">
        <v>1</v>
      </c>
      <c r="AM168" s="25">
        <v>25</v>
      </c>
      <c r="AN168" s="10">
        <v>0.247524752475</v>
      </c>
      <c r="AO168" s="10">
        <v>0.78597402597400001</v>
      </c>
      <c r="AP168" s="42">
        <f t="shared" si="20"/>
        <v>1512.99999999995</v>
      </c>
      <c r="AQ168" s="42">
        <f t="shared" si="16"/>
        <v>2.0000000016918875</v>
      </c>
      <c r="AR168" s="10">
        <f t="shared" si="24"/>
        <v>1.9417475744581431E-2</v>
      </c>
      <c r="AS168" s="17">
        <v>312</v>
      </c>
      <c r="AT168" s="32">
        <f t="shared" si="17"/>
        <v>0.16207792207792207</v>
      </c>
      <c r="AU168" s="17">
        <f t="shared" si="19"/>
        <v>2</v>
      </c>
      <c r="AV168" s="32">
        <f t="shared" si="18"/>
        <v>1.9417475728155338E-2</v>
      </c>
    </row>
    <row r="169" spans="1:48" x14ac:dyDescent="0.3">
      <c r="A169" s="7">
        <v>44060</v>
      </c>
      <c r="B169" s="25"/>
      <c r="C169" s="17">
        <v>20202</v>
      </c>
      <c r="D169" s="17">
        <f t="shared" si="13"/>
        <v>191</v>
      </c>
      <c r="E169" s="17">
        <v>1941</v>
      </c>
      <c r="F169" s="17">
        <v>16</v>
      </c>
      <c r="G169" s="31">
        <f t="shared" si="15"/>
        <v>0.1415929203539823</v>
      </c>
      <c r="H169" s="10">
        <v>9.6079596079000004E-2</v>
      </c>
      <c r="I169" s="10">
        <v>2.6943252264999999E-2</v>
      </c>
      <c r="J169" s="17">
        <f t="shared" si="14"/>
        <v>4194.0000000218979</v>
      </c>
      <c r="K169" s="10">
        <f t="shared" si="22"/>
        <v>8.3769633507853408E-2</v>
      </c>
      <c r="L169" s="10">
        <f t="shared" si="23"/>
        <v>6.5199452600232452E-2</v>
      </c>
      <c r="M169" s="10">
        <f t="shared" si="21"/>
        <v>8.3769633507853408E-2</v>
      </c>
      <c r="O169" s="10">
        <f>O168</f>
        <v>5.5837563451776651E-2</v>
      </c>
      <c r="P169" s="14">
        <v>113</v>
      </c>
      <c r="Q169" s="17">
        <v>1526</v>
      </c>
      <c r="R169" s="14">
        <v>13</v>
      </c>
      <c r="S169" s="14">
        <v>13</v>
      </c>
      <c r="T169" s="25">
        <v>9</v>
      </c>
      <c r="V169" s="25">
        <v>50</v>
      </c>
      <c r="X169" s="25">
        <v>28</v>
      </c>
      <c r="Z169" s="25">
        <v>26</v>
      </c>
      <c r="AB169" s="25">
        <v>3</v>
      </c>
      <c r="AD169" s="25">
        <v>515</v>
      </c>
      <c r="AE169" s="25">
        <v>21</v>
      </c>
      <c r="AG169" s="25">
        <v>1</v>
      </c>
      <c r="AI169" s="25">
        <v>25</v>
      </c>
      <c r="AJ169" s="25">
        <v>0</v>
      </c>
      <c r="AK169" s="25">
        <v>18</v>
      </c>
      <c r="AL169" s="25">
        <v>1</v>
      </c>
      <c r="AM169" s="25">
        <v>27</v>
      </c>
      <c r="AN169" s="10">
        <v>0.238938053097</v>
      </c>
      <c r="AO169" s="10">
        <v>0.78619268418300003</v>
      </c>
      <c r="AP169" s="42">
        <f t="shared" si="20"/>
        <v>1525.9999999992031</v>
      </c>
      <c r="AQ169" s="42">
        <f t="shared" si="16"/>
        <v>12.999999999253077</v>
      </c>
      <c r="AR169" s="10">
        <f t="shared" si="24"/>
        <v>0.12871287127973344</v>
      </c>
      <c r="AS169" s="17">
        <v>315</v>
      </c>
      <c r="AT169" s="32">
        <f t="shared" si="17"/>
        <v>0.16228748068006182</v>
      </c>
      <c r="AU169" s="17">
        <f t="shared" si="19"/>
        <v>3</v>
      </c>
      <c r="AV169" s="32">
        <f t="shared" si="18"/>
        <v>2.9702970297029702E-2</v>
      </c>
    </row>
    <row r="170" spans="1:48" x14ac:dyDescent="0.3">
      <c r="A170" s="7">
        <v>44061</v>
      </c>
      <c r="B170" s="25"/>
      <c r="C170" s="17">
        <v>20483</v>
      </c>
      <c r="D170" s="17">
        <f t="shared" si="13"/>
        <v>281</v>
      </c>
      <c r="E170" s="17">
        <v>1947</v>
      </c>
      <c r="F170" s="17">
        <v>6</v>
      </c>
      <c r="G170" s="31">
        <f t="shared" si="15"/>
        <v>5.8252427184466021E-2</v>
      </c>
      <c r="H170" s="10">
        <v>9.5054435384999997E-2</v>
      </c>
      <c r="I170" s="10">
        <v>2.4459748278000001E-2</v>
      </c>
      <c r="J170" s="17">
        <f t="shared" si="14"/>
        <v>4211.0000000548653</v>
      </c>
      <c r="K170" s="10">
        <f t="shared" si="22"/>
        <v>2.1352313167259787E-2</v>
      </c>
      <c r="L170" s="10">
        <f t="shared" si="23"/>
        <v>6.2107837947498509E-2</v>
      </c>
      <c r="M170" s="10">
        <f t="shared" si="21"/>
        <v>2.1352313167259787E-2</v>
      </c>
      <c r="O170" s="10">
        <v>3.1413612565445025E-2</v>
      </c>
      <c r="P170" s="14">
        <v>103</v>
      </c>
      <c r="Q170" s="17">
        <v>1536</v>
      </c>
      <c r="R170" s="14">
        <v>10</v>
      </c>
      <c r="S170" s="14">
        <v>10</v>
      </c>
      <c r="T170" s="25">
        <v>8</v>
      </c>
      <c r="V170" s="25">
        <v>43</v>
      </c>
      <c r="X170" s="25">
        <v>27</v>
      </c>
      <c r="Z170" s="25">
        <v>25</v>
      </c>
      <c r="AB170" s="25">
        <v>3</v>
      </c>
      <c r="AD170" s="25">
        <v>518</v>
      </c>
      <c r="AE170" s="25">
        <v>23</v>
      </c>
      <c r="AG170" s="25">
        <v>4</v>
      </c>
      <c r="AI170" s="25">
        <v>27</v>
      </c>
      <c r="AJ170" s="25">
        <v>0</v>
      </c>
      <c r="AK170" s="25">
        <v>18</v>
      </c>
      <c r="AL170" s="25">
        <v>1</v>
      </c>
      <c r="AM170" s="25">
        <v>26</v>
      </c>
      <c r="AN170" s="10">
        <v>0.25242718446599999</v>
      </c>
      <c r="AO170" s="10">
        <v>0.78890600924400001</v>
      </c>
      <c r="AP170" s="42">
        <f t="shared" si="20"/>
        <v>1535.999999998068</v>
      </c>
      <c r="AQ170" s="42">
        <f t="shared" si="16"/>
        <v>9.9999999988649506</v>
      </c>
      <c r="AR170" s="10">
        <f t="shared" si="24"/>
        <v>8.849557521119425E-2</v>
      </c>
      <c r="AS170" s="17">
        <v>315</v>
      </c>
      <c r="AT170" s="32">
        <f t="shared" si="17"/>
        <v>0.16178736517719569</v>
      </c>
      <c r="AU170" s="17">
        <f t="shared" si="19"/>
        <v>0</v>
      </c>
      <c r="AV170" s="32">
        <f t="shared" si="18"/>
        <v>0</v>
      </c>
    </row>
    <row r="171" spans="1:48" x14ac:dyDescent="0.3">
      <c r="A171" s="7">
        <v>44062</v>
      </c>
      <c r="B171" s="25"/>
      <c r="C171" s="17">
        <v>20796</v>
      </c>
      <c r="D171" s="17">
        <f t="shared" si="13"/>
        <v>313</v>
      </c>
      <c r="E171" s="17">
        <v>1961</v>
      </c>
      <c r="F171" s="17">
        <v>14</v>
      </c>
      <c r="G171" s="31">
        <f t="shared" si="15"/>
        <v>0.12962962962962962</v>
      </c>
      <c r="H171" s="10">
        <v>9.4296980188000007E-2</v>
      </c>
      <c r="I171" s="10">
        <v>2.5346162871999998E-2</v>
      </c>
      <c r="J171" s="17">
        <f t="shared" si="14"/>
        <v>4261.0000000950049</v>
      </c>
      <c r="K171" s="10">
        <f t="shared" si="22"/>
        <v>4.472843450479233E-2</v>
      </c>
      <c r="L171" s="10">
        <f t="shared" si="23"/>
        <v>6.195288855397043E-2</v>
      </c>
      <c r="M171" s="10">
        <f t="shared" si="21"/>
        <v>4.472843450479233E-2</v>
      </c>
      <c r="O171" s="10">
        <v>4.9822064056939501E-2</v>
      </c>
      <c r="P171" s="14">
        <v>108</v>
      </c>
      <c r="Q171" s="17">
        <v>1547</v>
      </c>
      <c r="R171" s="14">
        <v>11</v>
      </c>
      <c r="S171" s="14">
        <v>11</v>
      </c>
      <c r="T171" s="25">
        <v>7</v>
      </c>
      <c r="V171" s="25">
        <v>46</v>
      </c>
      <c r="X171" s="25">
        <v>31</v>
      </c>
      <c r="Z171" s="25">
        <v>24</v>
      </c>
      <c r="AB171" s="25">
        <v>2</v>
      </c>
      <c r="AD171" s="25">
        <v>520</v>
      </c>
      <c r="AE171" s="25">
        <v>24</v>
      </c>
      <c r="AG171" s="25">
        <v>2</v>
      </c>
      <c r="AI171" s="25">
        <v>26</v>
      </c>
      <c r="AJ171" s="25">
        <v>0</v>
      </c>
      <c r="AK171" s="25">
        <v>20</v>
      </c>
      <c r="AL171" s="25">
        <v>1</v>
      </c>
      <c r="AM171" s="25">
        <v>25</v>
      </c>
      <c r="AN171" s="10">
        <v>0.23148148148100001</v>
      </c>
      <c r="AO171" s="10">
        <v>0.78888322284500001</v>
      </c>
      <c r="AP171" s="42">
        <f t="shared" si="20"/>
        <v>1546.999999999045</v>
      </c>
      <c r="AQ171" s="42">
        <f t="shared" si="16"/>
        <v>11.000000000977025</v>
      </c>
      <c r="AR171" s="10">
        <f t="shared" si="24"/>
        <v>0.10679611651434004</v>
      </c>
      <c r="AS171" s="17">
        <v>318</v>
      </c>
      <c r="AT171" s="32">
        <f t="shared" si="17"/>
        <v>0.16216216216216217</v>
      </c>
      <c r="AU171" s="17">
        <f t="shared" si="19"/>
        <v>3</v>
      </c>
      <c r="AV171" s="32">
        <f t="shared" si="18"/>
        <v>2.9126213592233011E-2</v>
      </c>
    </row>
    <row r="172" spans="1:48" x14ac:dyDescent="0.3">
      <c r="A172" s="7">
        <v>44063</v>
      </c>
      <c r="B172" s="25"/>
      <c r="C172" s="17">
        <v>21042</v>
      </c>
      <c r="D172" s="17">
        <f t="shared" si="13"/>
        <v>246</v>
      </c>
      <c r="E172" s="17">
        <v>1983</v>
      </c>
      <c r="F172" s="17">
        <v>22</v>
      </c>
      <c r="G172" s="31">
        <f t="shared" si="15"/>
        <v>0.18965517241379309</v>
      </c>
      <c r="H172" s="10">
        <v>9.4240091245999996E-2</v>
      </c>
      <c r="I172" s="10">
        <v>2.7115474519999998E-2</v>
      </c>
      <c r="J172" s="17">
        <f t="shared" si="14"/>
        <v>4278.0000001268654</v>
      </c>
      <c r="K172" s="10">
        <f t="shared" si="22"/>
        <v>8.943089430894309E-2</v>
      </c>
      <c r="L172" s="10">
        <f t="shared" si="23"/>
        <v>5.9470077247629712E-2</v>
      </c>
      <c r="M172" s="10">
        <f t="shared" si="21"/>
        <v>8.943089430894309E-2</v>
      </c>
      <c r="O172" s="10">
        <v>7.0287539936102233E-2</v>
      </c>
      <c r="P172" s="14">
        <v>116</v>
      </c>
      <c r="Q172" s="17">
        <v>1561</v>
      </c>
      <c r="R172" s="14">
        <v>14</v>
      </c>
      <c r="S172" s="14">
        <v>14</v>
      </c>
      <c r="T172" s="25">
        <v>8</v>
      </c>
      <c r="V172" s="25">
        <v>49</v>
      </c>
      <c r="X172" s="25">
        <v>35</v>
      </c>
      <c r="Z172" s="25">
        <v>24</v>
      </c>
      <c r="AB172" s="25">
        <v>2</v>
      </c>
      <c r="AD172" s="25">
        <v>522</v>
      </c>
      <c r="AE172" s="25">
        <v>25</v>
      </c>
      <c r="AG172" s="25">
        <v>1</v>
      </c>
      <c r="AI172" s="25">
        <v>33</v>
      </c>
      <c r="AJ172" s="25">
        <v>0</v>
      </c>
      <c r="AK172" s="25">
        <v>20</v>
      </c>
      <c r="AL172" s="25">
        <v>1</v>
      </c>
      <c r="AM172" s="25">
        <v>24</v>
      </c>
      <c r="AN172" s="10">
        <v>0.20689655172400001</v>
      </c>
      <c r="AO172" s="10">
        <v>0.787191124558</v>
      </c>
      <c r="AP172" s="42">
        <f t="shared" si="20"/>
        <v>1560.9999999985139</v>
      </c>
      <c r="AQ172" s="42">
        <f t="shared" si="16"/>
        <v>13.999999999468855</v>
      </c>
      <c r="AR172" s="10">
        <f t="shared" si="24"/>
        <v>0.12962962962471161</v>
      </c>
      <c r="AS172" s="17">
        <v>321</v>
      </c>
      <c r="AT172" s="32">
        <f t="shared" si="17"/>
        <v>0.16187594553706505</v>
      </c>
      <c r="AU172" s="17">
        <f t="shared" si="19"/>
        <v>3</v>
      </c>
      <c r="AV172" s="32">
        <f t="shared" si="18"/>
        <v>2.7777777777777776E-2</v>
      </c>
    </row>
    <row r="173" spans="1:48" x14ac:dyDescent="0.3">
      <c r="A173" s="7">
        <v>44064</v>
      </c>
      <c r="B173" s="25"/>
      <c r="C173" s="17">
        <v>21546</v>
      </c>
      <c r="D173" s="17">
        <f t="shared" si="13"/>
        <v>504</v>
      </c>
      <c r="E173" s="17">
        <v>2005</v>
      </c>
      <c r="F173" s="17">
        <v>22</v>
      </c>
      <c r="G173" s="31">
        <f t="shared" si="15"/>
        <v>0.18487394957983194</v>
      </c>
      <c r="H173" s="10">
        <v>9.3056715863000003E-2</v>
      </c>
      <c r="I173" s="10">
        <v>2.6246140272999999E-2</v>
      </c>
      <c r="J173" s="17">
        <f t="shared" si="14"/>
        <v>4534.0000000845075</v>
      </c>
      <c r="K173" s="10">
        <f t="shared" si="22"/>
        <v>4.3650793650793648E-2</v>
      </c>
      <c r="L173" s="10">
        <f t="shared" si="23"/>
        <v>5.246713456779848E-2</v>
      </c>
      <c r="M173" s="10">
        <f t="shared" si="21"/>
        <v>4.3650793650793648E-2</v>
      </c>
      <c r="O173" s="10">
        <v>8.943089430894309E-2</v>
      </c>
      <c r="P173" s="14">
        <v>119</v>
      </c>
      <c r="Q173" s="17">
        <v>1570</v>
      </c>
      <c r="R173" s="14">
        <v>9</v>
      </c>
      <c r="S173" s="14">
        <v>9</v>
      </c>
      <c r="T173" s="25">
        <v>11</v>
      </c>
      <c r="V173" s="25">
        <v>46</v>
      </c>
      <c r="X173" s="25">
        <v>38</v>
      </c>
      <c r="Z173" s="25">
        <v>24</v>
      </c>
      <c r="AB173" s="25">
        <v>5</v>
      </c>
      <c r="AD173" s="25">
        <v>527</v>
      </c>
      <c r="AE173" s="25">
        <v>23</v>
      </c>
      <c r="AG173" s="25">
        <v>6</v>
      </c>
      <c r="AI173" s="25">
        <v>34</v>
      </c>
      <c r="AJ173" s="25">
        <v>0</v>
      </c>
      <c r="AK173" s="25">
        <v>18</v>
      </c>
      <c r="AL173" s="25">
        <v>1</v>
      </c>
      <c r="AM173" s="25">
        <v>24</v>
      </c>
      <c r="AN173" s="10">
        <v>0.20168067226799999</v>
      </c>
      <c r="AO173" s="10">
        <v>0.783042394014</v>
      </c>
      <c r="AP173" s="42">
        <f t="shared" si="20"/>
        <v>1569.9999999980701</v>
      </c>
      <c r="AQ173" s="42">
        <f t="shared" si="16"/>
        <v>8.9999999995561666</v>
      </c>
      <c r="AR173" s="10">
        <f t="shared" si="24"/>
        <v>7.7586206892725579E-2</v>
      </c>
      <c r="AS173" s="17">
        <v>323</v>
      </c>
      <c r="AT173" s="32">
        <f t="shared" si="17"/>
        <v>0.16109725685785536</v>
      </c>
      <c r="AU173" s="17">
        <f t="shared" si="19"/>
        <v>2</v>
      </c>
      <c r="AV173" s="32">
        <f t="shared" si="18"/>
        <v>1.7241379310344827E-2</v>
      </c>
    </row>
    <row r="174" spans="1:48" x14ac:dyDescent="0.3">
      <c r="A174" s="7">
        <v>44065</v>
      </c>
      <c r="B174" s="25"/>
      <c r="C174" s="17">
        <v>21780</v>
      </c>
      <c r="D174" s="17">
        <f t="shared" si="13"/>
        <v>234</v>
      </c>
      <c r="E174" s="17">
        <v>2019</v>
      </c>
      <c r="F174" s="17">
        <v>14</v>
      </c>
      <c r="G174" s="31">
        <f t="shared" si="15"/>
        <v>0.11290322580645161</v>
      </c>
      <c r="H174" s="10">
        <v>9.2699724516999996E-2</v>
      </c>
      <c r="I174" s="10">
        <v>2.6643747313999998E-2</v>
      </c>
      <c r="J174" s="17">
        <f t="shared" si="14"/>
        <v>4654.0000000241707</v>
      </c>
      <c r="K174" s="10">
        <f t="shared" si="22"/>
        <v>5.9829059829059832E-2</v>
      </c>
      <c r="L174" s="10">
        <f t="shared" si="23"/>
        <v>5.5696238966196222E-2</v>
      </c>
      <c r="M174" s="10">
        <f t="shared" si="21"/>
        <v>5.9829059829059832E-2</v>
      </c>
      <c r="O174" s="10">
        <v>2.7777777777777776E-2</v>
      </c>
      <c r="P174" s="14">
        <v>124</v>
      </c>
      <c r="Q174" s="17">
        <v>1575</v>
      </c>
      <c r="R174" s="14">
        <v>5</v>
      </c>
      <c r="S174" s="14">
        <v>5</v>
      </c>
      <c r="T174" s="25">
        <v>8</v>
      </c>
      <c r="V174" s="25">
        <v>54</v>
      </c>
      <c r="X174" s="25">
        <v>36</v>
      </c>
      <c r="Z174" s="25">
        <v>26</v>
      </c>
      <c r="AB174" s="25">
        <v>4</v>
      </c>
      <c r="AD174" s="25">
        <v>531</v>
      </c>
      <c r="AE174" s="25">
        <v>25</v>
      </c>
      <c r="AG174" s="25">
        <v>3</v>
      </c>
      <c r="AI174" s="25">
        <v>36</v>
      </c>
      <c r="AJ174" s="25">
        <v>0</v>
      </c>
      <c r="AK174" s="25">
        <v>19</v>
      </c>
      <c r="AL174" s="25">
        <v>1</v>
      </c>
      <c r="AM174" s="25">
        <v>26</v>
      </c>
      <c r="AN174" s="10">
        <v>0.209677419354</v>
      </c>
      <c r="AO174" s="10">
        <v>0.78008915304600002</v>
      </c>
      <c r="AP174" s="42">
        <f t="shared" si="20"/>
        <v>1574.999999999874</v>
      </c>
      <c r="AQ174" s="42">
        <f t="shared" si="16"/>
        <v>5.0000000018039827</v>
      </c>
      <c r="AR174" s="10">
        <f t="shared" si="24"/>
        <v>4.2016806737848592E-2</v>
      </c>
      <c r="AS174" s="17">
        <v>323</v>
      </c>
      <c r="AT174" s="32">
        <f t="shared" si="17"/>
        <v>0.15998018821198612</v>
      </c>
      <c r="AU174" s="17">
        <f t="shared" si="19"/>
        <v>0</v>
      </c>
      <c r="AV174" s="32">
        <f t="shared" si="18"/>
        <v>0</v>
      </c>
    </row>
    <row r="175" spans="1:48" x14ac:dyDescent="0.3">
      <c r="A175" s="7">
        <v>44066</v>
      </c>
      <c r="B175" s="25"/>
      <c r="C175" s="17">
        <v>21916</v>
      </c>
      <c r="D175" s="17">
        <f t="shared" si="13"/>
        <v>136</v>
      </c>
      <c r="E175" s="17">
        <v>2029</v>
      </c>
      <c r="F175" s="17">
        <v>10</v>
      </c>
      <c r="G175" s="31">
        <f t="shared" si="15"/>
        <v>7.8125E-2</v>
      </c>
      <c r="H175" s="10">
        <v>9.2580762912E-2</v>
      </c>
      <c r="I175" s="10">
        <v>2.7205100956000001E-2</v>
      </c>
      <c r="J175" s="17">
        <f t="shared" si="14"/>
        <v>4705.0000000742502</v>
      </c>
      <c r="K175" s="10">
        <f t="shared" si="22"/>
        <v>7.3529411764705885E-2</v>
      </c>
      <c r="L175" s="10">
        <f t="shared" si="23"/>
        <v>5.4745186321204127E-2</v>
      </c>
      <c r="M175" s="10">
        <f t="shared" si="21"/>
        <v>7.3529411764705885E-2</v>
      </c>
      <c r="O175" s="10">
        <v>4.2735042735042736E-2</v>
      </c>
      <c r="P175" s="14">
        <v>128</v>
      </c>
      <c r="Q175" s="17">
        <v>1583</v>
      </c>
      <c r="R175" s="14">
        <v>8</v>
      </c>
      <c r="S175" s="14">
        <v>8</v>
      </c>
      <c r="T175" s="25">
        <v>10</v>
      </c>
      <c r="V175" s="25">
        <v>53</v>
      </c>
      <c r="X175" s="25">
        <v>41</v>
      </c>
      <c r="Z175" s="25">
        <v>24</v>
      </c>
      <c r="AB175" s="25">
        <v>1</v>
      </c>
      <c r="AD175" s="25">
        <v>532</v>
      </c>
      <c r="AE175" s="25">
        <v>26</v>
      </c>
      <c r="AG175" s="25">
        <v>2</v>
      </c>
      <c r="AI175" s="25">
        <v>46</v>
      </c>
      <c r="AJ175" s="25">
        <v>0</v>
      </c>
      <c r="AK175" s="25">
        <v>19</v>
      </c>
      <c r="AL175" s="25">
        <v>1</v>
      </c>
      <c r="AM175" s="25">
        <v>24</v>
      </c>
      <c r="AN175" s="10">
        <v>0.1875</v>
      </c>
      <c r="AO175" s="10">
        <v>0.78018728437600005</v>
      </c>
      <c r="AP175" s="42">
        <f t="shared" si="20"/>
        <v>1582.9999999989041</v>
      </c>
      <c r="AQ175" s="42">
        <f t="shared" si="16"/>
        <v>7.9999999990300239</v>
      </c>
      <c r="AR175" s="10">
        <f t="shared" si="24"/>
        <v>6.4516129024435681E-2</v>
      </c>
      <c r="AS175" s="17">
        <v>325</v>
      </c>
      <c r="AT175" s="32">
        <f t="shared" si="17"/>
        <v>0.16017742730409068</v>
      </c>
      <c r="AU175" s="17">
        <f t="shared" si="19"/>
        <v>2</v>
      </c>
      <c r="AV175" s="32">
        <f t="shared" si="18"/>
        <v>1.6129032258064516E-2</v>
      </c>
    </row>
    <row r="176" spans="1:48" x14ac:dyDescent="0.3">
      <c r="A176" s="7">
        <v>44067</v>
      </c>
      <c r="B176" s="25"/>
      <c r="C176" s="17">
        <v>22175</v>
      </c>
      <c r="D176" s="17">
        <f t="shared" si="13"/>
        <v>259</v>
      </c>
      <c r="E176" s="17">
        <v>2038</v>
      </c>
      <c r="F176" s="17">
        <v>9</v>
      </c>
      <c r="G176" s="31">
        <f t="shared" si="15"/>
        <v>7.03125E-2</v>
      </c>
      <c r="H176" s="10">
        <v>9.1905298758999998E-2</v>
      </c>
      <c r="I176" s="10">
        <v>2.7268853855000001E-2</v>
      </c>
      <c r="J176" s="17">
        <f t="shared" si="14"/>
        <v>4694.0000001697908</v>
      </c>
      <c r="K176" s="10">
        <f t="shared" si="22"/>
        <v>3.4749034749034749E-2</v>
      </c>
      <c r="L176" s="10">
        <f t="shared" si="23"/>
        <v>5.0540772848497964E-2</v>
      </c>
      <c r="M176" s="10">
        <f t="shared" si="21"/>
        <v>3.4749034749034749E-2</v>
      </c>
      <c r="O176" s="10">
        <v>6.6176470588235295E-2</v>
      </c>
      <c r="P176" s="14">
        <v>128</v>
      </c>
      <c r="Q176" s="17">
        <v>1594</v>
      </c>
      <c r="R176" s="14">
        <v>11</v>
      </c>
      <c r="S176" s="14">
        <v>11</v>
      </c>
      <c r="T176" s="25">
        <v>10</v>
      </c>
      <c r="V176" s="25">
        <v>48</v>
      </c>
      <c r="X176" s="25">
        <v>40</v>
      </c>
      <c r="Z176" s="25">
        <v>30</v>
      </c>
      <c r="AB176" s="25">
        <v>7</v>
      </c>
      <c r="AD176" s="25">
        <v>539</v>
      </c>
      <c r="AE176" s="25">
        <v>29</v>
      </c>
      <c r="AG176" s="25">
        <v>5</v>
      </c>
      <c r="AI176" s="25">
        <v>48</v>
      </c>
      <c r="AJ176" s="25">
        <v>0</v>
      </c>
      <c r="AK176" s="25">
        <v>19</v>
      </c>
      <c r="AL176" s="25">
        <v>1</v>
      </c>
      <c r="AM176" s="25">
        <v>30</v>
      </c>
      <c r="AN176" s="10">
        <v>0.234375</v>
      </c>
      <c r="AO176" s="10">
        <v>0.78213935230599996</v>
      </c>
      <c r="AP176" s="42">
        <f t="shared" si="20"/>
        <v>1593.999999999628</v>
      </c>
      <c r="AQ176" s="42">
        <f t="shared" si="16"/>
        <v>11.000000000723958</v>
      </c>
      <c r="AR176" s="10">
        <f t="shared" si="24"/>
        <v>8.593750000565592E-2</v>
      </c>
      <c r="AS176" s="17">
        <v>326</v>
      </c>
      <c r="AT176" s="32">
        <f t="shared" si="17"/>
        <v>0.15996074582924436</v>
      </c>
      <c r="AU176" s="17">
        <f t="shared" si="19"/>
        <v>1</v>
      </c>
      <c r="AV176" s="32">
        <f t="shared" si="18"/>
        <v>7.8125E-3</v>
      </c>
    </row>
    <row r="177" spans="1:49" x14ac:dyDescent="0.3">
      <c r="A177" s="7">
        <v>44068</v>
      </c>
      <c r="B177" s="25"/>
      <c r="C177" s="17">
        <v>22539</v>
      </c>
      <c r="D177" s="17">
        <f t="shared" si="13"/>
        <v>364</v>
      </c>
      <c r="E177" s="17">
        <v>2054</v>
      </c>
      <c r="F177" s="17">
        <v>16</v>
      </c>
      <c r="G177" s="31">
        <f t="shared" si="15"/>
        <v>0.12307692307692308</v>
      </c>
      <c r="H177" s="10">
        <v>9.1130928612000006E-2</v>
      </c>
      <c r="I177" s="10">
        <v>2.7111574555999999E-2</v>
      </c>
      <c r="J177" s="17">
        <f t="shared" si="14"/>
        <v>4795.0000001468006</v>
      </c>
      <c r="K177" s="10">
        <f t="shared" si="22"/>
        <v>4.3956043956043959E-2</v>
      </c>
      <c r="L177" s="10">
        <f t="shared" si="23"/>
        <v>5.0785063004422884E-2</v>
      </c>
      <c r="M177" s="10">
        <f t="shared" si="21"/>
        <v>4.3956043956043959E-2</v>
      </c>
      <c r="O177" s="10">
        <v>6.1776061776061778E-2</v>
      </c>
      <c r="P177" s="14">
        <v>130</v>
      </c>
      <c r="Q177" s="17">
        <v>1604</v>
      </c>
      <c r="R177" s="14">
        <v>10</v>
      </c>
      <c r="S177" s="14">
        <v>10</v>
      </c>
      <c r="T177" s="25">
        <v>13</v>
      </c>
      <c r="V177" s="25">
        <v>53</v>
      </c>
      <c r="X177" s="25">
        <v>34</v>
      </c>
      <c r="Z177" s="25">
        <v>30</v>
      </c>
      <c r="AB177" s="25">
        <v>2</v>
      </c>
      <c r="AD177" s="25">
        <v>541</v>
      </c>
      <c r="AE177" s="25">
        <v>25</v>
      </c>
      <c r="AG177" s="25">
        <v>2</v>
      </c>
      <c r="AI177" s="25">
        <v>42</v>
      </c>
      <c r="AJ177" s="25">
        <v>0</v>
      </c>
      <c r="AK177" s="25">
        <v>17</v>
      </c>
      <c r="AL177" s="25">
        <v>1</v>
      </c>
      <c r="AM177" s="25">
        <v>30</v>
      </c>
      <c r="AN177" s="10">
        <v>0.23076923076899999</v>
      </c>
      <c r="AO177" s="10">
        <v>0.78091528724399994</v>
      </c>
      <c r="AP177" s="42">
        <f t="shared" si="20"/>
        <v>1603.999999999176</v>
      </c>
      <c r="AQ177" s="42">
        <f t="shared" si="16"/>
        <v>9.9999999995479811</v>
      </c>
      <c r="AR177" s="10">
        <f t="shared" si="24"/>
        <v>7.8124999996468603E-2</v>
      </c>
      <c r="AS177" s="17">
        <v>328</v>
      </c>
      <c r="AT177" s="32">
        <f t="shared" si="17"/>
        <v>0.15968841285296981</v>
      </c>
      <c r="AU177" s="17">
        <f t="shared" si="19"/>
        <v>2</v>
      </c>
      <c r="AV177" s="32">
        <f t="shared" si="18"/>
        <v>1.5625E-2</v>
      </c>
    </row>
    <row r="178" spans="1:49" x14ac:dyDescent="0.3">
      <c r="A178" s="7">
        <v>44069</v>
      </c>
      <c r="B178" s="25"/>
      <c r="C178" s="17">
        <v>22933</v>
      </c>
      <c r="D178" s="17">
        <f t="shared" si="13"/>
        <v>394</v>
      </c>
      <c r="E178" s="17">
        <v>2069</v>
      </c>
      <c r="F178" s="17">
        <v>15</v>
      </c>
      <c r="G178" s="31">
        <f t="shared" si="15"/>
        <v>0.11029411764705882</v>
      </c>
      <c r="H178" s="10">
        <v>9.0219334582999994E-2</v>
      </c>
      <c r="I178" s="10">
        <v>2.7608607388999999E-2</v>
      </c>
      <c r="J178" s="17">
        <f t="shared" si="14"/>
        <v>4926.0000000646905</v>
      </c>
      <c r="K178" s="10">
        <f t="shared" si="22"/>
        <v>3.8071065989847719E-2</v>
      </c>
      <c r="L178" s="10">
        <f t="shared" si="23"/>
        <v>4.8488054457414338E-2</v>
      </c>
      <c r="M178" s="10">
        <f t="shared" si="21"/>
        <v>3.8071065989847719E-2</v>
      </c>
      <c r="O178" s="10">
        <v>4.1208791208791208E-2</v>
      </c>
      <c r="P178" s="14">
        <v>136</v>
      </c>
      <c r="Q178" s="17">
        <v>1616</v>
      </c>
      <c r="R178" s="14">
        <v>12</v>
      </c>
      <c r="S178" s="14">
        <v>12</v>
      </c>
      <c r="T178" s="25">
        <v>9</v>
      </c>
      <c r="V178" s="25">
        <v>63</v>
      </c>
      <c r="X178" s="25">
        <v>33</v>
      </c>
      <c r="Z178" s="25">
        <v>31</v>
      </c>
      <c r="AB178" s="25">
        <v>3</v>
      </c>
      <c r="AD178" s="25">
        <v>544</v>
      </c>
      <c r="AE178" s="25">
        <v>26</v>
      </c>
      <c r="AG178" s="25">
        <v>2</v>
      </c>
      <c r="AI178" s="25">
        <v>41</v>
      </c>
      <c r="AJ178" s="25">
        <v>0</v>
      </c>
      <c r="AK178" s="25">
        <v>19</v>
      </c>
      <c r="AL178" s="25">
        <v>0</v>
      </c>
      <c r="AM178" s="25">
        <v>32</v>
      </c>
      <c r="AN178" s="10">
        <v>0.23529411764700001</v>
      </c>
      <c r="AO178" s="10">
        <v>0.78105364910499997</v>
      </c>
      <c r="AP178" s="42">
        <f t="shared" si="20"/>
        <v>1615.9999999982449</v>
      </c>
      <c r="AQ178" s="42">
        <f t="shared" si="16"/>
        <v>11.999999999068905</v>
      </c>
      <c r="AR178" s="10">
        <f t="shared" si="24"/>
        <v>9.2307692300530042E-2</v>
      </c>
      <c r="AS178" s="17">
        <v>329</v>
      </c>
      <c r="AT178" s="32">
        <f t="shared" si="17"/>
        <v>0.15901401643305946</v>
      </c>
      <c r="AU178" s="17">
        <f t="shared" si="19"/>
        <v>1</v>
      </c>
      <c r="AV178" s="32">
        <f t="shared" si="18"/>
        <v>7.6923076923076927E-3</v>
      </c>
    </row>
    <row r="179" spans="1:49" x14ac:dyDescent="0.3">
      <c r="A179" s="7">
        <v>44070</v>
      </c>
      <c r="B179" s="25"/>
      <c r="C179" s="17">
        <v>23283</v>
      </c>
      <c r="D179" s="17">
        <f t="shared" si="13"/>
        <v>350</v>
      </c>
      <c r="E179" s="17">
        <v>2090</v>
      </c>
      <c r="F179" s="17">
        <v>21</v>
      </c>
      <c r="G179" s="31">
        <f t="shared" si="15"/>
        <v>0.14383561643835616</v>
      </c>
      <c r="H179" s="10">
        <v>8.9765064638999997E-2</v>
      </c>
      <c r="I179" s="10">
        <v>2.9388083735000001E-2</v>
      </c>
      <c r="J179" s="17">
        <f t="shared" si="14"/>
        <v>4968.0000001538037</v>
      </c>
      <c r="K179" s="10">
        <f t="shared" si="22"/>
        <v>0.06</v>
      </c>
      <c r="L179" s="10">
        <f t="shared" si="23"/>
        <v>4.5804499283519963E-2</v>
      </c>
      <c r="M179" s="10">
        <f t="shared" si="21"/>
        <v>0.06</v>
      </c>
      <c r="O179" s="10">
        <v>5.3299492385786802E-2</v>
      </c>
      <c r="P179" s="14">
        <v>146</v>
      </c>
      <c r="Q179" s="17">
        <v>1629</v>
      </c>
      <c r="R179" s="14">
        <v>13</v>
      </c>
      <c r="S179" s="14">
        <v>13</v>
      </c>
      <c r="T179" s="25">
        <v>12</v>
      </c>
      <c r="V179" s="25">
        <v>52</v>
      </c>
      <c r="X179" s="25">
        <v>51</v>
      </c>
      <c r="Z179" s="25">
        <v>31</v>
      </c>
      <c r="AB179" s="25">
        <v>3</v>
      </c>
      <c r="AD179" s="25">
        <v>547</v>
      </c>
      <c r="AE179" s="25">
        <v>29</v>
      </c>
      <c r="AG179" s="25">
        <v>4</v>
      </c>
      <c r="AI179" s="25">
        <v>49</v>
      </c>
      <c r="AJ179" s="25">
        <v>0</v>
      </c>
      <c r="AK179" s="25">
        <v>21</v>
      </c>
      <c r="AL179" s="25">
        <v>0</v>
      </c>
      <c r="AM179" s="25">
        <v>32</v>
      </c>
      <c r="AN179" s="10">
        <v>0.21917808219099999</v>
      </c>
      <c r="AO179" s="10">
        <v>0.77942583732000004</v>
      </c>
      <c r="AP179" s="42">
        <f t="shared" si="20"/>
        <v>1628.9999999988001</v>
      </c>
      <c r="AQ179" s="42">
        <f t="shared" si="16"/>
        <v>13.000000000555247</v>
      </c>
      <c r="AR179" s="10">
        <f t="shared" si="24"/>
        <v>9.5588235298200347E-2</v>
      </c>
      <c r="AS179" s="17">
        <v>329</v>
      </c>
      <c r="AT179" s="32">
        <f t="shared" si="17"/>
        <v>0.15741626794258373</v>
      </c>
      <c r="AU179" s="17">
        <f t="shared" si="19"/>
        <v>0</v>
      </c>
      <c r="AV179" s="32">
        <f t="shared" si="18"/>
        <v>0</v>
      </c>
    </row>
    <row r="180" spans="1:49" x14ac:dyDescent="0.3">
      <c r="A180" s="7">
        <v>44071</v>
      </c>
      <c r="B180" s="25"/>
      <c r="C180" s="17">
        <v>23768</v>
      </c>
      <c r="D180" s="17">
        <f t="shared" si="13"/>
        <v>485</v>
      </c>
      <c r="E180" s="17">
        <v>2112</v>
      </c>
      <c r="F180" s="17">
        <v>22</v>
      </c>
      <c r="G180" s="31">
        <f t="shared" si="15"/>
        <v>0.14193548387096774</v>
      </c>
      <c r="H180" s="10">
        <v>8.8858970043000002E-2</v>
      </c>
      <c r="I180" s="10">
        <v>2.9784780936999999E-2</v>
      </c>
      <c r="J180" s="17">
        <f t="shared" si="14"/>
        <v>5204.0000001293283</v>
      </c>
      <c r="K180" s="10">
        <f t="shared" si="22"/>
        <v>4.536082474226804E-2</v>
      </c>
      <c r="L180" s="10">
        <f t="shared" si="23"/>
        <v>5.3117137176514999E-2</v>
      </c>
      <c r="M180" s="10">
        <f t="shared" si="21"/>
        <v>4.536082474226804E-2</v>
      </c>
      <c r="O180" s="10">
        <v>6.2857142857142861E-2</v>
      </c>
      <c r="P180" s="14">
        <v>155</v>
      </c>
      <c r="Q180" s="17">
        <v>1643</v>
      </c>
      <c r="R180" s="14">
        <v>14</v>
      </c>
      <c r="S180" s="14">
        <v>14</v>
      </c>
      <c r="T180" s="25">
        <v>9</v>
      </c>
      <c r="V180" s="25">
        <v>52</v>
      </c>
      <c r="X180" s="25">
        <v>57</v>
      </c>
      <c r="Z180" s="25">
        <v>37</v>
      </c>
      <c r="AB180" s="25">
        <v>7</v>
      </c>
      <c r="AD180" s="25">
        <v>554</v>
      </c>
      <c r="AE180" s="25">
        <v>34</v>
      </c>
      <c r="AG180" s="25">
        <v>6</v>
      </c>
      <c r="AI180" s="25">
        <v>62</v>
      </c>
      <c r="AJ180" s="25">
        <v>0</v>
      </c>
      <c r="AK180" s="25">
        <v>22</v>
      </c>
      <c r="AL180" s="25">
        <v>0</v>
      </c>
      <c r="AM180" s="25">
        <v>37</v>
      </c>
      <c r="AN180" s="10">
        <v>0.23870967741900001</v>
      </c>
      <c r="AO180" s="10">
        <v>0.77793560606000001</v>
      </c>
      <c r="AP180" s="42">
        <f t="shared" si="20"/>
        <v>1642.9999999987201</v>
      </c>
      <c r="AQ180" s="42">
        <f t="shared" si="16"/>
        <v>13.999999999919964</v>
      </c>
      <c r="AR180" s="10">
        <f t="shared" si="24"/>
        <v>9.5890410958355918E-2</v>
      </c>
      <c r="AS180" s="17">
        <v>329</v>
      </c>
      <c r="AT180" s="32">
        <f t="shared" si="17"/>
        <v>0.15577651515151514</v>
      </c>
      <c r="AU180" s="17">
        <f t="shared" si="19"/>
        <v>0</v>
      </c>
      <c r="AV180" s="32">
        <f t="shared" si="18"/>
        <v>0</v>
      </c>
    </row>
    <row r="181" spans="1:49" x14ac:dyDescent="0.3">
      <c r="A181" s="7">
        <v>44072</v>
      </c>
      <c r="B181" s="25"/>
      <c r="C181" s="17">
        <v>24088</v>
      </c>
      <c r="D181" s="17">
        <f t="shared" si="13"/>
        <v>320</v>
      </c>
      <c r="E181" s="17">
        <v>2126</v>
      </c>
      <c r="F181" s="17">
        <v>14</v>
      </c>
      <c r="G181" s="31">
        <f t="shared" si="15"/>
        <v>9.0909090909090912E-2</v>
      </c>
      <c r="H181" s="10">
        <v>8.8259714380000007E-2</v>
      </c>
      <c r="I181" s="10">
        <v>2.8507960014000001E-2</v>
      </c>
      <c r="J181" s="17">
        <f t="shared" si="14"/>
        <v>5402.0000001533608</v>
      </c>
      <c r="K181" s="10">
        <f t="shared" si="22"/>
        <v>4.3749999999999997E-2</v>
      </c>
      <c r="L181" s="10">
        <f t="shared" si="23"/>
        <v>5.2563439514314615E-2</v>
      </c>
      <c r="M181" s="10">
        <f t="shared" si="21"/>
        <v>4.3749999999999997E-2</v>
      </c>
      <c r="O181" s="10">
        <v>2.88659793814433E-2</v>
      </c>
      <c r="P181" s="14">
        <v>154</v>
      </c>
      <c r="Q181" s="17">
        <v>1654</v>
      </c>
      <c r="R181" s="14">
        <v>11</v>
      </c>
      <c r="S181" s="14">
        <v>11</v>
      </c>
      <c r="T181" s="25">
        <v>11</v>
      </c>
      <c r="V181" s="25">
        <v>49</v>
      </c>
      <c r="X181" s="25">
        <v>58</v>
      </c>
      <c r="Z181" s="25">
        <v>36</v>
      </c>
      <c r="AB181" s="25">
        <v>5</v>
      </c>
      <c r="AD181" s="25">
        <v>559</v>
      </c>
      <c r="AE181" s="25">
        <v>35</v>
      </c>
      <c r="AG181" s="25">
        <v>5</v>
      </c>
      <c r="AI181" s="25">
        <v>58</v>
      </c>
      <c r="AJ181" s="25">
        <v>0</v>
      </c>
      <c r="AK181" s="25">
        <v>25</v>
      </c>
      <c r="AL181" s="25">
        <v>0</v>
      </c>
      <c r="AM181" s="25">
        <v>36</v>
      </c>
      <c r="AN181" s="10">
        <v>0.233766233766</v>
      </c>
      <c r="AO181" s="10">
        <v>0.77798682972699995</v>
      </c>
      <c r="AP181" s="42">
        <f t="shared" si="20"/>
        <v>1653.9999999996019</v>
      </c>
      <c r="AQ181" s="42">
        <f t="shared" si="16"/>
        <v>11.000000000881755</v>
      </c>
      <c r="AR181" s="10">
        <f t="shared" si="24"/>
        <v>7.0967741941172613E-2</v>
      </c>
      <c r="AS181" s="17">
        <v>332</v>
      </c>
      <c r="AT181" s="32">
        <f t="shared" si="17"/>
        <v>0.1561618062088429</v>
      </c>
      <c r="AU181" s="17">
        <f t="shared" si="19"/>
        <v>3</v>
      </c>
      <c r="AV181" s="32">
        <f t="shared" si="18"/>
        <v>1.935483870967742E-2</v>
      </c>
    </row>
    <row r="182" spans="1:49" x14ac:dyDescent="0.3">
      <c r="A182" s="7">
        <v>44073</v>
      </c>
      <c r="B182" s="25"/>
      <c r="C182" s="17">
        <v>24362</v>
      </c>
      <c r="D182" s="17">
        <f t="shared" si="13"/>
        <v>274</v>
      </c>
      <c r="E182" s="17">
        <v>2141</v>
      </c>
      <c r="F182" s="17">
        <v>15</v>
      </c>
      <c r="G182" s="31">
        <f t="shared" si="15"/>
        <v>9.6774193548387094E-2</v>
      </c>
      <c r="H182" s="10">
        <v>8.7882768245000006E-2</v>
      </c>
      <c r="I182" s="10">
        <v>2.7733047056E-2</v>
      </c>
      <c r="J182" s="17">
        <f t="shared" si="14"/>
        <v>5589.0000001448088</v>
      </c>
      <c r="K182" s="10">
        <f t="shared" si="22"/>
        <v>5.4744525547445258E-2</v>
      </c>
      <c r="L182" s="10">
        <f t="shared" si="23"/>
        <v>5.1332910707348543E-2</v>
      </c>
      <c r="M182" s="10">
        <f t="shared" si="21"/>
        <v>5.4744525547445258E-2</v>
      </c>
      <c r="O182" s="10">
        <v>4.6875E-2</v>
      </c>
      <c r="P182" s="14">
        <v>155</v>
      </c>
      <c r="Q182" s="17">
        <v>1658</v>
      </c>
      <c r="R182" s="14">
        <v>4</v>
      </c>
      <c r="S182" s="14">
        <v>4</v>
      </c>
      <c r="T182" s="25">
        <v>7</v>
      </c>
      <c r="V182" s="25">
        <v>56</v>
      </c>
      <c r="X182" s="25">
        <v>56</v>
      </c>
      <c r="Z182" s="25">
        <v>36</v>
      </c>
      <c r="AB182" s="25">
        <v>6</v>
      </c>
      <c r="AD182" s="25">
        <v>565</v>
      </c>
      <c r="AE182" s="25">
        <v>37</v>
      </c>
      <c r="AG182" s="25">
        <v>4</v>
      </c>
      <c r="AI182" s="25">
        <v>59</v>
      </c>
      <c r="AJ182" s="25">
        <v>0</v>
      </c>
      <c r="AK182" s="25">
        <v>25</v>
      </c>
      <c r="AL182" s="25">
        <v>0</v>
      </c>
      <c r="AM182" s="25">
        <v>36</v>
      </c>
      <c r="AN182" s="10">
        <v>0.23225806451600001</v>
      </c>
      <c r="AO182" s="10">
        <v>0.77440448388600003</v>
      </c>
      <c r="AP182" s="42">
        <f t="shared" si="20"/>
        <v>1657.9999999999261</v>
      </c>
      <c r="AQ182" s="42">
        <f t="shared" si="16"/>
        <v>4.0000000003242349</v>
      </c>
      <c r="AR182" s="10">
        <f t="shared" si="24"/>
        <v>2.5974025976131396E-2</v>
      </c>
      <c r="AS182" s="17">
        <v>333</v>
      </c>
      <c r="AT182" s="32">
        <f t="shared" si="17"/>
        <v>0.15553479682391405</v>
      </c>
      <c r="AU182" s="17">
        <f t="shared" si="19"/>
        <v>1</v>
      </c>
      <c r="AV182" s="32">
        <f t="shared" si="18"/>
        <v>6.4935064935064939E-3</v>
      </c>
    </row>
    <row r="183" spans="1:49" x14ac:dyDescent="0.3">
      <c r="A183" s="7">
        <v>44074</v>
      </c>
      <c r="B183" s="25"/>
      <c r="C183" s="17">
        <v>24618</v>
      </c>
      <c r="D183" s="17">
        <f t="shared" si="13"/>
        <v>256</v>
      </c>
      <c r="E183" s="17">
        <v>2163</v>
      </c>
      <c r="F183" s="17">
        <v>22</v>
      </c>
      <c r="G183" s="31">
        <f t="shared" si="15"/>
        <v>0.12716763005780346</v>
      </c>
      <c r="H183" s="10">
        <v>8.7862539604999998E-2</v>
      </c>
      <c r="I183" s="10">
        <v>3.1272595806000003E-2</v>
      </c>
      <c r="J183" s="17">
        <f t="shared" si="14"/>
        <v>5532.0000000386271</v>
      </c>
      <c r="K183" s="10">
        <f t="shared" si="22"/>
        <v>8.59375E-2</v>
      </c>
      <c r="L183" s="10">
        <f t="shared" si="23"/>
        <v>5.0380529754967596E-2</v>
      </c>
      <c r="M183" s="10">
        <f t="shared" si="21"/>
        <v>8.59375E-2</v>
      </c>
      <c r="O183" s="10">
        <v>8.0291970802919707E-2</v>
      </c>
      <c r="P183" s="14">
        <v>173</v>
      </c>
      <c r="Q183" s="17">
        <v>1670</v>
      </c>
      <c r="R183" s="14">
        <v>12</v>
      </c>
      <c r="S183" s="14">
        <v>12</v>
      </c>
      <c r="T183" s="25">
        <v>8</v>
      </c>
      <c r="V183" s="25">
        <v>66</v>
      </c>
      <c r="X183" s="25">
        <v>63</v>
      </c>
      <c r="Z183" s="25">
        <v>36</v>
      </c>
      <c r="AB183" s="25">
        <v>3</v>
      </c>
      <c r="AD183" s="25">
        <v>568</v>
      </c>
      <c r="AE183" s="25">
        <v>37</v>
      </c>
      <c r="AG183" s="25">
        <v>3</v>
      </c>
      <c r="AI183" s="25">
        <v>59</v>
      </c>
      <c r="AJ183" s="25">
        <v>0</v>
      </c>
      <c r="AK183" s="25">
        <v>26</v>
      </c>
      <c r="AL183" s="25">
        <v>0</v>
      </c>
      <c r="AM183" s="25">
        <v>36</v>
      </c>
      <c r="AN183" s="10">
        <v>0.20809248554900001</v>
      </c>
      <c r="AO183" s="10">
        <v>0.77207582061900004</v>
      </c>
      <c r="AP183" s="42">
        <f t="shared" si="20"/>
        <v>1669.999999998897</v>
      </c>
      <c r="AQ183" s="42">
        <f t="shared" si="16"/>
        <v>11.999999998970907</v>
      </c>
      <c r="AR183" s="10">
        <f t="shared" si="24"/>
        <v>7.7419354832070367E-2</v>
      </c>
      <c r="AS183" s="17">
        <v>334</v>
      </c>
      <c r="AT183" s="32">
        <f t="shared" si="17"/>
        <v>0.15441516412390199</v>
      </c>
      <c r="AU183" s="17">
        <f t="shared" si="19"/>
        <v>1</v>
      </c>
      <c r="AV183" s="32">
        <f t="shared" si="18"/>
        <v>6.4516129032258064E-3</v>
      </c>
    </row>
    <row r="184" spans="1:49" x14ac:dyDescent="0.3">
      <c r="A184" s="7">
        <v>44075</v>
      </c>
      <c r="B184" s="25"/>
      <c r="C184" s="17">
        <v>25117</v>
      </c>
      <c r="D184" s="17">
        <f t="shared" si="13"/>
        <v>499</v>
      </c>
      <c r="E184" s="17">
        <v>2183</v>
      </c>
      <c r="F184" s="17">
        <v>20</v>
      </c>
      <c r="G184" s="31">
        <f t="shared" si="15"/>
        <v>0.1111111111111111</v>
      </c>
      <c r="H184" s="10">
        <v>8.6913246008000003E-2</v>
      </c>
      <c r="I184" s="10">
        <v>3.1271716468999997E-2</v>
      </c>
      <c r="J184" s="17">
        <f t="shared" si="14"/>
        <v>5756.0000001418539</v>
      </c>
      <c r="K184" s="10">
        <f t="shared" si="22"/>
        <v>4.0080160320641281E-2</v>
      </c>
      <c r="L184" s="10">
        <f t="shared" si="23"/>
        <v>4.8381501735683195E-2</v>
      </c>
      <c r="M184" s="10">
        <f t="shared" si="21"/>
        <v>4.0080160320641281E-2</v>
      </c>
      <c r="O184" s="10">
        <v>7.8125E-2</v>
      </c>
      <c r="P184" s="14">
        <v>180</v>
      </c>
      <c r="Q184" s="17">
        <v>1684</v>
      </c>
      <c r="R184" s="14">
        <v>14</v>
      </c>
      <c r="S184" s="31">
        <f t="shared" ref="S184:S236" si="25">R184/P183</f>
        <v>8.0924855491329481E-2</v>
      </c>
      <c r="T184" s="25">
        <v>11</v>
      </c>
      <c r="U184" s="31">
        <f t="shared" ref="U184:U215" si="26">T184/P184</f>
        <v>6.1111111111111109E-2</v>
      </c>
      <c r="V184" s="25">
        <v>69</v>
      </c>
      <c r="W184" s="31">
        <f t="shared" ref="W184:W236" si="27">V184/P184</f>
        <v>0.38333333333333336</v>
      </c>
      <c r="X184" s="25">
        <v>58</v>
      </c>
      <c r="Y184" s="31">
        <f t="shared" ref="Y184:Y236" si="28">X184/P184</f>
        <v>0.32222222222222224</v>
      </c>
      <c r="Z184" s="25">
        <v>42</v>
      </c>
      <c r="AA184" s="31">
        <f t="shared" ref="AA184:AA237" si="29">Z184/$P184</f>
        <v>0.23333333333333334</v>
      </c>
      <c r="AB184" s="25">
        <v>7</v>
      </c>
      <c r="AC184" s="31">
        <f t="shared" ref="AC184:AC199" si="30">AB184/(X183)</f>
        <v>0.1111111111111111</v>
      </c>
      <c r="AD184" s="25">
        <v>575</v>
      </c>
      <c r="AE184" s="25">
        <v>42</v>
      </c>
      <c r="AF184" s="31">
        <f t="shared" ref="AF184:AF236" si="31">AE184/P184</f>
        <v>0.23333333333333334</v>
      </c>
      <c r="AG184" s="25">
        <v>5</v>
      </c>
      <c r="AH184" s="31">
        <f t="shared" ref="AH184:AH236" si="32">AG184/(T183+V183)</f>
        <v>6.7567567567567571E-2</v>
      </c>
      <c r="AI184" s="25">
        <v>62</v>
      </c>
      <c r="AJ184" s="25">
        <v>0</v>
      </c>
      <c r="AK184" s="25">
        <v>27</v>
      </c>
      <c r="AL184" s="25">
        <v>0</v>
      </c>
      <c r="AM184" s="25">
        <v>42</v>
      </c>
      <c r="AN184" s="10">
        <v>0.23333333333299999</v>
      </c>
      <c r="AO184" s="10">
        <v>0.771415483279</v>
      </c>
      <c r="AP184" s="42">
        <f t="shared" si="20"/>
        <v>1683.9999999980571</v>
      </c>
      <c r="AQ184" s="42">
        <f t="shared" si="16"/>
        <v>13.999999999160082</v>
      </c>
      <c r="AR184" s="10">
        <f t="shared" si="24"/>
        <v>8.0924855486474462E-2</v>
      </c>
      <c r="AS184" s="17">
        <v>335</v>
      </c>
      <c r="AT184" s="32">
        <f t="shared" si="17"/>
        <v>0.15345854328905176</v>
      </c>
      <c r="AU184" s="17">
        <f t="shared" si="19"/>
        <v>1</v>
      </c>
      <c r="AV184" s="32">
        <f t="shared" si="18"/>
        <v>5.7803468208092483E-3</v>
      </c>
    </row>
    <row r="185" spans="1:49" x14ac:dyDescent="0.3">
      <c r="A185" s="7">
        <v>44076</v>
      </c>
      <c r="B185" s="25"/>
      <c r="C185" s="17">
        <v>25762</v>
      </c>
      <c r="D185" s="17">
        <f t="shared" si="13"/>
        <v>645</v>
      </c>
      <c r="E185" s="17">
        <v>2202</v>
      </c>
      <c r="F185" s="17">
        <v>19</v>
      </c>
      <c r="G185" s="31">
        <f t="shared" si="15"/>
        <v>0.1043956043956044</v>
      </c>
      <c r="H185" s="10">
        <v>8.5474730222E-2</v>
      </c>
      <c r="I185" s="10">
        <v>2.9855643043999999E-2</v>
      </c>
      <c r="J185" s="17">
        <f t="shared" si="14"/>
        <v>6096.0000001264752</v>
      </c>
      <c r="K185" s="10">
        <f t="shared" si="22"/>
        <v>2.9457364341085271E-2</v>
      </c>
      <c r="L185" s="10">
        <f t="shared" si="23"/>
        <v>5.1466720971892539E-2</v>
      </c>
      <c r="M185" s="10">
        <f t="shared" si="21"/>
        <v>2.9457364341085271E-2</v>
      </c>
      <c r="O185" s="10">
        <v>3.8076152304609222E-2</v>
      </c>
      <c r="P185" s="14">
        <v>182</v>
      </c>
      <c r="Q185" s="17">
        <v>1702</v>
      </c>
      <c r="R185" s="14">
        <v>18</v>
      </c>
      <c r="S185" s="31">
        <f t="shared" si="25"/>
        <v>0.1</v>
      </c>
      <c r="T185" s="25">
        <v>15</v>
      </c>
      <c r="U185" s="31">
        <f t="shared" si="26"/>
        <v>8.2417582417582416E-2</v>
      </c>
      <c r="V185" s="25">
        <v>67</v>
      </c>
      <c r="W185" s="31">
        <f t="shared" si="27"/>
        <v>0.36813186813186816</v>
      </c>
      <c r="X185" s="25">
        <v>57</v>
      </c>
      <c r="Y185" s="31">
        <f t="shared" si="28"/>
        <v>0.31318681318681318</v>
      </c>
      <c r="Z185" s="25">
        <v>43</v>
      </c>
      <c r="AA185" s="31">
        <f t="shared" si="29"/>
        <v>0.23626373626373626</v>
      </c>
      <c r="AB185" s="25">
        <v>4</v>
      </c>
      <c r="AC185" s="31">
        <f t="shared" si="30"/>
        <v>6.8965517241379309E-2</v>
      </c>
      <c r="AD185" s="25">
        <v>579</v>
      </c>
      <c r="AE185" s="25">
        <v>47</v>
      </c>
      <c r="AF185" s="31">
        <f t="shared" si="31"/>
        <v>0.25824175824175827</v>
      </c>
      <c r="AG185" s="25">
        <v>5</v>
      </c>
      <c r="AH185" s="31">
        <f t="shared" si="32"/>
        <v>6.25E-2</v>
      </c>
      <c r="AI185" s="25">
        <v>56</v>
      </c>
      <c r="AJ185" s="25">
        <v>0</v>
      </c>
      <c r="AK185" s="25">
        <v>29</v>
      </c>
      <c r="AL185" s="25">
        <v>0</v>
      </c>
      <c r="AM185" s="25">
        <v>43</v>
      </c>
      <c r="AN185" s="10">
        <v>0.23626373626300001</v>
      </c>
      <c r="AO185" s="10">
        <v>0.77293369663900002</v>
      </c>
      <c r="AP185" s="42">
        <f t="shared" si="20"/>
        <v>1701.999999999078</v>
      </c>
      <c r="AQ185" s="42">
        <f t="shared" si="16"/>
        <v>18.000000001020908</v>
      </c>
      <c r="AR185" s="10">
        <f t="shared" si="24"/>
        <v>0.1000000000056717</v>
      </c>
      <c r="AS185" s="17">
        <v>335</v>
      </c>
      <c r="AT185" s="32">
        <f t="shared" si="17"/>
        <v>0.15213442325158946</v>
      </c>
      <c r="AU185" s="17">
        <f t="shared" si="19"/>
        <v>0</v>
      </c>
      <c r="AV185" s="32">
        <f t="shared" si="18"/>
        <v>0</v>
      </c>
    </row>
    <row r="186" spans="1:49" x14ac:dyDescent="0.3">
      <c r="A186" s="7">
        <v>44077</v>
      </c>
      <c r="B186" s="25"/>
      <c r="C186" s="17">
        <v>26437</v>
      </c>
      <c r="D186" s="17">
        <f t="shared" si="13"/>
        <v>675</v>
      </c>
      <c r="E186" s="17">
        <v>2238</v>
      </c>
      <c r="F186" s="17">
        <v>36</v>
      </c>
      <c r="G186" s="31">
        <f t="shared" si="15"/>
        <v>0.18181818181818182</v>
      </c>
      <c r="H186" s="10">
        <v>8.4654083291999999E-2</v>
      </c>
      <c r="I186" s="10">
        <v>3.0807530728999999E-2</v>
      </c>
      <c r="J186" s="17">
        <f t="shared" si="14"/>
        <v>6427.0000001531125</v>
      </c>
      <c r="K186" s="10">
        <f t="shared" si="22"/>
        <v>5.3333333333333337E-2</v>
      </c>
      <c r="L186" s="10">
        <f t="shared" si="23"/>
        <v>5.0614715580097218E-2</v>
      </c>
      <c r="M186" s="10">
        <f t="shared" si="21"/>
        <v>5.3333333333333337E-2</v>
      </c>
      <c r="O186" s="10">
        <v>5.5813953488372092E-2</v>
      </c>
      <c r="P186" s="14">
        <v>198</v>
      </c>
      <c r="Q186" s="17">
        <v>1722</v>
      </c>
      <c r="R186" s="14">
        <v>20</v>
      </c>
      <c r="S186" s="31">
        <f t="shared" si="25"/>
        <v>0.10989010989010989</v>
      </c>
      <c r="T186" s="25">
        <v>22</v>
      </c>
      <c r="U186" s="31">
        <f t="shared" si="26"/>
        <v>0.1111111111111111</v>
      </c>
      <c r="V186" s="25">
        <v>75</v>
      </c>
      <c r="W186" s="31">
        <f t="shared" si="27"/>
        <v>0.37878787878787878</v>
      </c>
      <c r="X186" s="25">
        <v>57</v>
      </c>
      <c r="Y186" s="31">
        <f t="shared" si="28"/>
        <v>0.2878787878787879</v>
      </c>
      <c r="Z186" s="25">
        <v>44</v>
      </c>
      <c r="AA186" s="31">
        <f t="shared" si="29"/>
        <v>0.22222222222222221</v>
      </c>
      <c r="AB186" s="25">
        <v>6</v>
      </c>
      <c r="AC186" s="31">
        <f t="shared" si="30"/>
        <v>0.10526315789473684</v>
      </c>
      <c r="AD186" s="25">
        <v>585</v>
      </c>
      <c r="AE186" s="25">
        <v>43</v>
      </c>
      <c r="AF186" s="31">
        <f t="shared" si="31"/>
        <v>0.21717171717171718</v>
      </c>
      <c r="AG186" s="25">
        <v>7</v>
      </c>
      <c r="AH186" s="31">
        <f t="shared" si="32"/>
        <v>8.5365853658536592E-2</v>
      </c>
      <c r="AI186" s="25">
        <v>56</v>
      </c>
      <c r="AJ186" s="25">
        <v>0</v>
      </c>
      <c r="AK186" s="25">
        <v>31</v>
      </c>
      <c r="AL186" s="25">
        <v>0</v>
      </c>
      <c r="AM186" s="25">
        <v>44</v>
      </c>
      <c r="AN186" s="10">
        <v>0.222222222222</v>
      </c>
      <c r="AO186" s="10">
        <v>0.76943699731899995</v>
      </c>
      <c r="AP186" s="42">
        <f t="shared" si="20"/>
        <v>1721.9999999999218</v>
      </c>
      <c r="AQ186" s="42">
        <f t="shared" si="16"/>
        <v>20.000000000843784</v>
      </c>
      <c r="AR186" s="10">
        <f t="shared" si="24"/>
        <v>0.10989010989474607</v>
      </c>
      <c r="AS186" s="17">
        <v>338</v>
      </c>
      <c r="AT186" s="32">
        <f t="shared" si="17"/>
        <v>0.15102770330652368</v>
      </c>
      <c r="AU186" s="17">
        <f t="shared" si="19"/>
        <v>3</v>
      </c>
      <c r="AV186" s="32">
        <f t="shared" si="18"/>
        <v>1.6483516483516484E-2</v>
      </c>
    </row>
    <row r="187" spans="1:49" x14ac:dyDescent="0.3">
      <c r="A187" s="7">
        <v>44078</v>
      </c>
      <c r="B187" s="25"/>
      <c r="C187" s="17">
        <v>27234</v>
      </c>
      <c r="D187" s="17">
        <f t="shared" si="13"/>
        <v>797</v>
      </c>
      <c r="E187" s="17">
        <v>2263</v>
      </c>
      <c r="F187" s="17">
        <v>25</v>
      </c>
      <c r="G187" s="31">
        <f t="shared" si="15"/>
        <v>0.125</v>
      </c>
      <c r="H187" s="10">
        <v>8.3094661084999993E-2</v>
      </c>
      <c r="I187" s="10">
        <v>2.8998115121999998E-2</v>
      </c>
      <c r="J187" s="17">
        <f t="shared" si="14"/>
        <v>6897.0000001229737</v>
      </c>
      <c r="K187" s="10">
        <f t="shared" si="22"/>
        <v>3.1367628607277293E-2</v>
      </c>
      <c r="L187" s="10">
        <f t="shared" si="23"/>
        <v>4.9797058971999437E-2</v>
      </c>
      <c r="M187" s="10">
        <f t="shared" si="21"/>
        <v>3.1367628607277293E-2</v>
      </c>
      <c r="O187" s="10">
        <v>3.7037037037037035E-2</v>
      </c>
      <c r="P187" s="14">
        <v>200</v>
      </c>
      <c r="Q187" s="17">
        <v>1744</v>
      </c>
      <c r="R187" s="14">
        <v>22</v>
      </c>
      <c r="S187" s="31">
        <f t="shared" si="25"/>
        <v>0.1111111111111111</v>
      </c>
      <c r="T187" s="25">
        <v>16</v>
      </c>
      <c r="U187" s="31">
        <f t="shared" si="26"/>
        <v>0.08</v>
      </c>
      <c r="V187" s="25">
        <v>74</v>
      </c>
      <c r="W187" s="31">
        <f t="shared" si="27"/>
        <v>0.37</v>
      </c>
      <c r="X187" s="25">
        <v>60</v>
      </c>
      <c r="Y187" s="31">
        <f t="shared" si="28"/>
        <v>0.3</v>
      </c>
      <c r="Z187" s="25">
        <v>50</v>
      </c>
      <c r="AA187" s="31">
        <f t="shared" si="29"/>
        <v>0.25</v>
      </c>
      <c r="AB187" s="25">
        <v>8</v>
      </c>
      <c r="AC187" s="31">
        <f t="shared" si="30"/>
        <v>0.14035087719298245</v>
      </c>
      <c r="AD187" s="25">
        <v>593</v>
      </c>
      <c r="AE187" s="25">
        <v>48</v>
      </c>
      <c r="AF187" s="31">
        <f t="shared" si="31"/>
        <v>0.24</v>
      </c>
      <c r="AG187" s="25">
        <v>5</v>
      </c>
      <c r="AH187" s="31">
        <f t="shared" si="32"/>
        <v>5.1546391752577317E-2</v>
      </c>
      <c r="AI187" s="25">
        <v>56</v>
      </c>
      <c r="AJ187" s="25">
        <v>0</v>
      </c>
      <c r="AK187" s="25">
        <v>34</v>
      </c>
      <c r="AL187" s="25">
        <v>1</v>
      </c>
      <c r="AM187" s="25">
        <v>51</v>
      </c>
      <c r="AN187" s="10">
        <v>0.255</v>
      </c>
      <c r="AO187" s="10">
        <v>0.77065841802900004</v>
      </c>
      <c r="AP187" s="42">
        <f t="shared" si="20"/>
        <v>1743.9999999996271</v>
      </c>
      <c r="AQ187" s="42">
        <f t="shared" si="16"/>
        <v>21.999999999705324</v>
      </c>
      <c r="AR187" s="10">
        <f t="shared" si="24"/>
        <v>0.11111111110962285</v>
      </c>
      <c r="AS187" s="17">
        <v>340</v>
      </c>
      <c r="AT187" s="32">
        <f t="shared" si="17"/>
        <v>0.15024304021210783</v>
      </c>
      <c r="AU187" s="17">
        <f t="shared" si="19"/>
        <v>2</v>
      </c>
      <c r="AV187" s="32">
        <f t="shared" si="18"/>
        <v>1.0101010101010102E-2</v>
      </c>
    </row>
    <row r="188" spans="1:49" x14ac:dyDescent="0.3">
      <c r="A188" s="7">
        <v>44079</v>
      </c>
      <c r="B188" s="25"/>
      <c r="C188" s="17">
        <v>27739</v>
      </c>
      <c r="D188" s="17">
        <f t="shared" si="13"/>
        <v>505</v>
      </c>
      <c r="E188" s="17">
        <v>2296</v>
      </c>
      <c r="F188" s="17">
        <v>33</v>
      </c>
      <c r="G188" s="31">
        <f t="shared" si="15"/>
        <v>0.15789473684210525</v>
      </c>
      <c r="H188" s="10">
        <v>8.2771549082000004E-2</v>
      </c>
      <c r="I188" s="10">
        <v>2.8855446638E-2</v>
      </c>
      <c r="J188" s="17">
        <f t="shared" si="14"/>
        <v>7243.0000000334776</v>
      </c>
      <c r="K188" s="10">
        <f t="shared" si="22"/>
        <v>6.5346534653465349E-2</v>
      </c>
      <c r="L188" s="10">
        <f t="shared" si="23"/>
        <v>4.7393580919549025E-2</v>
      </c>
      <c r="M188" s="10">
        <f t="shared" si="21"/>
        <v>6.5346534653465349E-2</v>
      </c>
      <c r="O188" s="10">
        <v>4.1405269761606023E-2</v>
      </c>
      <c r="P188" s="14">
        <v>209</v>
      </c>
      <c r="Q188" s="17">
        <v>1750</v>
      </c>
      <c r="R188" s="14">
        <v>6</v>
      </c>
      <c r="S188" s="31">
        <f t="shared" si="25"/>
        <v>0.03</v>
      </c>
      <c r="T188" s="25">
        <v>11</v>
      </c>
      <c r="U188" s="31">
        <f t="shared" si="26"/>
        <v>5.2631578947368418E-2</v>
      </c>
      <c r="V188" s="25">
        <v>78</v>
      </c>
      <c r="W188" s="31">
        <f t="shared" si="27"/>
        <v>0.37320574162679426</v>
      </c>
      <c r="X188" s="25">
        <v>67</v>
      </c>
      <c r="Y188" s="31">
        <f t="shared" si="28"/>
        <v>0.32057416267942584</v>
      </c>
      <c r="Z188" s="25">
        <v>53</v>
      </c>
      <c r="AA188" s="31">
        <f t="shared" si="29"/>
        <v>0.25358851674641147</v>
      </c>
      <c r="AB188" s="25">
        <v>7</v>
      </c>
      <c r="AC188" s="31">
        <f t="shared" si="30"/>
        <v>0.11666666666666667</v>
      </c>
      <c r="AD188" s="25">
        <v>600</v>
      </c>
      <c r="AE188" s="25">
        <v>46</v>
      </c>
      <c r="AF188" s="31">
        <f t="shared" si="31"/>
        <v>0.22009569377990432</v>
      </c>
      <c r="AG188" s="25">
        <v>3</v>
      </c>
      <c r="AH188" s="31">
        <f t="shared" si="32"/>
        <v>3.3333333333333333E-2</v>
      </c>
      <c r="AI188" s="25">
        <v>67</v>
      </c>
      <c r="AJ188" s="25">
        <v>0</v>
      </c>
      <c r="AK188" s="25">
        <v>34</v>
      </c>
      <c r="AL188" s="25">
        <v>0</v>
      </c>
      <c r="AM188" s="25">
        <v>53</v>
      </c>
      <c r="AN188" s="10">
        <v>0.25358851674600003</v>
      </c>
      <c r="AO188" s="10">
        <v>0.76219512195100003</v>
      </c>
      <c r="AP188" s="42">
        <f t="shared" si="20"/>
        <v>1749.9999999994961</v>
      </c>
      <c r="AQ188" s="42">
        <f t="shared" si="16"/>
        <v>5.9999999998690328</v>
      </c>
      <c r="AR188" s="10">
        <f t="shared" si="24"/>
        <v>2.9999999999345165E-2</v>
      </c>
      <c r="AS188" s="17">
        <v>344</v>
      </c>
      <c r="AT188" s="32">
        <f t="shared" si="17"/>
        <v>0.14982578397212543</v>
      </c>
      <c r="AU188" s="17">
        <f t="shared" si="19"/>
        <v>4</v>
      </c>
      <c r="AV188" s="32">
        <f t="shared" si="18"/>
        <v>0.02</v>
      </c>
    </row>
    <row r="189" spans="1:49" x14ac:dyDescent="0.3">
      <c r="A189" s="7">
        <v>44080</v>
      </c>
      <c r="B189" s="25"/>
      <c r="C189" s="17">
        <v>28149</v>
      </c>
      <c r="D189" s="17">
        <f t="shared" ref="D189:D236" si="33">C189-C188</f>
        <v>410</v>
      </c>
      <c r="E189" s="17">
        <v>2316</v>
      </c>
      <c r="F189" s="17">
        <v>20</v>
      </c>
      <c r="G189" s="31">
        <f t="shared" si="15"/>
        <v>9.0909090909090912E-2</v>
      </c>
      <c r="H189" s="10">
        <v>8.2276457422000002E-2</v>
      </c>
      <c r="I189" s="10">
        <v>2.9185460334000001E-2</v>
      </c>
      <c r="J189" s="17">
        <f t="shared" ref="J189:J223" si="34">P189/I189</f>
        <v>7538.0000000790806</v>
      </c>
      <c r="K189" s="10">
        <f t="shared" si="22"/>
        <v>4.878048780487805E-2</v>
      </c>
      <c r="L189" s="10">
        <f t="shared" si="23"/>
        <v>4.8983560205636274E-2</v>
      </c>
      <c r="M189" s="10">
        <f t="shared" si="21"/>
        <v>4.878048780487805E-2</v>
      </c>
      <c r="O189" s="10">
        <v>3.9603960396039604E-2</v>
      </c>
      <c r="P189" s="14">
        <v>220</v>
      </c>
      <c r="Q189" s="17">
        <v>1757</v>
      </c>
      <c r="R189" s="14">
        <v>7</v>
      </c>
      <c r="S189" s="31">
        <f t="shared" si="25"/>
        <v>3.3492822966507178E-2</v>
      </c>
      <c r="T189" s="25">
        <v>11</v>
      </c>
      <c r="U189" s="31">
        <f t="shared" si="26"/>
        <v>0.05</v>
      </c>
      <c r="V189" s="25">
        <v>81</v>
      </c>
      <c r="W189" s="31">
        <f t="shared" si="27"/>
        <v>0.36818181818181817</v>
      </c>
      <c r="X189" s="25">
        <v>71</v>
      </c>
      <c r="Y189" s="31">
        <f t="shared" si="28"/>
        <v>0.32272727272727275</v>
      </c>
      <c r="Z189" s="25">
        <v>57</v>
      </c>
      <c r="AA189" s="31">
        <f t="shared" si="29"/>
        <v>0.25909090909090909</v>
      </c>
      <c r="AB189" s="25">
        <v>8</v>
      </c>
      <c r="AC189" s="31">
        <f t="shared" si="30"/>
        <v>0.11940298507462686</v>
      </c>
      <c r="AD189" s="25">
        <v>608</v>
      </c>
      <c r="AE189" s="25">
        <v>49</v>
      </c>
      <c r="AF189" s="31">
        <f t="shared" si="31"/>
        <v>0.22272727272727272</v>
      </c>
      <c r="AG189" s="25">
        <v>5</v>
      </c>
      <c r="AH189" s="31">
        <f t="shared" si="32"/>
        <v>5.6179775280898875E-2</v>
      </c>
      <c r="AI189" s="25">
        <v>74</v>
      </c>
      <c r="AJ189" s="25">
        <v>0</v>
      </c>
      <c r="AK189" s="25">
        <v>36</v>
      </c>
      <c r="AL189" s="25">
        <v>0</v>
      </c>
      <c r="AM189" s="25">
        <v>57</v>
      </c>
      <c r="AN189" s="10">
        <v>0.25909090908999999</v>
      </c>
      <c r="AO189" s="10">
        <v>0.75863557858300001</v>
      </c>
      <c r="AP189" s="42">
        <f t="shared" si="20"/>
        <v>1756.9999999982281</v>
      </c>
      <c r="AQ189" s="42">
        <f t="shared" si="16"/>
        <v>6.999999998731937</v>
      </c>
      <c r="AR189" s="10">
        <f t="shared" si="24"/>
        <v>3.3492822960439893E-2</v>
      </c>
      <c r="AS189" s="17">
        <v>347</v>
      </c>
      <c r="AT189" s="32">
        <f t="shared" si="17"/>
        <v>0.14982728842832468</v>
      </c>
      <c r="AU189" s="17">
        <f t="shared" si="19"/>
        <v>3</v>
      </c>
      <c r="AV189" s="32">
        <f t="shared" si="18"/>
        <v>1.4354066985645933E-2</v>
      </c>
    </row>
    <row r="190" spans="1:49" x14ac:dyDescent="0.3">
      <c r="A190" s="7">
        <v>44081</v>
      </c>
      <c r="B190" s="25"/>
      <c r="C190" s="17">
        <v>28710</v>
      </c>
      <c r="D190" s="17">
        <f t="shared" si="33"/>
        <v>561</v>
      </c>
      <c r="E190" s="17">
        <v>2361</v>
      </c>
      <c r="F190" s="17">
        <v>45</v>
      </c>
      <c r="G190" s="31">
        <f t="shared" si="15"/>
        <v>0.17578125</v>
      </c>
      <c r="H190" s="10">
        <v>8.2236154648999998E-2</v>
      </c>
      <c r="I190" s="10">
        <v>3.3246753246000002E-2</v>
      </c>
      <c r="J190" s="17">
        <f t="shared" si="34"/>
        <v>7700.0000001744529</v>
      </c>
      <c r="K190" s="10">
        <f t="shared" si="22"/>
        <v>8.0213903743315509E-2</v>
      </c>
      <c r="L190" s="10">
        <f t="shared" si="23"/>
        <v>4.4982457593824542E-2</v>
      </c>
      <c r="M190" s="10">
        <f t="shared" si="21"/>
        <v>8.0213903743315509E-2</v>
      </c>
      <c r="O190" s="10">
        <f>O191</f>
        <v>4.8128342245989303E-2</v>
      </c>
      <c r="P190" s="14">
        <v>256</v>
      </c>
      <c r="Q190" s="17">
        <v>1785</v>
      </c>
      <c r="R190" s="14">
        <v>28</v>
      </c>
      <c r="S190" s="31">
        <f t="shared" si="25"/>
        <v>0.12727272727272726</v>
      </c>
      <c r="T190" s="25">
        <v>15</v>
      </c>
      <c r="U190" s="31">
        <f t="shared" si="26"/>
        <v>5.859375E-2</v>
      </c>
      <c r="V190" s="25">
        <v>97</v>
      </c>
      <c r="W190" s="31">
        <f t="shared" si="27"/>
        <v>0.37890625</v>
      </c>
      <c r="X190" s="25">
        <v>78</v>
      </c>
      <c r="Y190" s="31">
        <f t="shared" si="28"/>
        <v>0.3046875</v>
      </c>
      <c r="Z190" s="25">
        <v>66</v>
      </c>
      <c r="AA190" s="31">
        <f t="shared" si="29"/>
        <v>0.2578125</v>
      </c>
      <c r="AB190" s="25">
        <v>14</v>
      </c>
      <c r="AC190" s="31">
        <f t="shared" si="30"/>
        <v>0.19718309859154928</v>
      </c>
      <c r="AD190" s="25">
        <v>622</v>
      </c>
      <c r="AE190" s="25">
        <v>50</v>
      </c>
      <c r="AF190" s="31">
        <f t="shared" si="31"/>
        <v>0.1953125</v>
      </c>
      <c r="AG190" s="25">
        <v>8</v>
      </c>
      <c r="AH190" s="31">
        <f t="shared" si="32"/>
        <v>8.6956521739130432E-2</v>
      </c>
      <c r="AI190" s="25">
        <v>85</v>
      </c>
      <c r="AJ190" s="25">
        <v>0</v>
      </c>
      <c r="AK190" s="25">
        <v>40</v>
      </c>
      <c r="AL190" s="25">
        <v>0</v>
      </c>
      <c r="AM190" s="25">
        <v>67</v>
      </c>
      <c r="AN190" s="10">
        <v>0.26171875</v>
      </c>
      <c r="AO190" s="10">
        <v>0.75603557814400002</v>
      </c>
      <c r="AP190" s="42">
        <f t="shared" si="20"/>
        <v>1784.9999999979841</v>
      </c>
      <c r="AQ190" s="42">
        <f t="shared" si="16"/>
        <v>27.999999999756028</v>
      </c>
      <c r="AR190" s="10">
        <f t="shared" si="24"/>
        <v>0.12727272727161831</v>
      </c>
      <c r="AS190" s="17">
        <v>348</v>
      </c>
      <c r="AT190" s="32">
        <f t="shared" si="17"/>
        <v>0.1473951715374841</v>
      </c>
      <c r="AU190" s="17">
        <f t="shared" si="19"/>
        <v>1</v>
      </c>
      <c r="AV190" s="32">
        <f t="shared" si="18"/>
        <v>4.5454545454545452E-3</v>
      </c>
      <c r="AW190" t="e">
        <v>#N/A</v>
      </c>
    </row>
    <row r="191" spans="1:49" x14ac:dyDescent="0.3">
      <c r="A191" s="7">
        <v>44082</v>
      </c>
      <c r="B191" s="25"/>
      <c r="C191" s="17">
        <v>29871</v>
      </c>
      <c r="D191" s="17">
        <f t="shared" si="33"/>
        <v>1161</v>
      </c>
      <c r="E191" s="17">
        <v>2388</v>
      </c>
      <c r="F191" s="17">
        <v>27</v>
      </c>
      <c r="G191" s="31">
        <f t="shared" si="15"/>
        <v>0.1062992125984252</v>
      </c>
      <c r="H191" s="10">
        <v>7.9943758160000003E-2</v>
      </c>
      <c r="I191" s="10">
        <v>2.9745871880999999E-2</v>
      </c>
      <c r="J191" s="17">
        <f t="shared" si="34"/>
        <v>8539.0000002736851</v>
      </c>
      <c r="K191" s="10">
        <f t="shared" si="22"/>
        <v>2.3255813953488372E-2</v>
      </c>
      <c r="L191" s="10">
        <f t="shared" si="23"/>
        <v>4.5946373237790383E-2</v>
      </c>
      <c r="M191" s="10">
        <f t="shared" si="21"/>
        <v>2.3255813953488372E-2</v>
      </c>
      <c r="O191" s="10">
        <v>4.8128342245989303E-2</v>
      </c>
      <c r="P191" s="14">
        <v>254</v>
      </c>
      <c r="Q191" s="17">
        <v>1814</v>
      </c>
      <c r="R191" s="14">
        <v>29</v>
      </c>
      <c r="S191" s="31">
        <f t="shared" si="25"/>
        <v>0.11328125</v>
      </c>
      <c r="T191" s="25">
        <v>19</v>
      </c>
      <c r="U191" s="31">
        <f t="shared" si="26"/>
        <v>7.4803149606299218E-2</v>
      </c>
      <c r="V191" s="25">
        <v>84</v>
      </c>
      <c r="W191" s="31">
        <f t="shared" si="27"/>
        <v>0.33070866141732286</v>
      </c>
      <c r="X191" s="25">
        <v>92</v>
      </c>
      <c r="Y191" s="31">
        <f t="shared" si="28"/>
        <v>0.36220472440944884</v>
      </c>
      <c r="Z191" s="25">
        <v>59</v>
      </c>
      <c r="AA191" s="31">
        <f t="shared" si="29"/>
        <v>0.23228346456692914</v>
      </c>
      <c r="AB191" s="25">
        <v>3</v>
      </c>
      <c r="AC191" s="31">
        <f t="shared" si="30"/>
        <v>3.8461538461538464E-2</v>
      </c>
      <c r="AD191" s="25">
        <v>625</v>
      </c>
      <c r="AE191" s="25">
        <v>50</v>
      </c>
      <c r="AF191" s="31">
        <f t="shared" si="31"/>
        <v>0.19685039370078741</v>
      </c>
      <c r="AG191" s="25">
        <v>8</v>
      </c>
      <c r="AH191" s="31">
        <f t="shared" si="32"/>
        <v>7.1428571428571425E-2</v>
      </c>
      <c r="AI191" s="25">
        <v>87</v>
      </c>
      <c r="AJ191" s="25">
        <v>0</v>
      </c>
      <c r="AK191" s="25">
        <v>37</v>
      </c>
      <c r="AL191" s="25">
        <v>1</v>
      </c>
      <c r="AM191" s="25">
        <v>59</v>
      </c>
      <c r="AN191" s="10">
        <v>0.23228346456599999</v>
      </c>
      <c r="AO191" s="10">
        <v>0.75963149078699999</v>
      </c>
      <c r="AP191" s="42">
        <f t="shared" si="20"/>
        <v>1813.9999999993561</v>
      </c>
      <c r="AQ191" s="42">
        <f t="shared" si="16"/>
        <v>29.000000001371973</v>
      </c>
      <c r="AR191" s="10">
        <f t="shared" si="24"/>
        <v>0.11328125000535927</v>
      </c>
      <c r="AS191" s="17">
        <v>352</v>
      </c>
      <c r="AT191" s="32">
        <f t="shared" si="17"/>
        <v>0.14740368509212731</v>
      </c>
      <c r="AU191" s="17">
        <f t="shared" si="19"/>
        <v>4</v>
      </c>
      <c r="AV191" s="32">
        <f t="shared" si="18"/>
        <v>1.5625E-2</v>
      </c>
      <c r="AW191" t="e">
        <v>#N/A</v>
      </c>
    </row>
    <row r="192" spans="1:49" x14ac:dyDescent="0.3">
      <c r="A192" s="7">
        <v>44083</v>
      </c>
      <c r="B192" s="25"/>
      <c r="C192" s="17">
        <v>31029</v>
      </c>
      <c r="D192" s="17">
        <f t="shared" si="33"/>
        <v>1158</v>
      </c>
      <c r="E192" s="17">
        <v>2435</v>
      </c>
      <c r="F192" s="17">
        <v>47</v>
      </c>
      <c r="G192" s="31">
        <f t="shared" si="15"/>
        <v>0.17537313432835822</v>
      </c>
      <c r="H192" s="10">
        <v>7.8474975022999993E-2</v>
      </c>
      <c r="I192" s="10">
        <v>2.8764623805E-2</v>
      </c>
      <c r="J192" s="17">
        <f t="shared" si="34"/>
        <v>9317.0000003064524</v>
      </c>
      <c r="K192" s="10">
        <f t="shared" si="22"/>
        <v>4.0587219343696031E-2</v>
      </c>
      <c r="L192" s="10">
        <f t="shared" si="23"/>
        <v>3.9585408114416812E-2</v>
      </c>
      <c r="M192" s="10">
        <f t="shared" si="21"/>
        <v>4.0587219343696031E-2</v>
      </c>
      <c r="O192" s="10">
        <v>4.0482342807924204E-2</v>
      </c>
      <c r="P192" s="14">
        <v>268</v>
      </c>
      <c r="Q192" s="17">
        <v>1838</v>
      </c>
      <c r="R192" s="14">
        <v>24</v>
      </c>
      <c r="S192" s="31">
        <f t="shared" si="25"/>
        <v>9.4488188976377951E-2</v>
      </c>
      <c r="T192" s="25">
        <v>18</v>
      </c>
      <c r="U192" s="31">
        <f t="shared" si="26"/>
        <v>6.7164179104477612E-2</v>
      </c>
      <c r="V192" s="25">
        <v>85</v>
      </c>
      <c r="W192" s="31">
        <f t="shared" si="27"/>
        <v>0.31716417910447764</v>
      </c>
      <c r="X192" s="25">
        <v>102</v>
      </c>
      <c r="Y192" s="31">
        <f t="shared" si="28"/>
        <v>0.38059701492537312</v>
      </c>
      <c r="Z192" s="25">
        <v>63</v>
      </c>
      <c r="AA192" s="31">
        <f t="shared" si="29"/>
        <v>0.23507462686567165</v>
      </c>
      <c r="AB192" s="25">
        <v>10</v>
      </c>
      <c r="AC192" s="31">
        <f t="shared" si="30"/>
        <v>0.10869565217391304</v>
      </c>
      <c r="AD192" s="25">
        <v>635</v>
      </c>
      <c r="AE192" s="25">
        <v>54</v>
      </c>
      <c r="AF192" s="31">
        <f t="shared" si="31"/>
        <v>0.20149253731343283</v>
      </c>
      <c r="AG192" s="25">
        <v>9</v>
      </c>
      <c r="AH192" s="31">
        <f t="shared" si="32"/>
        <v>8.7378640776699032E-2</v>
      </c>
      <c r="AI192" s="25">
        <v>103</v>
      </c>
      <c r="AJ192" s="25">
        <v>0</v>
      </c>
      <c r="AK192" s="25">
        <v>40</v>
      </c>
      <c r="AL192" s="25">
        <v>1</v>
      </c>
      <c r="AM192" s="25">
        <v>64</v>
      </c>
      <c r="AN192" s="10">
        <v>0.23880597014900001</v>
      </c>
      <c r="AO192" s="10">
        <v>0.75482546201199996</v>
      </c>
      <c r="AP192" s="42">
        <f t="shared" si="20"/>
        <v>1837.9999999992199</v>
      </c>
      <c r="AQ192" s="42">
        <f t="shared" si="16"/>
        <v>23.999999999863803</v>
      </c>
      <c r="AR192" s="10">
        <f t="shared" si="24"/>
        <v>9.4488188975841741E-2</v>
      </c>
      <c r="AS192" s="17">
        <v>355</v>
      </c>
      <c r="AT192" s="32">
        <f t="shared" si="17"/>
        <v>0.14579055441478439</v>
      </c>
      <c r="AU192" s="17">
        <f t="shared" si="19"/>
        <v>3</v>
      </c>
      <c r="AV192" s="32">
        <f t="shared" si="18"/>
        <v>1.1811023622047244E-2</v>
      </c>
      <c r="AW192" t="e">
        <v>#N/A</v>
      </c>
    </row>
    <row r="193" spans="1:49" x14ac:dyDescent="0.3">
      <c r="A193" s="7">
        <v>44084</v>
      </c>
      <c r="B193" s="25"/>
      <c r="C193" s="17">
        <v>32411</v>
      </c>
      <c r="D193" s="17">
        <f t="shared" si="33"/>
        <v>1382</v>
      </c>
      <c r="E193" s="17">
        <v>2470</v>
      </c>
      <c r="F193" s="17">
        <v>35</v>
      </c>
      <c r="G193" s="31">
        <f t="shared" si="15"/>
        <v>0.12727272727272726</v>
      </c>
      <c r="H193" s="10">
        <v>7.6208694578999994E-2</v>
      </c>
      <c r="I193" s="10">
        <v>2.7058939289000002E-2</v>
      </c>
      <c r="J193" s="17">
        <f t="shared" si="34"/>
        <v>10163.000000217784</v>
      </c>
      <c r="K193" s="10">
        <f t="shared" si="22"/>
        <v>2.5325615050651229E-2</v>
      </c>
      <c r="L193" s="10">
        <f t="shared" si="23"/>
        <v>4.0924514877346455E-2</v>
      </c>
      <c r="M193" s="10">
        <f t="shared" si="21"/>
        <v>2.5325615050651229E-2</v>
      </c>
      <c r="O193" s="10">
        <v>3.0224525043177894E-2</v>
      </c>
      <c r="P193" s="14">
        <v>275</v>
      </c>
      <c r="Q193" s="17">
        <v>1856</v>
      </c>
      <c r="R193" s="14">
        <v>18</v>
      </c>
      <c r="S193" s="31">
        <f t="shared" si="25"/>
        <v>6.7164179104477612E-2</v>
      </c>
      <c r="T193" s="25">
        <v>16</v>
      </c>
      <c r="U193" s="31">
        <f t="shared" si="26"/>
        <v>5.8181818181818182E-2</v>
      </c>
      <c r="V193" s="25">
        <v>86</v>
      </c>
      <c r="W193" s="31">
        <f t="shared" si="27"/>
        <v>0.31272727272727274</v>
      </c>
      <c r="X193" s="25">
        <v>104</v>
      </c>
      <c r="Y193" s="31">
        <f t="shared" si="28"/>
        <v>0.37818181818181817</v>
      </c>
      <c r="Z193" s="25">
        <v>69</v>
      </c>
      <c r="AA193" s="31">
        <f t="shared" si="29"/>
        <v>0.25090909090909091</v>
      </c>
      <c r="AB193" s="25">
        <v>9</v>
      </c>
      <c r="AC193" s="31">
        <f t="shared" si="30"/>
        <v>8.8235294117647065E-2</v>
      </c>
      <c r="AD193" s="25">
        <v>644</v>
      </c>
      <c r="AE193" s="25">
        <v>57</v>
      </c>
      <c r="AF193" s="31">
        <f t="shared" si="31"/>
        <v>0.20727272727272728</v>
      </c>
      <c r="AG193" s="25">
        <v>3</v>
      </c>
      <c r="AH193" s="31">
        <f t="shared" si="32"/>
        <v>2.9126213592233011E-2</v>
      </c>
      <c r="AI193" s="25">
        <v>104</v>
      </c>
      <c r="AJ193" s="25">
        <v>0</v>
      </c>
      <c r="AK193" s="25">
        <v>42</v>
      </c>
      <c r="AL193" s="25">
        <v>1</v>
      </c>
      <c r="AM193" s="25">
        <v>69</v>
      </c>
      <c r="AN193" s="10">
        <v>0.25090909090899999</v>
      </c>
      <c r="AO193" s="10">
        <v>0.75141700404800005</v>
      </c>
      <c r="AP193" s="42">
        <f t="shared" si="20"/>
        <v>1855.99999999856</v>
      </c>
      <c r="AQ193" s="42">
        <f t="shared" si="16"/>
        <v>17.999999999340162</v>
      </c>
      <c r="AR193" s="10">
        <f t="shared" si="24"/>
        <v>6.7164179102015525E-2</v>
      </c>
      <c r="AS193" s="17">
        <v>358</v>
      </c>
      <c r="AT193" s="32">
        <f t="shared" si="17"/>
        <v>0.14493927125506073</v>
      </c>
      <c r="AU193" s="17">
        <f t="shared" si="19"/>
        <v>3</v>
      </c>
      <c r="AV193" s="32">
        <f t="shared" si="18"/>
        <v>1.1194029850746268E-2</v>
      </c>
      <c r="AW193" t="e">
        <v>#N/A</v>
      </c>
    </row>
    <row r="194" spans="1:49" x14ac:dyDescent="0.3">
      <c r="A194" s="7">
        <v>44085</v>
      </c>
      <c r="B194" s="25"/>
      <c r="C194" s="17">
        <v>33854</v>
      </c>
      <c r="D194" s="17">
        <f t="shared" si="33"/>
        <v>1443</v>
      </c>
      <c r="E194" s="17">
        <v>2525</v>
      </c>
      <c r="F194" s="17">
        <v>55</v>
      </c>
      <c r="G194" s="31">
        <f t="shared" si="15"/>
        <v>0.17684887459807075</v>
      </c>
      <c r="H194" s="10">
        <v>7.4584982571999997E-2</v>
      </c>
      <c r="I194" s="10">
        <v>2.8879190268E-2</v>
      </c>
      <c r="J194" s="17">
        <f t="shared" si="34"/>
        <v>10769.000000135322</v>
      </c>
      <c r="K194" s="10">
        <f t="shared" si="22"/>
        <v>3.8115038115038115E-2</v>
      </c>
      <c r="L194" s="10">
        <f t="shared" si="23"/>
        <v>3.6691622569379759E-2</v>
      </c>
      <c r="M194" s="10">
        <f t="shared" si="21"/>
        <v>3.8115038115038115E-2</v>
      </c>
      <c r="O194" s="10">
        <v>3.9797395079594788E-2</v>
      </c>
      <c r="P194" s="14">
        <v>311</v>
      </c>
      <c r="Q194" s="17">
        <v>1906</v>
      </c>
      <c r="R194" s="14">
        <v>50</v>
      </c>
      <c r="S194" s="31">
        <f t="shared" si="25"/>
        <v>0.18181818181818182</v>
      </c>
      <c r="T194" s="25">
        <v>15</v>
      </c>
      <c r="U194" s="31">
        <f t="shared" si="26"/>
        <v>4.8231511254019289E-2</v>
      </c>
      <c r="V194" s="25">
        <v>112</v>
      </c>
      <c r="W194" s="31">
        <f t="shared" si="27"/>
        <v>0.36012861736334406</v>
      </c>
      <c r="X194" s="25">
        <v>116</v>
      </c>
      <c r="Y194" s="31">
        <f t="shared" si="28"/>
        <v>0.37299035369774919</v>
      </c>
      <c r="Z194" s="25">
        <v>68</v>
      </c>
      <c r="AA194" s="31">
        <f t="shared" si="29"/>
        <v>0.21864951768488747</v>
      </c>
      <c r="AB194" s="25">
        <v>9</v>
      </c>
      <c r="AC194" s="31">
        <f t="shared" si="30"/>
        <v>8.6538461538461536E-2</v>
      </c>
      <c r="AD194" s="25">
        <v>653</v>
      </c>
      <c r="AE194" s="25">
        <v>62</v>
      </c>
      <c r="AF194" s="31">
        <f t="shared" si="31"/>
        <v>0.19935691318327975</v>
      </c>
      <c r="AG194" s="25">
        <v>11</v>
      </c>
      <c r="AH194" s="31">
        <f t="shared" si="32"/>
        <v>0.10784313725490197</v>
      </c>
      <c r="AI194" s="25">
        <v>124</v>
      </c>
      <c r="AJ194" s="25">
        <v>0</v>
      </c>
      <c r="AK194" s="25">
        <v>44</v>
      </c>
      <c r="AL194" s="25">
        <v>1</v>
      </c>
      <c r="AM194" s="25">
        <v>69</v>
      </c>
      <c r="AN194" s="10">
        <v>0.221864951768</v>
      </c>
      <c r="AO194" s="10">
        <v>0.75485148514800005</v>
      </c>
      <c r="AP194" s="42">
        <f t="shared" si="20"/>
        <v>1905.9999999987001</v>
      </c>
      <c r="AQ194" s="42">
        <f t="shared" si="16"/>
        <v>50.000000000140062</v>
      </c>
      <c r="AR194" s="10">
        <f t="shared" si="24"/>
        <v>0.18181818181869114</v>
      </c>
      <c r="AS194" s="17">
        <v>361</v>
      </c>
      <c r="AT194" s="32">
        <f t="shared" si="17"/>
        <v>0.14297029702970296</v>
      </c>
      <c r="AU194" s="17">
        <f t="shared" si="19"/>
        <v>3</v>
      </c>
      <c r="AV194" s="32">
        <f t="shared" si="18"/>
        <v>1.090909090909091E-2</v>
      </c>
      <c r="AW194" t="e">
        <v>#N/A</v>
      </c>
    </row>
    <row r="195" spans="1:49" x14ac:dyDescent="0.3">
      <c r="A195" s="7">
        <v>44086</v>
      </c>
      <c r="B195" s="25"/>
      <c r="C195" s="17">
        <v>35391</v>
      </c>
      <c r="D195" s="17">
        <f t="shared" si="33"/>
        <v>1537</v>
      </c>
      <c r="E195" s="17">
        <v>2557</v>
      </c>
      <c r="F195" s="17">
        <v>32</v>
      </c>
      <c r="G195" s="31">
        <f t="shared" si="15"/>
        <v>0.1111111111111111</v>
      </c>
      <c r="H195" s="10">
        <v>7.2250007062999999E-2</v>
      </c>
      <c r="I195" s="10">
        <v>2.4786986830999998E-2</v>
      </c>
      <c r="J195" s="17">
        <f t="shared" si="34"/>
        <v>11619.000000428088</v>
      </c>
      <c r="K195" s="10">
        <f t="shared" si="22"/>
        <v>2.0819778789850359E-2</v>
      </c>
      <c r="L195" s="10">
        <f t="shared" si="23"/>
        <v>3.994437837638292E-2</v>
      </c>
      <c r="M195" s="10">
        <f t="shared" si="21"/>
        <v>2.0819778789850359E-2</v>
      </c>
      <c r="O195" s="10">
        <v>2.2176022176022176E-2</v>
      </c>
      <c r="P195" s="14">
        <v>288</v>
      </c>
      <c r="Q195" s="17">
        <v>1925</v>
      </c>
      <c r="R195" s="14">
        <v>19</v>
      </c>
      <c r="S195" s="31">
        <f t="shared" si="25"/>
        <v>6.1093247588424437E-2</v>
      </c>
      <c r="T195" s="25">
        <v>14</v>
      </c>
      <c r="U195" s="31">
        <f t="shared" si="26"/>
        <v>4.8611111111111112E-2</v>
      </c>
      <c r="V195" s="25">
        <v>97</v>
      </c>
      <c r="W195" s="31">
        <f t="shared" si="27"/>
        <v>0.33680555555555558</v>
      </c>
      <c r="X195" s="25">
        <v>111</v>
      </c>
      <c r="Y195" s="31">
        <f t="shared" si="28"/>
        <v>0.38541666666666669</v>
      </c>
      <c r="Z195" s="25">
        <v>66</v>
      </c>
      <c r="AA195" s="31">
        <f t="shared" si="29"/>
        <v>0.22916666666666666</v>
      </c>
      <c r="AB195" s="25">
        <v>7</v>
      </c>
      <c r="AC195" s="31">
        <f t="shared" si="30"/>
        <v>6.0344827586206899E-2</v>
      </c>
      <c r="AD195" s="25">
        <v>660</v>
      </c>
      <c r="AE195" s="25">
        <v>57</v>
      </c>
      <c r="AF195" s="31">
        <f t="shared" si="31"/>
        <v>0.19791666666666666</v>
      </c>
      <c r="AG195" s="25">
        <v>5</v>
      </c>
      <c r="AH195" s="31">
        <f t="shared" si="32"/>
        <v>3.937007874015748E-2</v>
      </c>
      <c r="AI195" s="25">
        <v>120</v>
      </c>
      <c r="AJ195" s="25">
        <v>0</v>
      </c>
      <c r="AK195" s="25">
        <v>42</v>
      </c>
      <c r="AL195" s="25">
        <v>1</v>
      </c>
      <c r="AM195" s="25">
        <v>67</v>
      </c>
      <c r="AN195" s="10">
        <v>0.23263888888799999</v>
      </c>
      <c r="AO195" s="10">
        <v>0.75283535393000001</v>
      </c>
      <c r="AP195" s="42">
        <f t="shared" si="20"/>
        <v>1924.99999999901</v>
      </c>
      <c r="AQ195" s="42">
        <f t="shared" si="16"/>
        <v>19.00000000030991</v>
      </c>
      <c r="AR195" s="10">
        <f t="shared" si="24"/>
        <v>6.1093247589420932E-2</v>
      </c>
      <c r="AS195" s="17">
        <v>365</v>
      </c>
      <c r="AT195" s="32">
        <f t="shared" si="17"/>
        <v>0.14274540477121628</v>
      </c>
      <c r="AU195" s="17">
        <f t="shared" si="19"/>
        <v>4</v>
      </c>
      <c r="AV195" s="32">
        <f t="shared" si="18"/>
        <v>1.2861736334405145E-2</v>
      </c>
      <c r="AW195" t="e">
        <v>#N/A</v>
      </c>
    </row>
    <row r="196" spans="1:49" x14ac:dyDescent="0.3">
      <c r="A196" s="7">
        <v>44087</v>
      </c>
      <c r="B196" s="25"/>
      <c r="C196" s="17">
        <v>36182</v>
      </c>
      <c r="D196" s="17">
        <f t="shared" si="33"/>
        <v>791</v>
      </c>
      <c r="E196" s="17">
        <v>2603</v>
      </c>
      <c r="F196" s="17">
        <v>46</v>
      </c>
      <c r="G196" s="31">
        <f t="shared" si="15"/>
        <v>0.14790996784565916</v>
      </c>
      <c r="H196" s="10">
        <v>7.1941849537999994E-2</v>
      </c>
      <c r="I196" s="10">
        <v>2.6472591079000001E-2</v>
      </c>
      <c r="J196" s="17">
        <f t="shared" si="34"/>
        <v>11748.000000147624</v>
      </c>
      <c r="K196" s="10">
        <f t="shared" si="22"/>
        <v>5.8154235145385591E-2</v>
      </c>
      <c r="L196" s="10">
        <f t="shared" si="23"/>
        <v>3.9035360972317308E-2</v>
      </c>
      <c r="M196" s="10">
        <f t="shared" si="21"/>
        <v>5.8154235145385591E-2</v>
      </c>
      <c r="O196" s="10">
        <v>2.992843201040989E-2</v>
      </c>
      <c r="P196" s="14">
        <v>311</v>
      </c>
      <c r="Q196" s="17">
        <v>1940</v>
      </c>
      <c r="R196" s="14">
        <v>15</v>
      </c>
      <c r="S196" s="31">
        <f t="shared" si="25"/>
        <v>5.2083333333333336E-2</v>
      </c>
      <c r="T196" s="25">
        <v>12</v>
      </c>
      <c r="U196" s="31">
        <f t="shared" si="26"/>
        <v>3.8585209003215437E-2</v>
      </c>
      <c r="V196" s="25">
        <v>109</v>
      </c>
      <c r="W196" s="31">
        <f t="shared" si="27"/>
        <v>0.35048231511254019</v>
      </c>
      <c r="X196" s="25">
        <v>123</v>
      </c>
      <c r="Y196" s="31">
        <f t="shared" si="28"/>
        <v>0.39549839228295819</v>
      </c>
      <c r="Z196" s="25">
        <v>67</v>
      </c>
      <c r="AA196" s="31">
        <f t="shared" si="29"/>
        <v>0.21543408360128619</v>
      </c>
      <c r="AB196" s="25">
        <v>9</v>
      </c>
      <c r="AC196" s="31">
        <f t="shared" si="30"/>
        <v>8.1081081081081086E-2</v>
      </c>
      <c r="AD196" s="25">
        <v>669</v>
      </c>
      <c r="AE196" s="25">
        <v>61</v>
      </c>
      <c r="AF196" s="31">
        <f t="shared" si="31"/>
        <v>0.19614147909967847</v>
      </c>
      <c r="AG196" s="25">
        <v>8</v>
      </c>
      <c r="AH196" s="31">
        <f t="shared" si="32"/>
        <v>7.2072072072072071E-2</v>
      </c>
      <c r="AI196" s="25">
        <v>132</v>
      </c>
      <c r="AJ196" s="25">
        <v>0</v>
      </c>
      <c r="AK196" s="25">
        <v>45</v>
      </c>
      <c r="AL196" s="25">
        <v>1</v>
      </c>
      <c r="AM196" s="25">
        <v>68</v>
      </c>
      <c r="AN196" s="10">
        <v>0.21864951768400001</v>
      </c>
      <c r="AO196" s="10">
        <v>0.74529389166299997</v>
      </c>
      <c r="AP196" s="42">
        <f t="shared" si="20"/>
        <v>1939.999999998789</v>
      </c>
      <c r="AQ196" s="42">
        <f t="shared" si="16"/>
        <v>14.999999999778993</v>
      </c>
      <c r="AR196" s="10">
        <f t="shared" si="24"/>
        <v>5.2083333332565949E-2</v>
      </c>
      <c r="AS196" s="17">
        <v>368</v>
      </c>
      <c r="AT196" s="32">
        <f t="shared" si="17"/>
        <v>0.14137533615059547</v>
      </c>
      <c r="AU196" s="17">
        <f t="shared" si="19"/>
        <v>3</v>
      </c>
      <c r="AV196" s="32">
        <f t="shared" si="18"/>
        <v>1.0416666666666666E-2</v>
      </c>
      <c r="AW196" s="36">
        <f t="shared" ref="AW196:AW236" si="35">AVERAGE(S190:S196)</f>
        <v>9.9600158299074634E-2</v>
      </c>
    </row>
    <row r="197" spans="1:49" x14ac:dyDescent="0.3">
      <c r="A197" s="7">
        <v>44088</v>
      </c>
      <c r="B197" s="25"/>
      <c r="C197" s="17">
        <v>37210</v>
      </c>
      <c r="D197" s="17">
        <f t="shared" si="33"/>
        <v>1028</v>
      </c>
      <c r="E197" s="17">
        <v>2655</v>
      </c>
      <c r="F197" s="17">
        <v>52</v>
      </c>
      <c r="G197" s="31">
        <f t="shared" si="15"/>
        <v>0.15072463768115943</v>
      </c>
      <c r="H197" s="10">
        <v>7.1351787153000001E-2</v>
      </c>
      <c r="I197" s="10">
        <v>2.9158215009999999E-2</v>
      </c>
      <c r="J197" s="17">
        <f t="shared" si="34"/>
        <v>11832.000000057616</v>
      </c>
      <c r="K197" s="10">
        <f t="shared" si="22"/>
        <v>5.0583657587548639E-2</v>
      </c>
      <c r="L197" s="10">
        <f t="shared" si="23"/>
        <v>4.149741596508142E-2</v>
      </c>
      <c r="M197" s="10">
        <f t="shared" si="21"/>
        <v>5.0583657587548639E-2</v>
      </c>
      <c r="O197" s="10">
        <v>6.5739570164348921E-2</v>
      </c>
      <c r="P197" s="14">
        <v>345</v>
      </c>
      <c r="Q197" s="17">
        <v>1983</v>
      </c>
      <c r="R197" s="14">
        <v>43</v>
      </c>
      <c r="S197" s="31">
        <f t="shared" si="25"/>
        <v>0.13826366559485531</v>
      </c>
      <c r="T197" s="25">
        <v>20</v>
      </c>
      <c r="U197" s="31">
        <f t="shared" si="26"/>
        <v>5.7971014492753624E-2</v>
      </c>
      <c r="V197" s="25">
        <v>125</v>
      </c>
      <c r="W197" s="31">
        <f t="shared" si="27"/>
        <v>0.36231884057971014</v>
      </c>
      <c r="X197" s="25">
        <v>123</v>
      </c>
      <c r="Y197" s="31">
        <f t="shared" si="28"/>
        <v>0.35652173913043478</v>
      </c>
      <c r="Z197" s="25">
        <v>77</v>
      </c>
      <c r="AA197" s="31">
        <f t="shared" si="29"/>
        <v>0.22318840579710145</v>
      </c>
      <c r="AB197" s="25">
        <v>11</v>
      </c>
      <c r="AC197" s="31">
        <f t="shared" si="30"/>
        <v>8.943089430894309E-2</v>
      </c>
      <c r="AD197" s="25">
        <v>680</v>
      </c>
      <c r="AE197" s="25">
        <v>70</v>
      </c>
      <c r="AF197" s="31">
        <f t="shared" si="31"/>
        <v>0.20289855072463769</v>
      </c>
      <c r="AG197" s="25">
        <v>9</v>
      </c>
      <c r="AH197" s="31">
        <f t="shared" si="32"/>
        <v>7.43801652892562E-2</v>
      </c>
      <c r="AI197" s="25">
        <v>137</v>
      </c>
      <c r="AJ197" s="25">
        <v>0</v>
      </c>
      <c r="AK197" s="25">
        <v>41</v>
      </c>
      <c r="AL197" s="25">
        <v>1</v>
      </c>
      <c r="AM197" s="25">
        <v>77</v>
      </c>
      <c r="AN197" s="10">
        <v>0.223188405797</v>
      </c>
      <c r="AO197" s="10">
        <v>0.746892655367</v>
      </c>
      <c r="AP197" s="42">
        <f t="shared" si="20"/>
        <v>1982.999999999385</v>
      </c>
      <c r="AQ197" s="42">
        <f t="shared" si="16"/>
        <v>43.000000000595946</v>
      </c>
      <c r="AR197" s="10">
        <f t="shared" si="24"/>
        <v>0.13826366559677153</v>
      </c>
      <c r="AS197" s="17">
        <v>372</v>
      </c>
      <c r="AT197" s="32">
        <f t="shared" si="17"/>
        <v>0.14011299435028249</v>
      </c>
      <c r="AU197" s="17">
        <f t="shared" si="19"/>
        <v>4</v>
      </c>
      <c r="AV197" s="32">
        <f t="shared" si="18"/>
        <v>1.2861736334405145E-2</v>
      </c>
      <c r="AW197" s="36">
        <f t="shared" si="35"/>
        <v>0.10117029234509294</v>
      </c>
    </row>
    <row r="198" spans="1:49" x14ac:dyDescent="0.3">
      <c r="A198" s="7">
        <v>44089</v>
      </c>
      <c r="B198" s="25"/>
      <c r="C198" s="17">
        <v>38883</v>
      </c>
      <c r="D198" s="17">
        <f t="shared" si="33"/>
        <v>1673</v>
      </c>
      <c r="E198" s="17">
        <v>2732</v>
      </c>
      <c r="F198" s="17">
        <v>77</v>
      </c>
      <c r="G198" s="31">
        <f t="shared" si="15"/>
        <v>0.20588235294117646</v>
      </c>
      <c r="H198" s="10">
        <v>7.0262068255999996E-2</v>
      </c>
      <c r="I198" s="10">
        <v>2.8793594580000002E-2</v>
      </c>
      <c r="J198" s="17">
        <f t="shared" si="34"/>
        <v>12989.000000013197</v>
      </c>
      <c r="K198" s="10">
        <f t="shared" si="22"/>
        <v>4.6025104602510462E-2</v>
      </c>
      <c r="L198" s="10">
        <f t="shared" si="23"/>
        <v>4.1812779183670441E-2</v>
      </c>
      <c r="M198" s="10">
        <f t="shared" si="21"/>
        <v>4.6025104602510462E-2</v>
      </c>
      <c r="O198" s="10">
        <v>7.4902723735408558E-2</v>
      </c>
      <c r="P198" s="14">
        <v>374</v>
      </c>
      <c r="Q198" s="17">
        <v>2021</v>
      </c>
      <c r="R198" s="14">
        <v>38</v>
      </c>
      <c r="S198" s="31">
        <f t="shared" si="25"/>
        <v>0.11014492753623188</v>
      </c>
      <c r="T198" s="25">
        <v>21</v>
      </c>
      <c r="U198" s="31">
        <f t="shared" si="26"/>
        <v>5.6149732620320858E-2</v>
      </c>
      <c r="V198" s="25">
        <v>152</v>
      </c>
      <c r="W198" s="31">
        <f t="shared" si="27"/>
        <v>0.40641711229946526</v>
      </c>
      <c r="X198" s="25">
        <v>125</v>
      </c>
      <c r="Y198" s="31">
        <f t="shared" si="28"/>
        <v>0.33422459893048129</v>
      </c>
      <c r="Z198" s="25">
        <v>76</v>
      </c>
      <c r="AA198" s="31">
        <f t="shared" si="29"/>
        <v>0.20320855614973263</v>
      </c>
      <c r="AB198" s="25">
        <v>13</v>
      </c>
      <c r="AC198" s="31">
        <f t="shared" si="30"/>
        <v>0.10569105691056911</v>
      </c>
      <c r="AD198" s="25">
        <v>693</v>
      </c>
      <c r="AE198" s="25">
        <v>67</v>
      </c>
      <c r="AF198" s="31">
        <f t="shared" si="31"/>
        <v>0.17914438502673796</v>
      </c>
      <c r="AG198" s="25">
        <v>13</v>
      </c>
      <c r="AH198" s="31">
        <f t="shared" si="32"/>
        <v>8.9655172413793102E-2</v>
      </c>
      <c r="AI198" s="25">
        <v>147</v>
      </c>
      <c r="AJ198" s="25">
        <v>0</v>
      </c>
      <c r="AK198" s="25">
        <v>41</v>
      </c>
      <c r="AL198" s="25">
        <v>1</v>
      </c>
      <c r="AM198" s="25">
        <v>76</v>
      </c>
      <c r="AN198" s="10">
        <v>0.20320855614899999</v>
      </c>
      <c r="AO198" s="10">
        <v>0.73975109809600004</v>
      </c>
      <c r="AP198" s="42">
        <f t="shared" si="20"/>
        <v>2020.9999999982722</v>
      </c>
      <c r="AQ198" s="42">
        <f t="shared" si="16"/>
        <v>37.999999998887233</v>
      </c>
      <c r="AR198" s="10">
        <f t="shared" si="24"/>
        <v>0.11014492753300648</v>
      </c>
      <c r="AS198" s="17">
        <v>378</v>
      </c>
      <c r="AT198" s="32">
        <f t="shared" si="17"/>
        <v>0.13836017569546119</v>
      </c>
      <c r="AU198" s="17">
        <f t="shared" si="19"/>
        <v>6</v>
      </c>
      <c r="AV198" s="32">
        <f t="shared" si="18"/>
        <v>1.7391304347826087E-2</v>
      </c>
      <c r="AW198" s="36">
        <f t="shared" si="35"/>
        <v>0.10072224627884031</v>
      </c>
    </row>
    <row r="199" spans="1:49" x14ac:dyDescent="0.3">
      <c r="A199" s="7">
        <v>44090</v>
      </c>
      <c r="B199" s="25"/>
      <c r="C199" s="17">
        <v>41016</v>
      </c>
      <c r="D199" s="17">
        <f t="shared" si="33"/>
        <v>2133</v>
      </c>
      <c r="E199" s="17">
        <v>2805</v>
      </c>
      <c r="F199" s="17">
        <v>73</v>
      </c>
      <c r="G199" s="31">
        <f t="shared" si="15"/>
        <v>0.18024691358024691</v>
      </c>
      <c r="H199" s="10">
        <v>6.8387946167000002E-2</v>
      </c>
      <c r="I199" s="10">
        <v>2.7387070597000001E-2</v>
      </c>
      <c r="J199" s="17">
        <f t="shared" si="34"/>
        <v>14788.000000422242</v>
      </c>
      <c r="K199" s="10">
        <f t="shared" si="22"/>
        <v>3.4224097515236758E-2</v>
      </c>
      <c r="L199" s="10">
        <f t="shared" si="23"/>
        <v>4.4005401205452752E-2</v>
      </c>
      <c r="M199" s="10">
        <f t="shared" si="21"/>
        <v>3.4224097515236758E-2</v>
      </c>
      <c r="O199" s="10">
        <v>4.3634190077704721E-2</v>
      </c>
      <c r="P199" s="14">
        <v>405</v>
      </c>
      <c r="Q199" s="17">
        <v>2055</v>
      </c>
      <c r="R199" s="14">
        <v>34</v>
      </c>
      <c r="S199" s="31">
        <f t="shared" si="25"/>
        <v>9.0909090909090912E-2</v>
      </c>
      <c r="T199" s="25">
        <v>24</v>
      </c>
      <c r="U199" s="31">
        <f t="shared" si="26"/>
        <v>5.9259259259259262E-2</v>
      </c>
      <c r="V199" s="25">
        <v>162</v>
      </c>
      <c r="W199" s="31">
        <f t="shared" si="27"/>
        <v>0.4</v>
      </c>
      <c r="X199" s="25">
        <v>137</v>
      </c>
      <c r="Y199" s="31">
        <f t="shared" si="28"/>
        <v>0.33827160493827163</v>
      </c>
      <c r="Z199" s="25">
        <v>82</v>
      </c>
      <c r="AA199" s="31">
        <f t="shared" si="29"/>
        <v>0.20246913580246914</v>
      </c>
      <c r="AB199" s="25">
        <v>19</v>
      </c>
      <c r="AC199" s="31">
        <f t="shared" si="30"/>
        <v>0.152</v>
      </c>
      <c r="AD199" s="25">
        <v>712</v>
      </c>
      <c r="AE199" s="25">
        <v>69</v>
      </c>
      <c r="AF199" s="31">
        <f t="shared" si="31"/>
        <v>0.17037037037037037</v>
      </c>
      <c r="AG199" s="25">
        <v>9</v>
      </c>
      <c r="AH199" s="31">
        <f t="shared" si="32"/>
        <v>5.2023121387283239E-2</v>
      </c>
      <c r="AI199" s="25">
        <v>169</v>
      </c>
      <c r="AJ199" s="25">
        <v>0</v>
      </c>
      <c r="AK199" s="25">
        <v>42</v>
      </c>
      <c r="AL199" s="25">
        <v>2</v>
      </c>
      <c r="AM199" s="25">
        <v>82</v>
      </c>
      <c r="AN199" s="10">
        <v>0.20246913580199999</v>
      </c>
      <c r="AO199" s="10">
        <v>0.73262032085499995</v>
      </c>
      <c r="AP199" s="42">
        <f t="shared" si="20"/>
        <v>2054.9999999982747</v>
      </c>
      <c r="AQ199" s="42">
        <f t="shared" si="16"/>
        <v>34.000000000002501</v>
      </c>
      <c r="AR199" s="10">
        <f t="shared" si="24"/>
        <v>9.0909090909097601E-2</v>
      </c>
      <c r="AS199" s="17">
        <v>385</v>
      </c>
      <c r="AT199" s="32">
        <f t="shared" si="17"/>
        <v>0.13725490196078433</v>
      </c>
      <c r="AU199" s="17">
        <f t="shared" si="19"/>
        <v>7</v>
      </c>
      <c r="AV199" s="32">
        <f t="shared" si="18"/>
        <v>1.871657754010695E-2</v>
      </c>
      <c r="AW199" s="36">
        <f t="shared" si="35"/>
        <v>0.10021094655494218</v>
      </c>
    </row>
    <row r="200" spans="1:49" x14ac:dyDescent="0.3">
      <c r="A200" s="7">
        <v>44091</v>
      </c>
      <c r="B200" s="25"/>
      <c r="C200" s="17">
        <v>44141</v>
      </c>
      <c r="D200" s="17">
        <f t="shared" si="33"/>
        <v>3125</v>
      </c>
      <c r="E200" s="17">
        <v>2938</v>
      </c>
      <c r="F200" s="17">
        <v>133</v>
      </c>
      <c r="G200" s="31">
        <f t="shared" si="15"/>
        <v>0.26760563380281688</v>
      </c>
      <c r="H200" s="10">
        <v>6.6559434538999998E-2</v>
      </c>
      <c r="I200" s="10">
        <v>2.9030373831E-2</v>
      </c>
      <c r="J200" s="17">
        <f t="shared" si="34"/>
        <v>17120.00000045745</v>
      </c>
      <c r="K200" s="10">
        <f t="shared" si="22"/>
        <v>4.2560000000000001E-2</v>
      </c>
      <c r="L200" s="10">
        <f t="shared" si="23"/>
        <v>4.4118094674811134E-2</v>
      </c>
      <c r="M200" s="10">
        <f t="shared" si="21"/>
        <v>4.2560000000000001E-2</v>
      </c>
      <c r="O200" s="10">
        <v>6.235349273323957E-2</v>
      </c>
      <c r="P200" s="14">
        <v>497</v>
      </c>
      <c r="Q200" s="17">
        <v>2102</v>
      </c>
      <c r="R200" s="14">
        <v>47</v>
      </c>
      <c r="S200" s="31">
        <f t="shared" si="25"/>
        <v>0.11604938271604938</v>
      </c>
      <c r="T200" s="25">
        <v>32</v>
      </c>
      <c r="U200" s="31">
        <f t="shared" si="26"/>
        <v>6.4386317907444673E-2</v>
      </c>
      <c r="V200" s="25">
        <v>203</v>
      </c>
      <c r="W200" s="31">
        <f t="shared" si="27"/>
        <v>0.40845070422535212</v>
      </c>
      <c r="X200" s="25">
        <v>170</v>
      </c>
      <c r="Y200" s="31">
        <f t="shared" si="28"/>
        <v>0.34205231388329982</v>
      </c>
      <c r="Z200" s="25">
        <v>92</v>
      </c>
      <c r="AA200" s="31">
        <f t="shared" si="29"/>
        <v>0.18511066398390341</v>
      </c>
      <c r="AB200" s="25">
        <v>17</v>
      </c>
      <c r="AC200" s="31">
        <f t="shared" ref="AC200:AC206" si="36">AB200/(X199)</f>
        <v>0.12408759124087591</v>
      </c>
      <c r="AD200" s="25">
        <v>729</v>
      </c>
      <c r="AE200" s="25">
        <v>75</v>
      </c>
      <c r="AF200" s="31">
        <f t="shared" si="31"/>
        <v>0.15090543259557343</v>
      </c>
      <c r="AG200" s="25">
        <v>14</v>
      </c>
      <c r="AH200" s="31">
        <f t="shared" si="32"/>
        <v>7.5268817204301078E-2</v>
      </c>
      <c r="AI200" s="25">
        <v>194</v>
      </c>
      <c r="AJ200" s="25">
        <v>0</v>
      </c>
      <c r="AK200" s="25">
        <v>49</v>
      </c>
      <c r="AL200" s="25">
        <v>4</v>
      </c>
      <c r="AM200" s="25">
        <v>92</v>
      </c>
      <c r="AN200" s="10">
        <v>0.185110663983</v>
      </c>
      <c r="AO200" s="10">
        <v>0.71545268890400004</v>
      </c>
      <c r="AP200" s="42">
        <f t="shared" si="20"/>
        <v>2101.9999999999523</v>
      </c>
      <c r="AQ200" s="42">
        <f t="shared" si="16"/>
        <v>47.000000001677563</v>
      </c>
      <c r="AR200" s="10">
        <f t="shared" si="24"/>
        <v>0.11604938272019151</v>
      </c>
      <c r="AS200" s="17">
        <v>390</v>
      </c>
      <c r="AT200" s="32">
        <f t="shared" si="17"/>
        <v>0.13274336283185842</v>
      </c>
      <c r="AU200" s="17">
        <f t="shared" si="19"/>
        <v>5</v>
      </c>
      <c r="AV200" s="32">
        <f t="shared" si="18"/>
        <v>1.2345679012345678E-2</v>
      </c>
      <c r="AW200" s="36">
        <f t="shared" si="35"/>
        <v>0.10719454707088101</v>
      </c>
    </row>
    <row r="201" spans="1:49" x14ac:dyDescent="0.3">
      <c r="A201" s="7">
        <v>44092</v>
      </c>
      <c r="B201" s="25"/>
      <c r="C201" s="17">
        <v>46249</v>
      </c>
      <c r="D201" s="17">
        <f t="shared" si="33"/>
        <v>2108</v>
      </c>
      <c r="E201" s="17">
        <v>3023</v>
      </c>
      <c r="F201" s="17">
        <v>85</v>
      </c>
      <c r="G201" s="31">
        <f t="shared" ref="G201:G236" si="37">F201/P201</f>
        <v>0.16159695817490494</v>
      </c>
      <c r="H201" s="10">
        <v>6.5363575428000004E-2</v>
      </c>
      <c r="I201" s="10">
        <v>2.8815602058999999E-2</v>
      </c>
      <c r="J201" s="17">
        <f t="shared" si="34"/>
        <v>18254.000000521039</v>
      </c>
      <c r="K201" s="10">
        <f t="shared" si="22"/>
        <v>4.0322580645161289E-2</v>
      </c>
      <c r="L201" s="10">
        <f t="shared" si="23"/>
        <v>4.7151246184758695E-2</v>
      </c>
      <c r="M201" s="10">
        <f t="shared" si="21"/>
        <v>4.0322580645161289E-2</v>
      </c>
      <c r="O201" s="10">
        <v>2.7199999999999998E-2</v>
      </c>
      <c r="P201" s="14">
        <v>526</v>
      </c>
      <c r="Q201" s="17">
        <v>2178</v>
      </c>
      <c r="R201" s="14">
        <v>76</v>
      </c>
      <c r="S201" s="31">
        <f t="shared" si="25"/>
        <v>0.15291750503018109</v>
      </c>
      <c r="T201" s="25">
        <v>41</v>
      </c>
      <c r="U201" s="31">
        <f t="shared" si="26"/>
        <v>7.7946768060836502E-2</v>
      </c>
      <c r="V201" s="25">
        <v>195</v>
      </c>
      <c r="W201" s="31">
        <f t="shared" si="27"/>
        <v>0.37072243346007605</v>
      </c>
      <c r="X201" s="25">
        <v>194</v>
      </c>
      <c r="Y201" s="31">
        <f t="shared" si="28"/>
        <v>0.36882129277566539</v>
      </c>
      <c r="Z201" s="25">
        <v>96</v>
      </c>
      <c r="AA201" s="31">
        <f t="shared" si="29"/>
        <v>0.18250950570342206</v>
      </c>
      <c r="AB201" s="25">
        <v>19</v>
      </c>
      <c r="AC201" s="31">
        <f t="shared" si="36"/>
        <v>0.11176470588235295</v>
      </c>
      <c r="AD201" s="25">
        <v>748</v>
      </c>
      <c r="AE201" s="25">
        <v>93</v>
      </c>
      <c r="AF201" s="31">
        <f t="shared" si="31"/>
        <v>0.17680608365019013</v>
      </c>
      <c r="AG201" s="25">
        <v>24</v>
      </c>
      <c r="AH201" s="31">
        <f t="shared" si="32"/>
        <v>0.10212765957446808</v>
      </c>
      <c r="AI201" s="25">
        <v>207</v>
      </c>
      <c r="AJ201" s="25">
        <v>0</v>
      </c>
      <c r="AK201" s="25">
        <v>56</v>
      </c>
      <c r="AL201" s="25">
        <v>4</v>
      </c>
      <c r="AM201" s="25">
        <v>97</v>
      </c>
      <c r="AN201" s="10">
        <v>0.184410646387</v>
      </c>
      <c r="AO201" s="10">
        <v>0.72047634799799998</v>
      </c>
      <c r="AP201" s="42">
        <f t="shared" si="20"/>
        <v>2177.9999999979541</v>
      </c>
      <c r="AQ201" s="42">
        <f t="shared" si="16"/>
        <v>75.99999999800184</v>
      </c>
      <c r="AR201" s="10">
        <f t="shared" si="24"/>
        <v>0.15291750502616064</v>
      </c>
      <c r="AS201" s="17">
        <v>401</v>
      </c>
      <c r="AT201" s="32">
        <f t="shared" si="17"/>
        <v>0.13264968574263977</v>
      </c>
      <c r="AU201" s="17">
        <f t="shared" si="19"/>
        <v>11</v>
      </c>
      <c r="AV201" s="32">
        <f t="shared" si="18"/>
        <v>2.2132796780684104E-2</v>
      </c>
      <c r="AW201" s="36">
        <f t="shared" si="35"/>
        <v>0.10306587895830947</v>
      </c>
    </row>
    <row r="202" spans="1:49" x14ac:dyDescent="0.3">
      <c r="A202" s="7">
        <v>44093</v>
      </c>
      <c r="B202" s="25"/>
      <c r="C202" s="17">
        <v>48295</v>
      </c>
      <c r="D202" s="17">
        <f t="shared" si="33"/>
        <v>2046</v>
      </c>
      <c r="E202" s="17">
        <v>3097</v>
      </c>
      <c r="F202" s="17">
        <v>74</v>
      </c>
      <c r="G202" s="31">
        <f t="shared" si="37"/>
        <v>0.14509803921568629</v>
      </c>
      <c r="H202" s="10">
        <v>6.4126721191999997E-2</v>
      </c>
      <c r="I202" s="10">
        <v>2.6390685640000001E-2</v>
      </c>
      <c r="J202" s="17">
        <f t="shared" si="34"/>
        <v>19325.000000265245</v>
      </c>
      <c r="K202" s="10">
        <f t="shared" si="22"/>
        <v>3.6168132942326493E-2</v>
      </c>
      <c r="L202" s="10">
        <f t="shared" si="23"/>
        <v>4.6678169504285202E-2</v>
      </c>
      <c r="M202" s="10">
        <f t="shared" si="21"/>
        <v>3.6168132942326493E-2</v>
      </c>
      <c r="O202" s="10">
        <v>3.510436432637571E-2</v>
      </c>
      <c r="P202" s="14">
        <v>510</v>
      </c>
      <c r="Q202" s="17">
        <v>2209</v>
      </c>
      <c r="R202" s="14">
        <v>31</v>
      </c>
      <c r="S202" s="31">
        <f t="shared" si="25"/>
        <v>5.8935361216730035E-2</v>
      </c>
      <c r="T202" s="25">
        <v>32</v>
      </c>
      <c r="U202" s="31">
        <f t="shared" si="26"/>
        <v>6.2745098039215685E-2</v>
      </c>
      <c r="V202" s="25">
        <v>186</v>
      </c>
      <c r="W202" s="31">
        <f t="shared" si="27"/>
        <v>0.36470588235294116</v>
      </c>
      <c r="X202" s="25">
        <v>200</v>
      </c>
      <c r="Y202" s="31">
        <f t="shared" si="28"/>
        <v>0.39215686274509803</v>
      </c>
      <c r="Z202" s="25">
        <v>92</v>
      </c>
      <c r="AA202" s="31">
        <f t="shared" si="29"/>
        <v>0.1803921568627451</v>
      </c>
      <c r="AB202" s="25">
        <v>16</v>
      </c>
      <c r="AC202" s="31">
        <f t="shared" si="36"/>
        <v>8.247422680412371E-2</v>
      </c>
      <c r="AD202" s="25">
        <v>764</v>
      </c>
      <c r="AE202" s="25">
        <v>102</v>
      </c>
      <c r="AF202" s="31">
        <f t="shared" si="31"/>
        <v>0.2</v>
      </c>
      <c r="AG202" s="25">
        <v>23</v>
      </c>
      <c r="AH202" s="31">
        <f t="shared" si="32"/>
        <v>9.7457627118644072E-2</v>
      </c>
      <c r="AI202" s="25">
        <v>221</v>
      </c>
      <c r="AJ202" s="25">
        <v>0</v>
      </c>
      <c r="AK202" s="25">
        <v>55</v>
      </c>
      <c r="AL202" s="25">
        <v>3</v>
      </c>
      <c r="AM202" s="25">
        <v>93</v>
      </c>
      <c r="AN202" s="10">
        <v>0.18235294117600001</v>
      </c>
      <c r="AO202" s="10">
        <v>0.713270907329</v>
      </c>
      <c r="AP202" s="42">
        <f t="shared" si="20"/>
        <v>2208.9999999979132</v>
      </c>
      <c r="AQ202" s="42">
        <f t="shared" si="16"/>
        <v>30.999999999959073</v>
      </c>
      <c r="AR202" s="10">
        <f t="shared" si="24"/>
        <v>5.8935361216652229E-2</v>
      </c>
      <c r="AS202" s="17">
        <v>407</v>
      </c>
      <c r="AT202" s="32">
        <f t="shared" si="17"/>
        <v>0.1314175008072328</v>
      </c>
      <c r="AU202" s="17">
        <f t="shared" si="19"/>
        <v>6</v>
      </c>
      <c r="AV202" s="32">
        <f t="shared" si="18"/>
        <v>1.1406844106463879E-2</v>
      </c>
      <c r="AW202" s="36">
        <f t="shared" si="35"/>
        <v>0.10275760947663884</v>
      </c>
    </row>
    <row r="203" spans="1:49" x14ac:dyDescent="0.3">
      <c r="A203" s="7">
        <v>44094</v>
      </c>
      <c r="B203" s="25"/>
      <c r="C203" s="17">
        <v>49279</v>
      </c>
      <c r="D203" s="17">
        <f t="shared" si="33"/>
        <v>984</v>
      </c>
      <c r="E203" s="17">
        <v>3155</v>
      </c>
      <c r="F203" s="17">
        <v>58</v>
      </c>
      <c r="G203" s="31">
        <f t="shared" si="37"/>
        <v>0.10881801125703565</v>
      </c>
      <c r="H203" s="10">
        <v>6.4023214755999994E-2</v>
      </c>
      <c r="I203" s="10">
        <v>2.7773435464000001E-2</v>
      </c>
      <c r="J203" s="17">
        <f t="shared" si="34"/>
        <v>19191.000000373595</v>
      </c>
      <c r="K203" s="10">
        <f t="shared" si="22"/>
        <v>5.894308943089431E-2</v>
      </c>
      <c r="L203" s="10">
        <f t="shared" si="23"/>
        <v>5.02142388345952E-2</v>
      </c>
      <c r="M203" s="10">
        <f t="shared" si="21"/>
        <v>5.894308943089431E-2</v>
      </c>
      <c r="O203" s="10">
        <v>2.8347996089931573E-2</v>
      </c>
      <c r="P203" s="14">
        <v>533</v>
      </c>
      <c r="Q203" s="17">
        <v>2228</v>
      </c>
      <c r="R203" s="14">
        <v>19</v>
      </c>
      <c r="S203" s="31">
        <f t="shared" si="25"/>
        <v>3.7254901960784313E-2</v>
      </c>
      <c r="T203" s="25">
        <v>24</v>
      </c>
      <c r="U203" s="31">
        <f t="shared" si="26"/>
        <v>4.5028142589118199E-2</v>
      </c>
      <c r="V203" s="25">
        <v>200</v>
      </c>
      <c r="W203" s="31">
        <f t="shared" si="27"/>
        <v>0.37523452157598497</v>
      </c>
      <c r="X203" s="25">
        <v>204</v>
      </c>
      <c r="Y203" s="31">
        <f t="shared" si="28"/>
        <v>0.38273921200750471</v>
      </c>
      <c r="Z203" s="25">
        <v>105</v>
      </c>
      <c r="AA203" s="31">
        <f t="shared" si="29"/>
        <v>0.19699812382739212</v>
      </c>
      <c r="AB203" s="25">
        <v>20</v>
      </c>
      <c r="AC203" s="31">
        <f t="shared" si="36"/>
        <v>0.1</v>
      </c>
      <c r="AD203" s="25">
        <v>784</v>
      </c>
      <c r="AE203" s="25">
        <v>114</v>
      </c>
      <c r="AF203" s="31">
        <f t="shared" si="31"/>
        <v>0.21388367729831145</v>
      </c>
      <c r="AG203" s="25">
        <v>18</v>
      </c>
      <c r="AH203" s="31">
        <f t="shared" si="32"/>
        <v>8.2568807339449546E-2</v>
      </c>
      <c r="AI203" s="25">
        <v>232</v>
      </c>
      <c r="AJ203" s="25">
        <v>0</v>
      </c>
      <c r="AK203" s="25">
        <v>57</v>
      </c>
      <c r="AL203" s="25">
        <v>3</v>
      </c>
      <c r="AM203" s="25">
        <v>106</v>
      </c>
      <c r="AN203" s="10">
        <v>0.19887429643499999</v>
      </c>
      <c r="AO203" s="10">
        <v>0.70618066561000004</v>
      </c>
      <c r="AP203" s="42">
        <f t="shared" si="20"/>
        <v>2227.9999999995503</v>
      </c>
      <c r="AQ203" s="42">
        <f t="shared" ref="AQ203:AQ236" si="38">AP203-AP202</f>
        <v>19.00000000163709</v>
      </c>
      <c r="AR203" s="10">
        <f t="shared" si="24"/>
        <v>3.7254901963994294E-2</v>
      </c>
      <c r="AS203" s="17">
        <v>412</v>
      </c>
      <c r="AT203" s="32">
        <f t="shared" ref="AT203:AT236" si="39">AS203/E203</f>
        <v>0.1305863708399366</v>
      </c>
      <c r="AU203" s="17">
        <f t="shared" si="19"/>
        <v>5</v>
      </c>
      <c r="AV203" s="32">
        <f t="shared" ref="AV203:AV236" si="40">AU203/P202</f>
        <v>9.8039215686274508E-3</v>
      </c>
      <c r="AW203" s="36">
        <f t="shared" si="35"/>
        <v>0.10063926213770327</v>
      </c>
    </row>
    <row r="204" spans="1:49" x14ac:dyDescent="0.3">
      <c r="A204" s="7">
        <v>44095</v>
      </c>
      <c r="B204" s="25"/>
      <c r="C204" s="17">
        <v>50755</v>
      </c>
      <c r="D204" s="17">
        <f t="shared" si="33"/>
        <v>1476</v>
      </c>
      <c r="E204" s="17">
        <v>3261</v>
      </c>
      <c r="F204" s="17">
        <v>106</v>
      </c>
      <c r="G204" s="31">
        <f t="shared" si="37"/>
        <v>0.17179902755267423</v>
      </c>
      <c r="H204" s="10">
        <v>6.4249827603000007E-2</v>
      </c>
      <c r="I204" s="10">
        <v>3.2152162583999999E-2</v>
      </c>
      <c r="J204" s="17">
        <f t="shared" si="34"/>
        <v>19190.000000405573</v>
      </c>
      <c r="K204" s="10">
        <f t="shared" si="22"/>
        <v>7.1815718157181574E-2</v>
      </c>
      <c r="L204" s="10">
        <f t="shared" si="23"/>
        <v>5.1159194621586752E-2</v>
      </c>
      <c r="M204" s="10">
        <f t="shared" si="21"/>
        <v>7.1815718157181574E-2</v>
      </c>
      <c r="O204" s="10">
        <f>O205</f>
        <v>6.910569105691057E-2</v>
      </c>
      <c r="P204" s="14">
        <v>617</v>
      </c>
      <c r="Q204" s="17">
        <v>2295</v>
      </c>
      <c r="R204" s="14">
        <v>67</v>
      </c>
      <c r="S204" s="31">
        <f t="shared" si="25"/>
        <v>0.12570356472795496</v>
      </c>
      <c r="T204" s="25">
        <v>33</v>
      </c>
      <c r="U204" s="31">
        <f t="shared" si="26"/>
        <v>5.3484602917341979E-2</v>
      </c>
      <c r="V204" s="25">
        <v>241</v>
      </c>
      <c r="W204" s="31">
        <f t="shared" si="27"/>
        <v>0.39059967585089139</v>
      </c>
      <c r="X204" s="25">
        <v>231</v>
      </c>
      <c r="Y204" s="31">
        <f t="shared" si="28"/>
        <v>0.37439222042139386</v>
      </c>
      <c r="Z204" s="25">
        <v>112</v>
      </c>
      <c r="AA204" s="31">
        <f t="shared" si="29"/>
        <v>0.18152350081037277</v>
      </c>
      <c r="AB204" s="25">
        <v>22</v>
      </c>
      <c r="AC204" s="31">
        <f t="shared" si="36"/>
        <v>0.10784313725490197</v>
      </c>
      <c r="AD204" s="25">
        <v>806</v>
      </c>
      <c r="AE204" s="25">
        <v>133</v>
      </c>
      <c r="AF204" s="31">
        <f t="shared" si="31"/>
        <v>0.21555915721231766</v>
      </c>
      <c r="AG204" s="25">
        <v>28</v>
      </c>
      <c r="AH204" s="31">
        <f t="shared" si="32"/>
        <v>0.125</v>
      </c>
      <c r="AI204" s="25">
        <v>267</v>
      </c>
      <c r="AJ204" s="25">
        <v>0</v>
      </c>
      <c r="AK204" s="25">
        <v>69</v>
      </c>
      <c r="AL204" s="25">
        <v>3</v>
      </c>
      <c r="AM204" s="25">
        <v>113</v>
      </c>
      <c r="AN204" s="10">
        <v>0.183144246353</v>
      </c>
      <c r="AO204" s="10">
        <v>0.70377184912599999</v>
      </c>
      <c r="AP204" s="42">
        <f t="shared" si="20"/>
        <v>2294.9999999998859</v>
      </c>
      <c r="AQ204" s="42">
        <f t="shared" si="38"/>
        <v>67.000000000335604</v>
      </c>
      <c r="AR204" s="10">
        <f t="shared" si="24"/>
        <v>0.12570356472858463</v>
      </c>
      <c r="AS204" s="17">
        <v>426</v>
      </c>
      <c r="AT204" s="32">
        <f t="shared" si="39"/>
        <v>0.13063477460901565</v>
      </c>
      <c r="AU204" s="17">
        <f t="shared" si="19"/>
        <v>14</v>
      </c>
      <c r="AV204" s="32">
        <f t="shared" si="40"/>
        <v>2.6266416510318951E-2</v>
      </c>
      <c r="AW204" s="36">
        <f t="shared" si="35"/>
        <v>9.8844962013860366E-2</v>
      </c>
    </row>
    <row r="205" spans="1:49" x14ac:dyDescent="0.3">
      <c r="A205" s="7">
        <v>44096</v>
      </c>
      <c r="B205" s="25"/>
      <c r="C205" s="17">
        <v>53143</v>
      </c>
      <c r="D205" s="17">
        <f t="shared" si="33"/>
        <v>2388</v>
      </c>
      <c r="E205" s="17">
        <v>3363</v>
      </c>
      <c r="F205" s="17">
        <v>102</v>
      </c>
      <c r="G205" s="31">
        <f t="shared" si="37"/>
        <v>0.15987460815047022</v>
      </c>
      <c r="H205" s="10">
        <v>6.3282087951000002E-2</v>
      </c>
      <c r="I205" s="10">
        <v>3.0828702584999999E-2</v>
      </c>
      <c r="J205" s="17">
        <f t="shared" si="34"/>
        <v>20695.000000111097</v>
      </c>
      <c r="K205" s="10">
        <f t="shared" si="22"/>
        <v>4.2713567839195977E-2</v>
      </c>
      <c r="L205" s="10">
        <f t="shared" si="23"/>
        <v>5.2039962222474319E-2</v>
      </c>
      <c r="M205" s="10">
        <f t="shared" si="21"/>
        <v>4.2713567839195977E-2</v>
      </c>
      <c r="O205" s="10">
        <v>6.910569105691057E-2</v>
      </c>
      <c r="P205" s="14">
        <v>638</v>
      </c>
      <c r="Q205" s="17">
        <v>2345</v>
      </c>
      <c r="R205" s="14">
        <v>50</v>
      </c>
      <c r="S205" s="31">
        <f t="shared" si="25"/>
        <v>8.1037277147487846E-2</v>
      </c>
      <c r="T205" s="25">
        <v>40</v>
      </c>
      <c r="U205" s="31">
        <f t="shared" si="26"/>
        <v>6.2695924764890276E-2</v>
      </c>
      <c r="V205" s="25">
        <v>242</v>
      </c>
      <c r="W205" s="31">
        <f t="shared" si="27"/>
        <v>0.37931034482758619</v>
      </c>
      <c r="X205" s="25">
        <v>237</v>
      </c>
      <c r="Y205" s="31">
        <f t="shared" si="28"/>
        <v>0.37147335423197492</v>
      </c>
      <c r="Z205" s="25">
        <v>119</v>
      </c>
      <c r="AA205" s="31">
        <f t="shared" si="29"/>
        <v>0.18652037617554859</v>
      </c>
      <c r="AB205" s="25">
        <v>24</v>
      </c>
      <c r="AC205" s="31">
        <f t="shared" si="36"/>
        <v>0.1038961038961039</v>
      </c>
      <c r="AD205" s="25">
        <v>830</v>
      </c>
      <c r="AE205" s="25">
        <v>122</v>
      </c>
      <c r="AF205" s="31">
        <f t="shared" si="31"/>
        <v>0.19122257053291536</v>
      </c>
      <c r="AG205" s="25">
        <v>21</v>
      </c>
      <c r="AH205" s="31">
        <f t="shared" si="32"/>
        <v>7.6642335766423361E-2</v>
      </c>
      <c r="AI205" s="25">
        <v>268</v>
      </c>
      <c r="AJ205" s="25">
        <v>0</v>
      </c>
      <c r="AK205" s="25">
        <v>73</v>
      </c>
      <c r="AL205" s="25">
        <v>2</v>
      </c>
      <c r="AM205" s="25">
        <v>122</v>
      </c>
      <c r="AN205" s="10">
        <v>0.19122257053200001</v>
      </c>
      <c r="AO205" s="10">
        <v>0.69729408266399995</v>
      </c>
      <c r="AP205" s="42">
        <f t="shared" si="20"/>
        <v>2344.9999999990318</v>
      </c>
      <c r="AQ205" s="42">
        <f t="shared" si="38"/>
        <v>49.999999999145984</v>
      </c>
      <c r="AR205" s="10">
        <f t="shared" si="24"/>
        <v>8.1037277146103703E-2</v>
      </c>
      <c r="AS205" s="17">
        <v>436</v>
      </c>
      <c r="AT205" s="32">
        <f t="shared" si="39"/>
        <v>0.1296461492714838</v>
      </c>
      <c r="AU205" s="17">
        <f t="shared" si="19"/>
        <v>10</v>
      </c>
      <c r="AV205" s="32">
        <f t="shared" si="40"/>
        <v>1.6207455429497569E-2</v>
      </c>
      <c r="AW205" s="36">
        <f t="shared" si="35"/>
        <v>9.4686726244039801E-2</v>
      </c>
    </row>
    <row r="206" spans="1:49" x14ac:dyDescent="0.3">
      <c r="A206" s="7">
        <v>44097</v>
      </c>
      <c r="B206" s="25"/>
      <c r="C206" s="17">
        <v>55449</v>
      </c>
      <c r="D206" s="17">
        <f t="shared" si="33"/>
        <v>2306</v>
      </c>
      <c r="E206" s="17">
        <v>3499</v>
      </c>
      <c r="F206" s="17">
        <v>136</v>
      </c>
      <c r="G206" s="31">
        <f t="shared" si="37"/>
        <v>0.19074333800841514</v>
      </c>
      <c r="H206" s="10">
        <v>6.3103031613999994E-2</v>
      </c>
      <c r="I206" s="10">
        <v>3.1994615211999998E-2</v>
      </c>
      <c r="J206" s="17">
        <f t="shared" si="34"/>
        <v>22285.000000018128</v>
      </c>
      <c r="K206" s="10">
        <f t="shared" si="22"/>
        <v>5.8976582827406768E-2</v>
      </c>
      <c r="L206" s="10">
        <f t="shared" si="23"/>
        <v>5.451713310595678E-2</v>
      </c>
      <c r="M206" s="10">
        <f t="shared" si="21"/>
        <v>5.8976582827406768E-2</v>
      </c>
      <c r="O206" s="10">
        <v>5.6951423785594639E-2</v>
      </c>
      <c r="P206" s="14">
        <v>713</v>
      </c>
      <c r="Q206" s="17">
        <v>2412</v>
      </c>
      <c r="R206" s="14">
        <v>67</v>
      </c>
      <c r="S206" s="31">
        <f t="shared" si="25"/>
        <v>0.10501567398119123</v>
      </c>
      <c r="T206" s="25">
        <v>53</v>
      </c>
      <c r="U206" s="31">
        <f t="shared" si="26"/>
        <v>7.4333800841514724E-2</v>
      </c>
      <c r="V206" s="25">
        <v>260</v>
      </c>
      <c r="W206" s="31">
        <f t="shared" si="27"/>
        <v>0.36465638148667601</v>
      </c>
      <c r="X206" s="25">
        <v>262</v>
      </c>
      <c r="Y206" s="31">
        <f t="shared" si="28"/>
        <v>0.36746143057503505</v>
      </c>
      <c r="Z206" s="25">
        <v>138</v>
      </c>
      <c r="AA206" s="31">
        <f t="shared" si="29"/>
        <v>0.19354838709677419</v>
      </c>
      <c r="AB206" s="25">
        <v>31</v>
      </c>
      <c r="AC206" s="31">
        <f t="shared" si="36"/>
        <v>0.13080168776371309</v>
      </c>
      <c r="AD206" s="25">
        <v>861</v>
      </c>
      <c r="AE206" s="25">
        <v>135</v>
      </c>
      <c r="AF206" s="31">
        <f t="shared" si="31"/>
        <v>0.18934081346423562</v>
      </c>
      <c r="AG206" s="25">
        <v>25</v>
      </c>
      <c r="AH206" s="31">
        <f t="shared" si="32"/>
        <v>8.8652482269503549E-2</v>
      </c>
      <c r="AI206" s="25">
        <v>306</v>
      </c>
      <c r="AJ206" s="25">
        <v>0</v>
      </c>
      <c r="AK206" s="25">
        <v>81</v>
      </c>
      <c r="AL206" s="25">
        <v>2</v>
      </c>
      <c r="AM206" s="25">
        <v>142</v>
      </c>
      <c r="AN206" s="10">
        <v>0.19915848527300001</v>
      </c>
      <c r="AO206" s="10">
        <v>0.68933981137400002</v>
      </c>
      <c r="AP206" s="42">
        <f t="shared" si="20"/>
        <v>2411.9999999976262</v>
      </c>
      <c r="AQ206" s="42">
        <f t="shared" si="38"/>
        <v>66.999999998594376</v>
      </c>
      <c r="AR206" s="10">
        <f t="shared" si="24"/>
        <v>0.10501567397898805</v>
      </c>
      <c r="AS206" s="17">
        <v>455</v>
      </c>
      <c r="AT206" s="32">
        <f t="shared" si="39"/>
        <v>0.1300371534724207</v>
      </c>
      <c r="AU206" s="17">
        <f t="shared" si="19"/>
        <v>19</v>
      </c>
      <c r="AV206" s="32">
        <f t="shared" si="40"/>
        <v>2.9780564263322883E-2</v>
      </c>
      <c r="AW206" s="36">
        <f t="shared" si="35"/>
        <v>9.6701952397196991E-2</v>
      </c>
    </row>
    <row r="207" spans="1:49" x14ac:dyDescent="0.3">
      <c r="A207" s="7">
        <v>44098</v>
      </c>
      <c r="B207" s="25"/>
      <c r="C207" s="17">
        <v>58357</v>
      </c>
      <c r="D207" s="17">
        <f t="shared" si="33"/>
        <v>2908</v>
      </c>
      <c r="E207" s="17">
        <v>3642</v>
      </c>
      <c r="F207" s="17">
        <v>143</v>
      </c>
      <c r="G207" s="31">
        <f t="shared" si="37"/>
        <v>0.18595578673602081</v>
      </c>
      <c r="H207" s="10">
        <v>6.2408965504999997E-2</v>
      </c>
      <c r="I207" s="10">
        <v>3.2285150509999999E-2</v>
      </c>
      <c r="J207" s="17">
        <f t="shared" si="34"/>
        <v>23819.000000071552</v>
      </c>
      <c r="K207" s="10">
        <f t="shared" si="22"/>
        <v>4.9174690508940855E-2</v>
      </c>
      <c r="L207" s="10">
        <f t="shared" si="23"/>
        <v>5.8914395527310169E-2</v>
      </c>
      <c r="M207" s="10">
        <f t="shared" si="21"/>
        <v>4.9174690508940855E-2</v>
      </c>
      <c r="O207" s="10">
        <v>6.2012142237640934E-2</v>
      </c>
      <c r="P207" s="14">
        <v>769</v>
      </c>
      <c r="Q207" s="17">
        <v>2475</v>
      </c>
      <c r="R207" s="14">
        <v>63</v>
      </c>
      <c r="S207" s="31">
        <f t="shared" si="25"/>
        <v>8.8359046283309955E-2</v>
      </c>
      <c r="T207" s="25">
        <v>51</v>
      </c>
      <c r="U207" s="31">
        <f t="shared" si="26"/>
        <v>6.6319895968790635E-2</v>
      </c>
      <c r="V207" s="25">
        <v>272</v>
      </c>
      <c r="W207" s="31">
        <f t="shared" si="27"/>
        <v>0.35370611183355005</v>
      </c>
      <c r="X207" s="25">
        <v>287</v>
      </c>
      <c r="Y207" s="31">
        <f t="shared" si="28"/>
        <v>0.37321196358907671</v>
      </c>
      <c r="Z207" s="25">
        <v>158</v>
      </c>
      <c r="AA207" s="31">
        <f t="shared" si="29"/>
        <v>0.20546163849154747</v>
      </c>
      <c r="AB207" s="25">
        <v>40</v>
      </c>
      <c r="AC207" s="31">
        <f t="shared" ref="AC207:AC236" si="41">AB207/(X206)</f>
        <v>0.15267175572519084</v>
      </c>
      <c r="AD207" s="25">
        <v>901</v>
      </c>
      <c r="AE207" s="25">
        <v>143</v>
      </c>
      <c r="AF207" s="31">
        <f t="shared" si="31"/>
        <v>0.18595578673602081</v>
      </c>
      <c r="AG207" s="25">
        <v>24</v>
      </c>
      <c r="AH207" s="31">
        <f t="shared" si="32"/>
        <v>7.6677316293929709E-2</v>
      </c>
      <c r="AI207" s="25">
        <v>345</v>
      </c>
      <c r="AJ207" s="25">
        <v>0</v>
      </c>
      <c r="AK207" s="25">
        <v>94</v>
      </c>
      <c r="AL207" s="25">
        <v>4</v>
      </c>
      <c r="AM207" s="25">
        <v>160</v>
      </c>
      <c r="AN207" s="10">
        <v>0.208062418725</v>
      </c>
      <c r="AO207" s="10">
        <v>0.67957166392000001</v>
      </c>
      <c r="AP207" s="42">
        <f t="shared" si="20"/>
        <v>2474.9999999966399</v>
      </c>
      <c r="AQ207" s="42">
        <f t="shared" si="38"/>
        <v>62.999999999013653</v>
      </c>
      <c r="AR207" s="10">
        <f t="shared" si="24"/>
        <v>8.8359046281926576E-2</v>
      </c>
      <c r="AS207" s="17">
        <v>463</v>
      </c>
      <c r="AT207" s="32">
        <f t="shared" si="39"/>
        <v>0.1271279516749039</v>
      </c>
      <c r="AU207" s="17">
        <f t="shared" si="19"/>
        <v>8</v>
      </c>
      <c r="AV207" s="32">
        <f t="shared" si="40"/>
        <v>1.1220196353436185E-2</v>
      </c>
      <c r="AW207" s="36">
        <f t="shared" si="35"/>
        <v>9.274619004966278E-2</v>
      </c>
    </row>
    <row r="208" spans="1:49" x14ac:dyDescent="0.3">
      <c r="A208" s="7">
        <v>44099</v>
      </c>
      <c r="B208" s="25"/>
      <c r="C208" s="17">
        <v>61304</v>
      </c>
      <c r="D208" s="17">
        <f t="shared" si="33"/>
        <v>2947</v>
      </c>
      <c r="E208" s="17">
        <v>3779</v>
      </c>
      <c r="F208" s="17">
        <v>137</v>
      </c>
      <c r="G208" s="31">
        <f t="shared" si="37"/>
        <v>0.16525934861278649</v>
      </c>
      <c r="H208" s="10">
        <v>6.1643612161999997E-2</v>
      </c>
      <c r="I208" s="10">
        <v>3.3104384633E-2</v>
      </c>
      <c r="J208" s="17">
        <f t="shared" si="34"/>
        <v>25042.000000616656</v>
      </c>
      <c r="K208" s="10">
        <f t="shared" si="22"/>
        <v>4.6487953851374282E-2</v>
      </c>
      <c r="L208" s="10">
        <f t="shared" si="23"/>
        <v>5.9780952924526336E-2</v>
      </c>
      <c r="M208" s="10">
        <f t="shared" si="21"/>
        <v>4.6487953851374282E-2</v>
      </c>
      <c r="O208" s="10">
        <v>4.7111416781292985E-2</v>
      </c>
      <c r="P208" s="14">
        <v>829</v>
      </c>
      <c r="Q208" s="17">
        <v>2583</v>
      </c>
      <c r="R208" s="14">
        <v>108</v>
      </c>
      <c r="S208" s="31">
        <f t="shared" si="25"/>
        <v>0.14044213263979194</v>
      </c>
      <c r="T208" s="25">
        <v>47</v>
      </c>
      <c r="U208" s="31">
        <f t="shared" si="26"/>
        <v>5.6694813027744269E-2</v>
      </c>
      <c r="V208" s="25">
        <v>298</v>
      </c>
      <c r="W208" s="31">
        <f t="shared" si="27"/>
        <v>0.35946924004825093</v>
      </c>
      <c r="X208" s="25">
        <v>316</v>
      </c>
      <c r="Y208" s="31">
        <f t="shared" si="28"/>
        <v>0.38118214716525933</v>
      </c>
      <c r="Z208" s="25">
        <v>168</v>
      </c>
      <c r="AA208" s="31">
        <f t="shared" si="29"/>
        <v>0.20265379975874548</v>
      </c>
      <c r="AB208" s="25">
        <v>31</v>
      </c>
      <c r="AC208" s="31">
        <f t="shared" si="41"/>
        <v>0.10801393728222997</v>
      </c>
      <c r="AD208" s="25">
        <v>932</v>
      </c>
      <c r="AE208" s="25">
        <v>141</v>
      </c>
      <c r="AF208" s="31">
        <f t="shared" si="31"/>
        <v>0.17008443908323281</v>
      </c>
      <c r="AG208" s="25">
        <v>22</v>
      </c>
      <c r="AH208" s="31">
        <f t="shared" si="32"/>
        <v>6.8111455108359129E-2</v>
      </c>
      <c r="AI208" s="25">
        <v>384</v>
      </c>
      <c r="AJ208" s="25">
        <v>0</v>
      </c>
      <c r="AK208" s="25">
        <v>98</v>
      </c>
      <c r="AL208" s="25">
        <v>3</v>
      </c>
      <c r="AM208" s="25">
        <v>171</v>
      </c>
      <c r="AN208" s="10">
        <v>0.20627261761099999</v>
      </c>
      <c r="AO208" s="10">
        <v>0.68351415718399999</v>
      </c>
      <c r="AP208" s="42">
        <f t="shared" si="20"/>
        <v>2582.9999999983361</v>
      </c>
      <c r="AQ208" s="42">
        <f t="shared" si="38"/>
        <v>108.00000000169621</v>
      </c>
      <c r="AR208" s="10">
        <f t="shared" si="24"/>
        <v>0.14044213264199767</v>
      </c>
      <c r="AS208" s="17">
        <v>471</v>
      </c>
      <c r="AT208" s="32">
        <f t="shared" si="39"/>
        <v>0.12463614712887007</v>
      </c>
      <c r="AU208" s="17">
        <f t="shared" ref="AU208:AU236" si="42">AS208-AS207</f>
        <v>8</v>
      </c>
      <c r="AV208" s="32">
        <f t="shared" si="40"/>
        <v>1.0403120936280884E-2</v>
      </c>
      <c r="AW208" s="36">
        <f t="shared" si="35"/>
        <v>9.0963993993892905E-2</v>
      </c>
    </row>
    <row r="209" spans="1:49" x14ac:dyDescent="0.3">
      <c r="A209" s="7">
        <v>44100</v>
      </c>
      <c r="B209" s="25"/>
      <c r="C209" s="17">
        <v>63285</v>
      </c>
      <c r="D209" s="17">
        <f t="shared" si="33"/>
        <v>1981</v>
      </c>
      <c r="E209" s="17">
        <v>3885</v>
      </c>
      <c r="F209" s="17">
        <v>106</v>
      </c>
      <c r="G209" s="31">
        <f t="shared" si="37"/>
        <v>0.13151364764267989</v>
      </c>
      <c r="H209" s="10">
        <v>6.1388954728000003E-2</v>
      </c>
      <c r="I209" s="10">
        <v>3.1570701134999997E-2</v>
      </c>
      <c r="J209" s="17">
        <f t="shared" si="34"/>
        <v>25530.000000742781</v>
      </c>
      <c r="K209" s="10">
        <f t="shared" si="22"/>
        <v>5.3508329126703683E-2</v>
      </c>
      <c r="L209" s="10">
        <f t="shared" si="23"/>
        <v>6.7215147403214812E-2</v>
      </c>
      <c r="M209" s="10">
        <f t="shared" si="21"/>
        <v>5.3508329126703683E-2</v>
      </c>
      <c r="O209" s="10">
        <v>3.5968781812012213E-2</v>
      </c>
      <c r="P209" s="14">
        <v>806</v>
      </c>
      <c r="Q209" s="17">
        <v>2654</v>
      </c>
      <c r="R209" s="14">
        <v>71</v>
      </c>
      <c r="S209" s="31">
        <f t="shared" si="25"/>
        <v>8.5645355850422197E-2</v>
      </c>
      <c r="T209" s="25">
        <v>33</v>
      </c>
      <c r="U209" s="31">
        <f t="shared" si="26"/>
        <v>4.0942928039702231E-2</v>
      </c>
      <c r="V209" s="25">
        <v>259</v>
      </c>
      <c r="W209" s="31">
        <f t="shared" si="27"/>
        <v>0.32133995037220842</v>
      </c>
      <c r="X209" s="25">
        <v>327</v>
      </c>
      <c r="Y209" s="31">
        <f t="shared" si="28"/>
        <v>0.40570719602977667</v>
      </c>
      <c r="Z209" s="25">
        <v>187</v>
      </c>
      <c r="AA209" s="31">
        <f t="shared" si="29"/>
        <v>0.23200992555831265</v>
      </c>
      <c r="AB209" s="25">
        <v>42</v>
      </c>
      <c r="AC209" s="31">
        <f t="shared" si="41"/>
        <v>0.13291139240506328</v>
      </c>
      <c r="AD209" s="25">
        <v>974</v>
      </c>
      <c r="AE209" s="25">
        <v>145</v>
      </c>
      <c r="AF209" s="31">
        <f t="shared" si="31"/>
        <v>0.17990074441687345</v>
      </c>
      <c r="AG209" s="25">
        <v>23</v>
      </c>
      <c r="AH209" s="31">
        <f t="shared" si="32"/>
        <v>6.6666666666666666E-2</v>
      </c>
      <c r="AI209" s="25">
        <v>404</v>
      </c>
      <c r="AJ209" s="25">
        <v>0</v>
      </c>
      <c r="AK209" s="25">
        <v>100</v>
      </c>
      <c r="AL209" s="25">
        <v>3</v>
      </c>
      <c r="AM209" s="25">
        <v>190</v>
      </c>
      <c r="AN209" s="10">
        <v>0.23573200992500001</v>
      </c>
      <c r="AO209" s="10">
        <v>0.68314028313999997</v>
      </c>
      <c r="AP209" s="42">
        <f t="shared" si="20"/>
        <v>2653.9999999989</v>
      </c>
      <c r="AQ209" s="42">
        <f t="shared" si="38"/>
        <v>71.000000000563887</v>
      </c>
      <c r="AR209" s="10">
        <f t="shared" si="24"/>
        <v>8.5645355851102403E-2</v>
      </c>
      <c r="AS209" s="17">
        <v>485</v>
      </c>
      <c r="AT209" s="32">
        <f t="shared" si="39"/>
        <v>0.12483912483912483</v>
      </c>
      <c r="AU209" s="17">
        <f t="shared" si="42"/>
        <v>14</v>
      </c>
      <c r="AV209" s="32">
        <f t="shared" si="40"/>
        <v>1.6887816646562123E-2</v>
      </c>
      <c r="AW209" s="36">
        <f t="shared" si="35"/>
        <v>9.4779707512991793E-2</v>
      </c>
    </row>
    <row r="210" spans="1:49" x14ac:dyDescent="0.3">
      <c r="A210" s="7">
        <v>44101</v>
      </c>
      <c r="B210" s="25"/>
      <c r="C210" s="17">
        <v>64589</v>
      </c>
      <c r="D210" s="17">
        <f t="shared" si="33"/>
        <v>1304</v>
      </c>
      <c r="E210" s="17">
        <v>4002</v>
      </c>
      <c r="F210" s="17">
        <v>117</v>
      </c>
      <c r="G210" s="31">
        <f t="shared" si="37"/>
        <v>0.14045618247298919</v>
      </c>
      <c r="H210" s="10">
        <v>6.1961015033E-2</v>
      </c>
      <c r="I210" s="10">
        <v>3.3350682627999999E-2</v>
      </c>
      <c r="J210" s="17">
        <f t="shared" si="34"/>
        <v>24977.000000013315</v>
      </c>
      <c r="K210" s="10">
        <f t="shared" si="22"/>
        <v>8.9723926380368094E-2</v>
      </c>
      <c r="L210" s="10">
        <f t="shared" si="23"/>
        <v>6.8164005847068318E-2</v>
      </c>
      <c r="M210" s="10">
        <f t="shared" si="21"/>
        <v>8.9723926380368094E-2</v>
      </c>
      <c r="O210" s="10">
        <v>5.9061080262493688E-2</v>
      </c>
      <c r="P210" s="14">
        <v>833</v>
      </c>
      <c r="Q210" s="17">
        <v>2712</v>
      </c>
      <c r="R210" s="14">
        <v>58</v>
      </c>
      <c r="S210" s="31">
        <f t="shared" si="25"/>
        <v>7.1960297766749379E-2</v>
      </c>
      <c r="T210" s="25">
        <v>33</v>
      </c>
      <c r="U210" s="31">
        <f t="shared" si="26"/>
        <v>3.9615846338535411E-2</v>
      </c>
      <c r="V210" s="25">
        <v>274</v>
      </c>
      <c r="W210" s="31">
        <f t="shared" si="27"/>
        <v>0.32893157262905159</v>
      </c>
      <c r="X210" s="25">
        <v>334</v>
      </c>
      <c r="Y210" s="31">
        <f t="shared" si="28"/>
        <v>0.40096038415366148</v>
      </c>
      <c r="Z210" s="25">
        <v>192</v>
      </c>
      <c r="AA210" s="31">
        <f t="shared" si="29"/>
        <v>0.2304921968787515</v>
      </c>
      <c r="AB210" s="25">
        <v>24</v>
      </c>
      <c r="AC210" s="31">
        <f t="shared" si="41"/>
        <v>7.3394495412844041E-2</v>
      </c>
      <c r="AD210" s="25">
        <v>998</v>
      </c>
      <c r="AE210" s="25">
        <v>162</v>
      </c>
      <c r="AF210" s="31">
        <f t="shared" si="31"/>
        <v>0.19447779111644659</v>
      </c>
      <c r="AG210" s="25">
        <v>24</v>
      </c>
      <c r="AH210" s="31">
        <f t="shared" si="32"/>
        <v>8.2191780821917804E-2</v>
      </c>
      <c r="AI210" s="25">
        <v>413</v>
      </c>
      <c r="AJ210" s="25">
        <v>0</v>
      </c>
      <c r="AK210" s="25">
        <v>109</v>
      </c>
      <c r="AL210" s="25">
        <v>3</v>
      </c>
      <c r="AM210" s="25">
        <v>197</v>
      </c>
      <c r="AN210" s="10">
        <v>0.23649459783900001</v>
      </c>
      <c r="AO210" s="10">
        <v>0.67766116941499999</v>
      </c>
      <c r="AP210" s="42">
        <f t="shared" si="20"/>
        <v>2711.9999999988299</v>
      </c>
      <c r="AQ210" s="42">
        <f t="shared" si="38"/>
        <v>57.999999999929969</v>
      </c>
      <c r="AR210" s="10">
        <f t="shared" si="24"/>
        <v>7.196029776666249E-2</v>
      </c>
      <c r="AS210" s="17">
        <v>500</v>
      </c>
      <c r="AT210" s="32">
        <f t="shared" si="39"/>
        <v>0.12493753123438281</v>
      </c>
      <c r="AU210" s="17">
        <f t="shared" si="42"/>
        <v>15</v>
      </c>
      <c r="AV210" s="32">
        <f t="shared" si="40"/>
        <v>1.8610421836228287E-2</v>
      </c>
      <c r="AW210" s="36">
        <f t="shared" si="35"/>
        <v>9.9737621199558216E-2</v>
      </c>
    </row>
    <row r="211" spans="1:49" x14ac:dyDescent="0.3">
      <c r="A211" s="7">
        <v>44102</v>
      </c>
      <c r="B211" s="25"/>
      <c r="C211" s="17">
        <v>65873</v>
      </c>
      <c r="D211" s="17">
        <f t="shared" si="33"/>
        <v>1284</v>
      </c>
      <c r="E211" s="17">
        <v>4102</v>
      </c>
      <c r="F211" s="17">
        <v>100</v>
      </c>
      <c r="G211" s="31">
        <f t="shared" si="37"/>
        <v>0.11614401858304298</v>
      </c>
      <c r="H211" s="10">
        <v>6.2271340305999998E-2</v>
      </c>
      <c r="I211" s="10">
        <v>3.5111328602000003E-2</v>
      </c>
      <c r="J211" s="17">
        <f t="shared" si="34"/>
        <v>24522.000000619628</v>
      </c>
      <c r="K211" s="10">
        <f t="shared" si="22"/>
        <v>7.7881619937694699E-2</v>
      </c>
      <c r="L211" s="10">
        <f t="shared" si="23"/>
        <v>6.918906640528763E-2</v>
      </c>
      <c r="M211" s="10">
        <f t="shared" si="21"/>
        <v>7.7881619937694699E-2</v>
      </c>
      <c r="O211" s="10">
        <v>7.6687116564417179E-2</v>
      </c>
      <c r="P211" s="14">
        <v>861</v>
      </c>
      <c r="Q211" s="17">
        <v>2746</v>
      </c>
      <c r="R211" s="14">
        <v>34</v>
      </c>
      <c r="S211" s="31">
        <f t="shared" si="25"/>
        <v>4.0816326530612242E-2</v>
      </c>
      <c r="T211" s="25">
        <v>38</v>
      </c>
      <c r="U211" s="31">
        <f t="shared" si="26"/>
        <v>4.4134727061556328E-2</v>
      </c>
      <c r="V211" s="25">
        <v>296</v>
      </c>
      <c r="W211" s="31">
        <f t="shared" si="27"/>
        <v>0.34378629500580721</v>
      </c>
      <c r="X211" s="25">
        <v>325</v>
      </c>
      <c r="Y211" s="31">
        <f t="shared" si="28"/>
        <v>0.37746806039488967</v>
      </c>
      <c r="Z211" s="25">
        <v>202</v>
      </c>
      <c r="AA211" s="31">
        <f t="shared" si="29"/>
        <v>0.23461091753774679</v>
      </c>
      <c r="AB211" s="25">
        <v>31</v>
      </c>
      <c r="AC211" s="31">
        <f t="shared" si="41"/>
        <v>9.2814371257485026E-2</v>
      </c>
      <c r="AD211" s="25">
        <v>1029</v>
      </c>
      <c r="AE211" s="25">
        <v>177</v>
      </c>
      <c r="AF211" s="31">
        <f t="shared" si="31"/>
        <v>0.20557491289198607</v>
      </c>
      <c r="AG211" s="25">
        <v>39</v>
      </c>
      <c r="AH211" s="31">
        <f t="shared" si="32"/>
        <v>0.12703583061889251</v>
      </c>
      <c r="AI211" s="25">
        <v>444</v>
      </c>
      <c r="AJ211" s="25">
        <v>0</v>
      </c>
      <c r="AK211" s="25">
        <v>103</v>
      </c>
      <c r="AL211" s="25">
        <v>2</v>
      </c>
      <c r="AM211" s="25">
        <v>203</v>
      </c>
      <c r="AN211" s="10">
        <v>0.23577235772300001</v>
      </c>
      <c r="AO211" s="10">
        <v>0.66942954656200004</v>
      </c>
      <c r="AP211" s="42">
        <f t="shared" si="20"/>
        <v>2745.9999999973243</v>
      </c>
      <c r="AQ211" s="42">
        <f t="shared" si="38"/>
        <v>33.999999998494332</v>
      </c>
      <c r="AR211" s="10">
        <f t="shared" si="24"/>
        <v>4.0816326528804722E-2</v>
      </c>
      <c r="AS211" s="17">
        <v>508</v>
      </c>
      <c r="AT211" s="32">
        <f t="shared" si="39"/>
        <v>0.12384202827888835</v>
      </c>
      <c r="AU211" s="17">
        <f t="shared" si="42"/>
        <v>8</v>
      </c>
      <c r="AV211" s="32">
        <f t="shared" si="40"/>
        <v>9.6038415366146452E-3</v>
      </c>
      <c r="AW211" s="36">
        <f t="shared" si="35"/>
        <v>8.7610872885652127E-2</v>
      </c>
    </row>
    <row r="212" spans="1:49" x14ac:dyDescent="0.3">
      <c r="A212" s="7">
        <v>44103</v>
      </c>
      <c r="B212" s="25"/>
      <c r="C212" s="17">
        <v>67836</v>
      </c>
      <c r="D212" s="17">
        <f t="shared" si="33"/>
        <v>1963</v>
      </c>
      <c r="E212" s="17">
        <v>4288</v>
      </c>
      <c r="F212" s="17">
        <v>186</v>
      </c>
      <c r="G212" s="31">
        <f t="shared" si="37"/>
        <v>0.18289085545722714</v>
      </c>
      <c r="H212" s="10">
        <v>6.3211274248999999E-2</v>
      </c>
      <c r="I212" s="10">
        <v>4.0715829930000003E-2</v>
      </c>
      <c r="J212" s="17">
        <f t="shared" si="34"/>
        <v>24978.00000020778</v>
      </c>
      <c r="K212" s="10">
        <f t="shared" si="22"/>
        <v>9.4752929190015281E-2</v>
      </c>
      <c r="L212" s="10">
        <f t="shared" si="23"/>
        <v>7.0490711996630914E-2</v>
      </c>
      <c r="M212" s="10">
        <f t="shared" si="21"/>
        <v>9.4752929190015281E-2</v>
      </c>
      <c r="O212" s="10">
        <f>O213</f>
        <v>9.7809475292919001E-2</v>
      </c>
      <c r="P212" s="17">
        <v>1017</v>
      </c>
      <c r="Q212" s="17">
        <v>2849</v>
      </c>
      <c r="R212" s="14">
        <v>103</v>
      </c>
      <c r="S212" s="31">
        <f t="shared" si="25"/>
        <v>0.11962833914053426</v>
      </c>
      <c r="T212" s="25">
        <v>68</v>
      </c>
      <c r="U212" s="31">
        <f t="shared" si="26"/>
        <v>6.6863323500491637E-2</v>
      </c>
      <c r="V212" s="25">
        <v>355</v>
      </c>
      <c r="W212" s="31">
        <f t="shared" si="27"/>
        <v>0.34906588003933137</v>
      </c>
      <c r="X212" s="25">
        <v>385</v>
      </c>
      <c r="Y212" s="31">
        <f t="shared" si="28"/>
        <v>0.37856440511307771</v>
      </c>
      <c r="Z212" s="25">
        <v>209</v>
      </c>
      <c r="AA212" s="31">
        <f t="shared" si="29"/>
        <v>0.2055063913470993</v>
      </c>
      <c r="AB212" s="25">
        <v>32</v>
      </c>
      <c r="AC212" s="31">
        <f t="shared" si="41"/>
        <v>9.8461538461538461E-2</v>
      </c>
      <c r="AD212" s="25">
        <v>1061</v>
      </c>
      <c r="AE212" s="25">
        <v>184</v>
      </c>
      <c r="AF212" s="31">
        <f t="shared" si="31"/>
        <v>0.18092428711897737</v>
      </c>
      <c r="AG212" s="25">
        <v>23</v>
      </c>
      <c r="AH212" s="31">
        <f t="shared" si="32"/>
        <v>6.8862275449101798E-2</v>
      </c>
      <c r="AI212" s="25">
        <v>476</v>
      </c>
      <c r="AJ212" s="25">
        <v>0</v>
      </c>
      <c r="AK212" s="25">
        <v>113</v>
      </c>
      <c r="AL212" s="25">
        <v>1</v>
      </c>
      <c r="AM212" s="25">
        <v>212</v>
      </c>
      <c r="AN212" s="10">
        <v>0.208456243854</v>
      </c>
      <c r="AO212" s="10">
        <v>0.66441231343200002</v>
      </c>
      <c r="AP212" s="42">
        <f t="shared" si="20"/>
        <v>2848.9999999964161</v>
      </c>
      <c r="AQ212" s="42">
        <f t="shared" si="38"/>
        <v>102.99999999909187</v>
      </c>
      <c r="AR212" s="10">
        <f t="shared" si="24"/>
        <v>0.11962833913947953</v>
      </c>
      <c r="AS212" s="17">
        <v>526</v>
      </c>
      <c r="AT212" s="32">
        <f t="shared" si="39"/>
        <v>0.12266791044776119</v>
      </c>
      <c r="AU212" s="17">
        <f t="shared" si="42"/>
        <v>18</v>
      </c>
      <c r="AV212" s="32">
        <f t="shared" si="40"/>
        <v>2.0905923344947737E-2</v>
      </c>
      <c r="AW212" s="36">
        <f t="shared" si="35"/>
        <v>9.3123881741801612E-2</v>
      </c>
    </row>
    <row r="213" spans="1:49" x14ac:dyDescent="0.3">
      <c r="A213" s="7">
        <v>44104</v>
      </c>
      <c r="B213" s="25"/>
      <c r="C213" s="17">
        <v>70762</v>
      </c>
      <c r="D213" s="17">
        <f t="shared" si="33"/>
        <v>2926</v>
      </c>
      <c r="E213" s="17">
        <v>4480</v>
      </c>
      <c r="F213" s="17">
        <v>192</v>
      </c>
      <c r="G213" s="31">
        <f t="shared" si="37"/>
        <v>0.17728531855955679</v>
      </c>
      <c r="H213" s="10">
        <v>6.3310816539000003E-2</v>
      </c>
      <c r="I213" s="10">
        <v>4.039537486E-2</v>
      </c>
      <c r="J213" s="17">
        <f t="shared" si="34"/>
        <v>26810.000000084168</v>
      </c>
      <c r="K213" s="10">
        <f t="shared" si="22"/>
        <v>6.5618591934381409E-2</v>
      </c>
      <c r="L213" s="10">
        <f t="shared" si="23"/>
        <v>7.1121755836791506E-2</v>
      </c>
      <c r="M213" s="10">
        <f t="shared" si="21"/>
        <v>6.5618591934381409E-2</v>
      </c>
      <c r="O213" s="10">
        <v>9.7809475292919001E-2</v>
      </c>
      <c r="P213" s="17">
        <v>1083</v>
      </c>
      <c r="Q213" s="17">
        <v>2933</v>
      </c>
      <c r="R213" s="14">
        <v>84</v>
      </c>
      <c r="S213" s="31">
        <f t="shared" si="25"/>
        <v>8.2595870206489674E-2</v>
      </c>
      <c r="T213" s="25">
        <v>78</v>
      </c>
      <c r="U213" s="31">
        <f t="shared" si="26"/>
        <v>7.2022160664819951E-2</v>
      </c>
      <c r="V213" s="25">
        <v>372</v>
      </c>
      <c r="W213" s="31">
        <f t="shared" si="27"/>
        <v>0.34349030470914127</v>
      </c>
      <c r="X213" s="25">
        <v>435</v>
      </c>
      <c r="Y213" s="31">
        <f t="shared" si="28"/>
        <v>0.40166204986149584</v>
      </c>
      <c r="Z213" s="25">
        <v>198</v>
      </c>
      <c r="AA213" s="31">
        <f t="shared" si="29"/>
        <v>0.18282548476454294</v>
      </c>
      <c r="AB213" s="25">
        <v>30</v>
      </c>
      <c r="AC213" s="31">
        <f t="shared" si="41"/>
        <v>7.792207792207792E-2</v>
      </c>
      <c r="AD213" s="25">
        <v>1091</v>
      </c>
      <c r="AE213" s="25">
        <v>179</v>
      </c>
      <c r="AF213" s="31">
        <f t="shared" si="31"/>
        <v>0.16528162511542013</v>
      </c>
      <c r="AG213" s="25">
        <v>30</v>
      </c>
      <c r="AH213" s="31">
        <f t="shared" si="32"/>
        <v>7.0921985815602842E-2</v>
      </c>
      <c r="AI213" s="25">
        <v>511</v>
      </c>
      <c r="AJ213" s="25">
        <v>0</v>
      </c>
      <c r="AK213" s="25">
        <v>112</v>
      </c>
      <c r="AL213" s="25">
        <v>2</v>
      </c>
      <c r="AM213" s="25">
        <v>199</v>
      </c>
      <c r="AN213" s="10">
        <v>0.18374884579799999</v>
      </c>
      <c r="AO213" s="10">
        <v>0.65468749999999998</v>
      </c>
      <c r="AP213" s="42">
        <f t="shared" si="20"/>
        <v>2933</v>
      </c>
      <c r="AQ213" s="42">
        <f t="shared" si="38"/>
        <v>84.000000003583864</v>
      </c>
      <c r="AR213" s="10">
        <f t="shared" si="24"/>
        <v>8.2595870210013633E-2</v>
      </c>
      <c r="AS213" s="17">
        <v>535</v>
      </c>
      <c r="AT213" s="32">
        <f t="shared" si="39"/>
        <v>0.11941964285714286</v>
      </c>
      <c r="AU213" s="17">
        <f t="shared" si="42"/>
        <v>9</v>
      </c>
      <c r="AV213" s="32">
        <f t="shared" si="40"/>
        <v>8.8495575221238937E-3</v>
      </c>
      <c r="AW213" s="36">
        <f t="shared" si="35"/>
        <v>8.9921052631129941E-2</v>
      </c>
    </row>
    <row r="214" spans="1:49" x14ac:dyDescent="0.3">
      <c r="A214" s="7">
        <v>44105</v>
      </c>
      <c r="B214" s="18"/>
      <c r="C214" s="17">
        <v>74258</v>
      </c>
      <c r="D214" s="17">
        <f t="shared" si="33"/>
        <v>3496</v>
      </c>
      <c r="E214" s="17">
        <v>4677</v>
      </c>
      <c r="F214" s="17">
        <v>197</v>
      </c>
      <c r="G214" s="31">
        <f t="shared" si="37"/>
        <v>0.16610455311973019</v>
      </c>
      <c r="H214" s="10">
        <v>6.2983112930000001E-2</v>
      </c>
      <c r="I214" s="10">
        <v>4.1412060475999997E-2</v>
      </c>
      <c r="J214" s="17">
        <f t="shared" si="34"/>
        <v>28639.000000672175</v>
      </c>
      <c r="K214" s="10">
        <f t="shared" si="22"/>
        <v>5.6350114416475972E-2</v>
      </c>
      <c r="L214" s="10">
        <f t="shared" si="23"/>
        <v>7.1036971322825881E-2</v>
      </c>
      <c r="M214" s="10">
        <f t="shared" si="21"/>
        <v>5.6350114416475972E-2</v>
      </c>
      <c r="O214" s="10">
        <v>6.7327409432672597E-2</v>
      </c>
      <c r="P214" s="17">
        <v>1186</v>
      </c>
      <c r="Q214" s="17">
        <v>3036</v>
      </c>
      <c r="R214" s="14">
        <v>103</v>
      </c>
      <c r="S214" s="31">
        <f t="shared" si="25"/>
        <v>9.5106186518928895E-2</v>
      </c>
      <c r="T214" s="25">
        <v>68</v>
      </c>
      <c r="U214" s="31">
        <f t="shared" si="26"/>
        <v>5.733558178752108E-2</v>
      </c>
      <c r="V214" s="25">
        <v>424</v>
      </c>
      <c r="W214" s="31">
        <f t="shared" si="27"/>
        <v>0.35750421585160203</v>
      </c>
      <c r="X214" s="25">
        <v>459</v>
      </c>
      <c r="Y214" s="31">
        <f t="shared" si="28"/>
        <v>0.38701517706576727</v>
      </c>
      <c r="Z214" s="25">
        <v>235</v>
      </c>
      <c r="AA214" s="31">
        <f t="shared" si="29"/>
        <v>0.19814502529510961</v>
      </c>
      <c r="AB214" s="25">
        <v>46</v>
      </c>
      <c r="AC214" s="31">
        <f t="shared" si="41"/>
        <v>0.10574712643678161</v>
      </c>
      <c r="AD214" s="25">
        <v>1137</v>
      </c>
      <c r="AE214" s="25">
        <v>209</v>
      </c>
      <c r="AF214" s="31">
        <f t="shared" si="31"/>
        <v>0.17622259696458684</v>
      </c>
      <c r="AG214" s="25">
        <v>46</v>
      </c>
      <c r="AH214" s="31">
        <f t="shared" si="32"/>
        <v>0.10222222222222223</v>
      </c>
      <c r="AI214" s="25">
        <v>551</v>
      </c>
      <c r="AJ214" s="25">
        <v>0</v>
      </c>
      <c r="AK214" s="25">
        <v>129</v>
      </c>
      <c r="AL214" s="25">
        <v>3</v>
      </c>
      <c r="AM214" s="25">
        <v>236</v>
      </c>
      <c r="AN214" s="10">
        <v>0.198988195615</v>
      </c>
      <c r="AO214" s="10">
        <v>0.64913406029499998</v>
      </c>
      <c r="AP214" s="42">
        <f t="shared" ref="AP214:AP237" si="43">AO214*E214</f>
        <v>3035.9999999997149</v>
      </c>
      <c r="AQ214" s="42">
        <f t="shared" si="38"/>
        <v>102.99999999971487</v>
      </c>
      <c r="AR214" s="10">
        <f t="shared" si="24"/>
        <v>9.510618651866562E-2</v>
      </c>
      <c r="AS214" s="17">
        <v>554</v>
      </c>
      <c r="AT214" s="32">
        <f t="shared" si="39"/>
        <v>0.11845199914475091</v>
      </c>
      <c r="AU214" s="17">
        <f t="shared" si="42"/>
        <v>19</v>
      </c>
      <c r="AV214" s="32">
        <f t="shared" si="40"/>
        <v>1.7543859649122806E-2</v>
      </c>
      <c r="AW214" s="36">
        <f t="shared" si="35"/>
        <v>9.0884929807646939E-2</v>
      </c>
    </row>
    <row r="215" spans="1:49" x14ac:dyDescent="0.3">
      <c r="A215" s="7">
        <v>44106</v>
      </c>
      <c r="B215" s="25"/>
      <c r="C215" s="17">
        <v>78053</v>
      </c>
      <c r="D215" s="17">
        <f t="shared" si="33"/>
        <v>3795</v>
      </c>
      <c r="E215" s="17">
        <v>4888</v>
      </c>
      <c r="F215" s="17">
        <v>211</v>
      </c>
      <c r="G215" s="31">
        <f t="shared" si="37"/>
        <v>0.16601101494885917</v>
      </c>
      <c r="H215" s="10">
        <v>6.2624114383000001E-2</v>
      </c>
      <c r="I215" s="10">
        <v>4.1851888438000001E-2</v>
      </c>
      <c r="J215" s="17">
        <f t="shared" si="34"/>
        <v>30369.000000630269</v>
      </c>
      <c r="K215" s="10">
        <f t="shared" si="22"/>
        <v>5.5599472990777339E-2</v>
      </c>
      <c r="L215" s="10">
        <f t="shared" si="23"/>
        <v>7.3381198805381923E-2</v>
      </c>
      <c r="M215" s="10">
        <f t="shared" si="21"/>
        <v>5.5599472990777339E-2</v>
      </c>
      <c r="O215" s="10">
        <v>6.0354691075514874E-2</v>
      </c>
      <c r="P215" s="17">
        <v>1271</v>
      </c>
      <c r="Q215" s="17">
        <v>3171</v>
      </c>
      <c r="R215" s="14">
        <v>135</v>
      </c>
      <c r="S215" s="31">
        <f t="shared" si="25"/>
        <v>0.11382799325463744</v>
      </c>
      <c r="T215" s="25">
        <v>64</v>
      </c>
      <c r="U215" s="31">
        <f t="shared" si="26"/>
        <v>5.035405192761605E-2</v>
      </c>
      <c r="V215" s="25">
        <v>451</v>
      </c>
      <c r="W215" s="31">
        <f t="shared" si="27"/>
        <v>0.35483870967741937</v>
      </c>
      <c r="X215" s="25">
        <v>505</v>
      </c>
      <c r="Y215" s="31">
        <f t="shared" si="28"/>
        <v>0.39732494099134541</v>
      </c>
      <c r="Z215" s="25">
        <v>251</v>
      </c>
      <c r="AA215" s="31">
        <f t="shared" si="29"/>
        <v>0.19748229740361919</v>
      </c>
      <c r="AB215" s="25">
        <v>53</v>
      </c>
      <c r="AC215" s="31">
        <f t="shared" si="41"/>
        <v>0.11546840958605664</v>
      </c>
      <c r="AD215" s="25">
        <v>1190</v>
      </c>
      <c r="AE215" s="25">
        <v>212</v>
      </c>
      <c r="AF215" s="31">
        <f t="shared" si="31"/>
        <v>0.16679779701022818</v>
      </c>
      <c r="AG215" s="25">
        <v>36</v>
      </c>
      <c r="AH215" s="31">
        <f t="shared" si="32"/>
        <v>7.3170731707317069E-2</v>
      </c>
      <c r="AI215" s="25">
        <v>585</v>
      </c>
      <c r="AJ215" s="25">
        <v>0</v>
      </c>
      <c r="AK215" s="25">
        <v>131</v>
      </c>
      <c r="AL215" s="25">
        <v>3</v>
      </c>
      <c r="AM215" s="25">
        <v>252</v>
      </c>
      <c r="AN215" s="10">
        <v>0.19826907946399999</v>
      </c>
      <c r="AO215" s="10">
        <v>0.64873158756100002</v>
      </c>
      <c r="AP215" s="42">
        <f t="shared" si="43"/>
        <v>3170.9999999981683</v>
      </c>
      <c r="AQ215" s="42">
        <f t="shared" si="38"/>
        <v>134.9999999984534</v>
      </c>
      <c r="AR215" s="10">
        <f t="shared" si="24"/>
        <v>0.1138279932533334</v>
      </c>
      <c r="AS215" s="17">
        <v>572</v>
      </c>
      <c r="AT215" s="32">
        <f t="shared" si="39"/>
        <v>0.11702127659574468</v>
      </c>
      <c r="AU215" s="17">
        <f t="shared" si="42"/>
        <v>18</v>
      </c>
      <c r="AV215" s="32">
        <f t="shared" si="40"/>
        <v>1.5177065767284991E-2</v>
      </c>
      <c r="AW215" s="36">
        <f t="shared" si="35"/>
        <v>8.7082909895482022E-2</v>
      </c>
    </row>
    <row r="216" spans="1:49" x14ac:dyDescent="0.3">
      <c r="A216" s="7">
        <v>44107</v>
      </c>
      <c r="B216" s="25"/>
      <c r="C216" s="17">
        <v>80608</v>
      </c>
      <c r="D216" s="17">
        <f t="shared" si="33"/>
        <v>2555</v>
      </c>
      <c r="E216" s="17">
        <v>5036</v>
      </c>
      <c r="F216" s="17">
        <v>148</v>
      </c>
      <c r="G216" s="31">
        <f t="shared" si="37"/>
        <v>0.11858974358974358</v>
      </c>
      <c r="H216" s="10">
        <v>6.2475188565999998E-2</v>
      </c>
      <c r="I216" s="10">
        <v>4.0127327094999998E-2</v>
      </c>
      <c r="J216" s="17">
        <f t="shared" si="34"/>
        <v>31101.000000458665</v>
      </c>
      <c r="K216" s="10">
        <f t="shared" si="22"/>
        <v>5.792563600782779E-2</v>
      </c>
      <c r="L216" s="10">
        <f t="shared" si="23"/>
        <v>6.9230075673176003E-2</v>
      </c>
      <c r="M216" s="10">
        <f t="shared" si="21"/>
        <v>5.792563600782779E-2</v>
      </c>
      <c r="O216" s="10">
        <v>3.8998682476943346E-2</v>
      </c>
      <c r="P216" s="17">
        <v>1248</v>
      </c>
      <c r="Q216" s="17">
        <v>3241</v>
      </c>
      <c r="R216" s="14">
        <v>70</v>
      </c>
      <c r="S216" s="31">
        <f t="shared" si="25"/>
        <v>5.5074744295830057E-2</v>
      </c>
      <c r="T216" s="25">
        <v>44</v>
      </c>
      <c r="U216" s="31">
        <f t="shared" ref="U216:U237" si="44">T216/P216</f>
        <v>3.5256410256410256E-2</v>
      </c>
      <c r="V216" s="25">
        <v>433</v>
      </c>
      <c r="W216" s="31">
        <f t="shared" si="27"/>
        <v>0.34695512820512819</v>
      </c>
      <c r="X216" s="25">
        <v>500</v>
      </c>
      <c r="Y216" s="31">
        <f t="shared" si="28"/>
        <v>0.40064102564102566</v>
      </c>
      <c r="Z216" s="25">
        <v>271</v>
      </c>
      <c r="AA216" s="31">
        <f t="shared" si="29"/>
        <v>0.2171474358974359</v>
      </c>
      <c r="AB216" s="25">
        <v>58</v>
      </c>
      <c r="AC216" s="31">
        <f t="shared" si="41"/>
        <v>0.11485148514851486</v>
      </c>
      <c r="AD216" s="25">
        <v>1248</v>
      </c>
      <c r="AE216" s="25">
        <v>241</v>
      </c>
      <c r="AF216" s="31">
        <f t="shared" si="31"/>
        <v>0.19310897435897437</v>
      </c>
      <c r="AG216" s="25">
        <v>49</v>
      </c>
      <c r="AH216" s="31">
        <f t="shared" si="32"/>
        <v>9.5145631067961159E-2</v>
      </c>
      <c r="AI216" s="25">
        <v>623</v>
      </c>
      <c r="AJ216" s="25">
        <v>0</v>
      </c>
      <c r="AK216" s="25">
        <v>132</v>
      </c>
      <c r="AL216" s="25">
        <v>2</v>
      </c>
      <c r="AM216" s="25">
        <v>272</v>
      </c>
      <c r="AN216" s="10">
        <v>0.217948717948</v>
      </c>
      <c r="AO216" s="10">
        <v>0.64356632247800005</v>
      </c>
      <c r="AP216" s="42">
        <f t="shared" si="43"/>
        <v>3240.9999999992083</v>
      </c>
      <c r="AQ216" s="42">
        <f t="shared" si="38"/>
        <v>70.000000001040007</v>
      </c>
      <c r="AR216" s="10">
        <f t="shared" si="24"/>
        <v>5.5074744296648312E-2</v>
      </c>
      <c r="AS216" s="17">
        <v>583</v>
      </c>
      <c r="AT216" s="32">
        <f t="shared" si="39"/>
        <v>0.11576648133439238</v>
      </c>
      <c r="AU216" s="17">
        <f t="shared" si="42"/>
        <v>11</v>
      </c>
      <c r="AV216" s="32">
        <f t="shared" si="40"/>
        <v>8.6546026750590095E-3</v>
      </c>
      <c r="AW216" s="36">
        <f t="shared" si="35"/>
        <v>8.2715679673397421E-2</v>
      </c>
    </row>
    <row r="217" spans="1:49" x14ac:dyDescent="0.3">
      <c r="A217" s="7">
        <v>44108</v>
      </c>
      <c r="B217" s="25"/>
      <c r="C217" s="17">
        <v>82448</v>
      </c>
      <c r="D217" s="17">
        <f t="shared" si="33"/>
        <v>1840</v>
      </c>
      <c r="E217" s="17">
        <v>5200</v>
      </c>
      <c r="F217" s="17">
        <v>164</v>
      </c>
      <c r="G217" s="31">
        <f t="shared" si="37"/>
        <v>0.12321562734785875</v>
      </c>
      <c r="H217" s="10">
        <v>6.3070056277000006E-2</v>
      </c>
      <c r="I217" s="10">
        <v>4.2873248510000003E-2</v>
      </c>
      <c r="J217" s="17">
        <f t="shared" si="34"/>
        <v>31045.000000164437</v>
      </c>
      <c r="K217" s="10">
        <f t="shared" ref="K217:K227" si="45">F217/D217</f>
        <v>8.9130434782608695E-2</v>
      </c>
      <c r="L217" s="10">
        <f t="shared" si="23"/>
        <v>6.8526975428415321E-2</v>
      </c>
      <c r="M217" s="10">
        <f t="shared" si="21"/>
        <v>8.9130434782608695E-2</v>
      </c>
      <c r="O217" s="10">
        <v>6.4187866927592957E-2</v>
      </c>
      <c r="P217" s="17">
        <v>1331</v>
      </c>
      <c r="Q217" s="17">
        <v>3295</v>
      </c>
      <c r="R217" s="14">
        <v>54</v>
      </c>
      <c r="S217" s="31">
        <f t="shared" si="25"/>
        <v>4.3269230769230768E-2</v>
      </c>
      <c r="T217" s="25">
        <v>50</v>
      </c>
      <c r="U217" s="31">
        <f t="shared" si="44"/>
        <v>3.7565740045078885E-2</v>
      </c>
      <c r="V217" s="25">
        <v>438</v>
      </c>
      <c r="W217" s="31">
        <f t="shared" si="27"/>
        <v>0.32907588279489108</v>
      </c>
      <c r="X217" s="25">
        <v>565</v>
      </c>
      <c r="Y217" s="31">
        <f t="shared" si="28"/>
        <v>0.42449286250939144</v>
      </c>
      <c r="Z217" s="25">
        <v>278</v>
      </c>
      <c r="AA217" s="31">
        <f t="shared" si="29"/>
        <v>0.20886551465063863</v>
      </c>
      <c r="AB217" s="25">
        <v>39</v>
      </c>
      <c r="AC217" s="31">
        <f t="shared" si="41"/>
        <v>7.8E-2</v>
      </c>
      <c r="AD217" s="25">
        <v>1287</v>
      </c>
      <c r="AE217" s="25">
        <v>257</v>
      </c>
      <c r="AF217" s="31">
        <f t="shared" si="31"/>
        <v>0.19308790383170549</v>
      </c>
      <c r="AG217" s="25">
        <v>38</v>
      </c>
      <c r="AH217" s="31">
        <f t="shared" si="32"/>
        <v>7.9664570230607967E-2</v>
      </c>
      <c r="AI217" s="25">
        <v>659</v>
      </c>
      <c r="AJ217" s="25">
        <v>1</v>
      </c>
      <c r="AK217" s="25">
        <v>136</v>
      </c>
      <c r="AL217" s="25">
        <v>2</v>
      </c>
      <c r="AM217" s="25">
        <v>279</v>
      </c>
      <c r="AN217" s="10">
        <v>0.20961682945099999</v>
      </c>
      <c r="AO217" s="10">
        <v>0.63365384615300002</v>
      </c>
      <c r="AP217" s="42">
        <f t="shared" si="43"/>
        <v>3294.9999999956003</v>
      </c>
      <c r="AQ217" s="42">
        <f t="shared" si="38"/>
        <v>53.999999996392035</v>
      </c>
      <c r="AR217" s="10">
        <f t="shared" si="24"/>
        <v>4.3269230766339768E-2</v>
      </c>
      <c r="AS217" s="17">
        <v>608</v>
      </c>
      <c r="AT217" s="32">
        <f t="shared" si="39"/>
        <v>0.11692307692307692</v>
      </c>
      <c r="AU217" s="17">
        <f t="shared" si="42"/>
        <v>25</v>
      </c>
      <c r="AV217" s="32">
        <f t="shared" si="40"/>
        <v>2.0032051282051284E-2</v>
      </c>
      <c r="AW217" s="36">
        <f t="shared" si="35"/>
        <v>7.8616955816609033E-2</v>
      </c>
    </row>
    <row r="218" spans="1:49" x14ac:dyDescent="0.3">
      <c r="A218" s="7">
        <v>44109</v>
      </c>
      <c r="B218" s="25"/>
      <c r="C218" s="17">
        <v>85566</v>
      </c>
      <c r="D218" s="17">
        <f t="shared" si="33"/>
        <v>3118</v>
      </c>
      <c r="E218" s="17">
        <v>5494</v>
      </c>
      <c r="F218" s="17">
        <v>294</v>
      </c>
      <c r="G218" s="31">
        <f t="shared" si="37"/>
        <v>0.19078520441271901</v>
      </c>
      <c r="H218" s="10">
        <v>6.4207746066999999E-2</v>
      </c>
      <c r="I218" s="10">
        <v>4.8569087241000002E-2</v>
      </c>
      <c r="J218" s="17">
        <f t="shared" si="34"/>
        <v>31728.000000361382</v>
      </c>
      <c r="K218" s="10">
        <f t="shared" si="45"/>
        <v>9.4291212315586917E-2</v>
      </c>
      <c r="L218" s="10">
        <f t="shared" si="23"/>
        <v>6.9852455666709959E-2</v>
      </c>
      <c r="M218" s="10">
        <f t="shared" si="21"/>
        <v>9.4291212315586917E-2</v>
      </c>
      <c r="O218" s="10">
        <f>O219</f>
        <v>9.3970493906350219E-2</v>
      </c>
      <c r="P218" s="17">
        <v>1541</v>
      </c>
      <c r="Q218" s="17">
        <v>3423</v>
      </c>
      <c r="R218" s="14">
        <v>128</v>
      </c>
      <c r="S218" s="31">
        <f t="shared" si="25"/>
        <v>9.6168294515401959E-2</v>
      </c>
      <c r="T218" s="25">
        <v>90</v>
      </c>
      <c r="U218" s="31">
        <f t="shared" si="44"/>
        <v>5.8403634003893576E-2</v>
      </c>
      <c r="V218" s="25">
        <v>490</v>
      </c>
      <c r="W218" s="31">
        <f t="shared" si="27"/>
        <v>0.31797534068786504</v>
      </c>
      <c r="X218" s="25">
        <v>635</v>
      </c>
      <c r="Y218" s="31">
        <f t="shared" si="28"/>
        <v>0.41207008436080467</v>
      </c>
      <c r="Z218" s="25">
        <v>326</v>
      </c>
      <c r="AA218" s="31">
        <f t="shared" si="29"/>
        <v>0.21155094094743673</v>
      </c>
      <c r="AB218" s="25">
        <v>77</v>
      </c>
      <c r="AC218" s="31">
        <f t="shared" si="41"/>
        <v>0.13628318584070798</v>
      </c>
      <c r="AD218" s="25">
        <v>1364</v>
      </c>
      <c r="AE218" s="25">
        <v>268</v>
      </c>
      <c r="AF218" s="31">
        <f t="shared" si="31"/>
        <v>0.17391304347826086</v>
      </c>
      <c r="AG218" s="25">
        <v>44</v>
      </c>
      <c r="AH218" s="31">
        <f t="shared" si="32"/>
        <v>9.0163934426229511E-2</v>
      </c>
      <c r="AI218" s="25">
        <v>725</v>
      </c>
      <c r="AJ218" s="25">
        <v>2</v>
      </c>
      <c r="AK218" s="25">
        <v>150</v>
      </c>
      <c r="AL218" s="25">
        <v>3</v>
      </c>
      <c r="AM218" s="25">
        <v>333</v>
      </c>
      <c r="AN218" s="10">
        <v>0.216093445814</v>
      </c>
      <c r="AO218" s="10">
        <v>0.62304331998499995</v>
      </c>
      <c r="AP218" s="42">
        <f t="shared" si="43"/>
        <v>3422.9999999975898</v>
      </c>
      <c r="AQ218" s="42">
        <f t="shared" si="38"/>
        <v>128.00000000198952</v>
      </c>
      <c r="AR218" s="10">
        <f t="shared" si="24"/>
        <v>9.6168294516896707E-2</v>
      </c>
      <c r="AS218" s="17">
        <v>631</v>
      </c>
      <c r="AT218" s="32">
        <f t="shared" si="39"/>
        <v>0.11485256643611212</v>
      </c>
      <c r="AU218" s="17">
        <f t="shared" si="42"/>
        <v>23</v>
      </c>
      <c r="AV218" s="32">
        <f t="shared" si="40"/>
        <v>1.7280240420736288E-2</v>
      </c>
      <c r="AW218" s="36">
        <f t="shared" si="35"/>
        <v>8.6524379814436156E-2</v>
      </c>
    </row>
    <row r="219" spans="1:49" x14ac:dyDescent="0.3">
      <c r="A219" s="7">
        <v>44110</v>
      </c>
      <c r="B219" s="25"/>
      <c r="C219" s="17">
        <v>90026</v>
      </c>
      <c r="D219" s="17">
        <f t="shared" si="33"/>
        <v>4460</v>
      </c>
      <c r="E219" s="17">
        <v>5787</v>
      </c>
      <c r="F219" s="17">
        <v>293</v>
      </c>
      <c r="G219" s="31">
        <f t="shared" si="37"/>
        <v>0.17337278106508874</v>
      </c>
      <c r="H219" s="10">
        <v>6.4281429809000007E-2</v>
      </c>
      <c r="I219" s="10">
        <v>4.8952871997999997E-2</v>
      </c>
      <c r="J219" s="17">
        <f t="shared" si="34"/>
        <v>34523.000000266504</v>
      </c>
      <c r="K219" s="10">
        <f t="shared" si="45"/>
        <v>6.5695067264573997E-2</v>
      </c>
      <c r="L219" s="10">
        <f t="shared" si="23"/>
        <v>6.7745314322166295E-2</v>
      </c>
      <c r="M219" s="10">
        <f t="shared" si="21"/>
        <v>6.5695067264573997E-2</v>
      </c>
      <c r="O219" s="10">
        <v>9.3970493906350219E-2</v>
      </c>
      <c r="P219" s="17">
        <v>1690</v>
      </c>
      <c r="Q219" s="17">
        <v>3573</v>
      </c>
      <c r="R219" s="17">
        <v>150</v>
      </c>
      <c r="S219" s="31">
        <f t="shared" si="25"/>
        <v>9.7339390006489293E-2</v>
      </c>
      <c r="T219" s="17">
        <v>113</v>
      </c>
      <c r="U219" s="31">
        <f t="shared" si="44"/>
        <v>6.6863905325443784E-2</v>
      </c>
      <c r="V219" s="17">
        <v>547</v>
      </c>
      <c r="W219" s="31">
        <f t="shared" si="27"/>
        <v>0.32366863905325444</v>
      </c>
      <c r="X219" s="17">
        <v>683</v>
      </c>
      <c r="Y219" s="31">
        <f t="shared" si="28"/>
        <v>0.40414201183431953</v>
      </c>
      <c r="Z219" s="17">
        <v>347</v>
      </c>
      <c r="AA219" s="31">
        <f t="shared" si="29"/>
        <v>0.20532544378698225</v>
      </c>
      <c r="AB219" s="17">
        <v>71</v>
      </c>
      <c r="AC219" s="31">
        <f t="shared" si="41"/>
        <v>0.11181102362204724</v>
      </c>
      <c r="AD219" s="17">
        <v>1435</v>
      </c>
      <c r="AE219" s="17">
        <v>305</v>
      </c>
      <c r="AF219" s="31">
        <f t="shared" si="31"/>
        <v>0.18047337278106509</v>
      </c>
      <c r="AG219" s="17">
        <v>63</v>
      </c>
      <c r="AH219" s="31">
        <f t="shared" si="32"/>
        <v>0.10862068965517241</v>
      </c>
      <c r="AI219" s="17">
        <v>765</v>
      </c>
      <c r="AJ219" s="17">
        <v>2</v>
      </c>
      <c r="AK219" s="17">
        <v>163</v>
      </c>
      <c r="AL219" s="17">
        <v>4</v>
      </c>
      <c r="AM219" s="17">
        <v>352</v>
      </c>
      <c r="AN219" s="10">
        <v>0.208284023668</v>
      </c>
      <c r="AO219" s="10">
        <v>0.61741835147699997</v>
      </c>
      <c r="AP219" s="42">
        <f t="shared" si="43"/>
        <v>3572.9999999973988</v>
      </c>
      <c r="AQ219" s="42">
        <f t="shared" si="38"/>
        <v>149.99999999980901</v>
      </c>
      <c r="AR219" s="10">
        <f t="shared" si="24"/>
        <v>9.7339390006365351E-2</v>
      </c>
      <c r="AS219" s="17">
        <v>657</v>
      </c>
      <c r="AT219" s="32">
        <f t="shared" si="39"/>
        <v>0.11353032659409021</v>
      </c>
      <c r="AU219" s="17">
        <f t="shared" si="42"/>
        <v>26</v>
      </c>
      <c r="AV219" s="32">
        <f t="shared" si="40"/>
        <v>1.6872160934458143E-2</v>
      </c>
      <c r="AW219" s="36">
        <f t="shared" si="35"/>
        <v>8.3340244223858301E-2</v>
      </c>
    </row>
    <row r="220" spans="1:49" x14ac:dyDescent="0.3">
      <c r="A220" s="7">
        <v>44111</v>
      </c>
      <c r="B220" s="25"/>
      <c r="C220" s="17">
        <v>95364</v>
      </c>
      <c r="D220" s="17">
        <f t="shared" si="33"/>
        <v>5338</v>
      </c>
      <c r="E220" s="17">
        <v>6111</v>
      </c>
      <c r="F220" s="17">
        <v>324</v>
      </c>
      <c r="G220" s="31">
        <f t="shared" si="37"/>
        <v>0.176278563656148</v>
      </c>
      <c r="H220" s="10">
        <v>6.4080785200999996E-2</v>
      </c>
      <c r="I220" s="10">
        <v>4.7559902706000003E-2</v>
      </c>
      <c r="J220" s="17">
        <f t="shared" si="34"/>
        <v>38646.000000503023</v>
      </c>
      <c r="K220" s="10">
        <f t="shared" si="45"/>
        <v>6.0696890221056572E-2</v>
      </c>
      <c r="L220" s="10">
        <f t="shared" si="23"/>
        <v>6.7975092193105241E-2</v>
      </c>
      <c r="M220" s="10">
        <f t="shared" si="21"/>
        <v>6.0696890221056572E-2</v>
      </c>
      <c r="O220" s="10">
        <v>7.2645739910313895E-2</v>
      </c>
      <c r="P220" s="17">
        <v>1838</v>
      </c>
      <c r="Q220" s="17">
        <v>3720</v>
      </c>
      <c r="R220" s="17">
        <v>147</v>
      </c>
      <c r="S220" s="31">
        <f t="shared" si="25"/>
        <v>8.6982248520710057E-2</v>
      </c>
      <c r="T220" s="17">
        <v>157</v>
      </c>
      <c r="U220" s="31">
        <f t="shared" si="44"/>
        <v>8.5418933623503807E-2</v>
      </c>
      <c r="V220" s="17">
        <v>553</v>
      </c>
      <c r="W220" s="31">
        <f t="shared" si="27"/>
        <v>0.30087051142546245</v>
      </c>
      <c r="X220" s="17">
        <v>751</v>
      </c>
      <c r="Y220" s="31">
        <f t="shared" si="28"/>
        <v>0.40859630032644179</v>
      </c>
      <c r="Z220" s="17">
        <v>377</v>
      </c>
      <c r="AA220" s="31">
        <f t="shared" si="29"/>
        <v>0.20511425462459196</v>
      </c>
      <c r="AB220" s="17">
        <v>82</v>
      </c>
      <c r="AC220" s="31">
        <f t="shared" si="41"/>
        <v>0.12005856515373353</v>
      </c>
      <c r="AD220" s="17">
        <v>1517</v>
      </c>
      <c r="AE220" s="17">
        <v>334</v>
      </c>
      <c r="AF220" s="31">
        <f t="shared" si="31"/>
        <v>0.18171926006528835</v>
      </c>
      <c r="AG220" s="17">
        <v>66</v>
      </c>
      <c r="AH220" s="31">
        <f t="shared" si="32"/>
        <v>0.1</v>
      </c>
      <c r="AI220" s="17">
        <v>850</v>
      </c>
      <c r="AJ220" s="17">
        <v>10</v>
      </c>
      <c r="AK220" s="17">
        <v>180</v>
      </c>
      <c r="AL220" s="17">
        <v>4</v>
      </c>
      <c r="AM220" s="17">
        <v>382</v>
      </c>
      <c r="AN220" s="10">
        <v>0.20783460282899999</v>
      </c>
      <c r="AO220" s="10">
        <v>0.60873834069699995</v>
      </c>
      <c r="AP220" s="42">
        <f t="shared" si="43"/>
        <v>3719.9999999993665</v>
      </c>
      <c r="AQ220" s="42">
        <f t="shared" si="38"/>
        <v>147.00000000196769</v>
      </c>
      <c r="AR220" s="10">
        <f t="shared" si="24"/>
        <v>8.6982248521874375E-2</v>
      </c>
      <c r="AS220" s="17">
        <v>699</v>
      </c>
      <c r="AT220" s="32">
        <f t="shared" si="39"/>
        <v>0.11438389788905252</v>
      </c>
      <c r="AU220" s="17">
        <f t="shared" si="42"/>
        <v>42</v>
      </c>
      <c r="AV220" s="32">
        <f t="shared" si="40"/>
        <v>2.4852071005917159E-2</v>
      </c>
      <c r="AW220" s="36">
        <f t="shared" si="35"/>
        <v>8.3966869697318341E-2</v>
      </c>
    </row>
    <row r="221" spans="1:49" x14ac:dyDescent="0.3">
      <c r="A221" s="7">
        <v>44112</v>
      </c>
      <c r="B221" s="25"/>
      <c r="C221" s="17">
        <v>100758</v>
      </c>
      <c r="D221" s="17">
        <f t="shared" si="33"/>
        <v>5394</v>
      </c>
      <c r="E221" s="17">
        <v>6465</v>
      </c>
      <c r="F221" s="17">
        <v>354</v>
      </c>
      <c r="G221" s="31">
        <f t="shared" si="37"/>
        <v>0.17708854427213608</v>
      </c>
      <c r="H221" s="10">
        <v>6.4163639610999995E-2</v>
      </c>
      <c r="I221" s="10">
        <v>4.6639135811000001E-2</v>
      </c>
      <c r="J221" s="17">
        <f t="shared" si="34"/>
        <v>42861.000000101398</v>
      </c>
      <c r="K221" s="10">
        <f t="shared" si="45"/>
        <v>6.5628476084538381E-2</v>
      </c>
      <c r="L221" s="10">
        <f t="shared" si="23"/>
        <v>6.6563969698387945E-2</v>
      </c>
      <c r="M221" s="10">
        <f t="shared" si="21"/>
        <v>6.5628476084538381E-2</v>
      </c>
      <c r="O221" s="10">
        <v>6.6316972648932188E-2</v>
      </c>
      <c r="P221" s="17">
        <v>1999</v>
      </c>
      <c r="Q221" s="17">
        <v>3864</v>
      </c>
      <c r="R221" s="17">
        <v>144</v>
      </c>
      <c r="S221" s="31">
        <f t="shared" si="25"/>
        <v>7.8346028291621322E-2</v>
      </c>
      <c r="T221" s="17">
        <v>186</v>
      </c>
      <c r="U221" s="31">
        <f t="shared" si="44"/>
        <v>9.304652326163082E-2</v>
      </c>
      <c r="V221" s="17">
        <v>612</v>
      </c>
      <c r="W221" s="31">
        <f t="shared" si="27"/>
        <v>0.30615307653826912</v>
      </c>
      <c r="X221" s="17">
        <v>788</v>
      </c>
      <c r="Y221" s="31">
        <f t="shared" si="28"/>
        <v>0.39419709854927465</v>
      </c>
      <c r="Z221" s="17">
        <v>413</v>
      </c>
      <c r="AA221" s="31">
        <f t="shared" si="29"/>
        <v>0.20660330165082541</v>
      </c>
      <c r="AB221" s="17">
        <v>97</v>
      </c>
      <c r="AC221" s="31">
        <f t="shared" si="41"/>
        <v>0.12916111850865514</v>
      </c>
      <c r="AD221" s="17">
        <v>1614</v>
      </c>
      <c r="AE221" s="17">
        <v>342</v>
      </c>
      <c r="AF221" s="31">
        <f t="shared" si="31"/>
        <v>0.17108554277138568</v>
      </c>
      <c r="AG221" s="17">
        <v>56</v>
      </c>
      <c r="AH221" s="31">
        <f t="shared" si="32"/>
        <v>7.8873239436619724E-2</v>
      </c>
      <c r="AI221" s="17">
        <v>931</v>
      </c>
      <c r="AJ221" s="17">
        <v>23</v>
      </c>
      <c r="AK221" s="17">
        <v>181</v>
      </c>
      <c r="AL221" s="17">
        <v>4</v>
      </c>
      <c r="AM221" s="17">
        <v>416</v>
      </c>
      <c r="AN221" s="10">
        <v>0.20810405202599999</v>
      </c>
      <c r="AO221" s="10">
        <v>0.59767981438499995</v>
      </c>
      <c r="AP221" s="42">
        <f t="shared" si="43"/>
        <v>3863.9999999990246</v>
      </c>
      <c r="AQ221" s="42">
        <f t="shared" si="38"/>
        <v>143.99999999965803</v>
      </c>
      <c r="AR221" s="10">
        <f t="shared" si="24"/>
        <v>7.8346028291435277E-2</v>
      </c>
      <c r="AS221" s="17">
        <v>721</v>
      </c>
      <c r="AT221" s="32">
        <f t="shared" si="39"/>
        <v>0.11152358855375097</v>
      </c>
      <c r="AU221" s="17">
        <f t="shared" si="42"/>
        <v>22</v>
      </c>
      <c r="AV221" s="32">
        <f t="shared" si="40"/>
        <v>1.1969532100108813E-2</v>
      </c>
      <c r="AW221" s="36">
        <f t="shared" si="35"/>
        <v>8.1572561379131561E-2</v>
      </c>
    </row>
    <row r="222" spans="1:49" x14ac:dyDescent="0.3">
      <c r="A222" s="7">
        <v>44113</v>
      </c>
      <c r="B222" s="25"/>
      <c r="C222" s="17">
        <v>109375</v>
      </c>
      <c r="D222" s="17">
        <f t="shared" si="33"/>
        <v>8617</v>
      </c>
      <c r="E222" s="17">
        <v>6817</v>
      </c>
      <c r="F222" s="17">
        <v>352</v>
      </c>
      <c r="G222" s="31">
        <f t="shared" si="37"/>
        <v>0.16154199173932995</v>
      </c>
      <c r="H222" s="10">
        <v>6.2326857142000001E-2</v>
      </c>
      <c r="I222" s="10">
        <v>4.4075407581000002E-2</v>
      </c>
      <c r="J222" s="17">
        <f t="shared" si="34"/>
        <v>49438.000000238724</v>
      </c>
      <c r="K222" s="10">
        <f t="shared" si="45"/>
        <v>4.08494835789718E-2</v>
      </c>
      <c r="L222" s="10">
        <f t="shared" si="23"/>
        <v>6.9338864971806899E-2</v>
      </c>
      <c r="M222" s="10">
        <f t="shared" si="21"/>
        <v>4.08494835789718E-2</v>
      </c>
      <c r="O222" s="10">
        <v>6.5257693733778266E-2</v>
      </c>
      <c r="P222" s="17">
        <v>2179</v>
      </c>
      <c r="Q222" s="17">
        <v>4061</v>
      </c>
      <c r="R222" s="17">
        <v>197</v>
      </c>
      <c r="S222" s="31">
        <f t="shared" si="25"/>
        <v>9.8549274637318662E-2</v>
      </c>
      <c r="T222" s="17">
        <v>203</v>
      </c>
      <c r="U222" s="31">
        <f t="shared" si="44"/>
        <v>9.316200091785222E-2</v>
      </c>
      <c r="V222" s="17">
        <v>636</v>
      </c>
      <c r="W222" s="31">
        <f t="shared" si="27"/>
        <v>0.29187700780174392</v>
      </c>
      <c r="X222" s="17">
        <v>920</v>
      </c>
      <c r="Y222" s="31">
        <f t="shared" si="28"/>
        <v>0.42221202386415785</v>
      </c>
      <c r="Z222" s="17">
        <v>420</v>
      </c>
      <c r="AA222" s="31">
        <f t="shared" si="29"/>
        <v>0.19274896741624598</v>
      </c>
      <c r="AB222" s="17">
        <v>92</v>
      </c>
      <c r="AC222" s="31">
        <f t="shared" si="41"/>
        <v>0.116751269035533</v>
      </c>
      <c r="AD222" s="17">
        <v>1706</v>
      </c>
      <c r="AE222" s="17">
        <v>369</v>
      </c>
      <c r="AF222" s="31">
        <f t="shared" si="31"/>
        <v>0.16934373565855898</v>
      </c>
      <c r="AG222" s="17">
        <v>72</v>
      </c>
      <c r="AH222" s="31">
        <f t="shared" si="32"/>
        <v>9.0225563909774431E-2</v>
      </c>
      <c r="AI222" s="17">
        <v>988</v>
      </c>
      <c r="AJ222" s="17">
        <v>59</v>
      </c>
      <c r="AK222" s="17">
        <v>193</v>
      </c>
      <c r="AL222" s="17">
        <v>5</v>
      </c>
      <c r="AM222" s="17">
        <v>426</v>
      </c>
      <c r="AN222" s="10">
        <v>0.19550252409300001</v>
      </c>
      <c r="AO222" s="10">
        <v>0.59571659087499995</v>
      </c>
      <c r="AP222" s="42">
        <f t="shared" si="43"/>
        <v>4060.9999999948745</v>
      </c>
      <c r="AQ222" s="42">
        <f t="shared" si="38"/>
        <v>196.99999999584998</v>
      </c>
      <c r="AR222" s="10">
        <f t="shared" si="24"/>
        <v>9.8549274635242615E-2</v>
      </c>
      <c r="AS222" s="17">
        <v>772</v>
      </c>
      <c r="AT222" s="32">
        <f t="shared" si="39"/>
        <v>0.11324629602464427</v>
      </c>
      <c r="AU222" s="17">
        <f t="shared" si="42"/>
        <v>51</v>
      </c>
      <c r="AV222" s="32">
        <f t="shared" si="40"/>
        <v>2.5512756378189096E-2</v>
      </c>
      <c r="AW222" s="36">
        <f t="shared" si="35"/>
        <v>7.9389887290943165E-2</v>
      </c>
    </row>
    <row r="223" spans="1:49" s="22" customFormat="1" x14ac:dyDescent="0.3">
      <c r="A223" s="7">
        <v>44114</v>
      </c>
      <c r="B223" s="25"/>
      <c r="C223" s="17">
        <v>114011</v>
      </c>
      <c r="D223" s="17">
        <f t="shared" si="33"/>
        <v>4636</v>
      </c>
      <c r="E223" s="17">
        <v>7093</v>
      </c>
      <c r="F223" s="17">
        <v>276</v>
      </c>
      <c r="G223" s="31">
        <f t="shared" si="37"/>
        <v>0.12562585343650431</v>
      </c>
      <c r="H223" s="10">
        <v>6.2213295208000001E-2</v>
      </c>
      <c r="I223" s="10">
        <v>4.2489411491000002E-2</v>
      </c>
      <c r="J223" s="17">
        <f t="shared" si="34"/>
        <v>51707.00000082051</v>
      </c>
      <c r="K223" s="10">
        <f t="shared" si="45"/>
        <v>5.9534081104400345E-2</v>
      </c>
      <c r="L223" s="10">
        <f t="shared" si="23"/>
        <v>6.7608142449834055E-2</v>
      </c>
      <c r="M223" s="10">
        <f>F223/D223</f>
        <v>5.9534081104400345E-2</v>
      </c>
      <c r="N223" s="10"/>
      <c r="O223" s="10">
        <v>3.202970871533016E-2</v>
      </c>
      <c r="P223" s="17">
        <v>2197</v>
      </c>
      <c r="Q223" s="17">
        <v>4195</v>
      </c>
      <c r="R223" s="17">
        <v>134</v>
      </c>
      <c r="S223" s="31">
        <f t="shared" si="25"/>
        <v>6.1496099128040382E-2</v>
      </c>
      <c r="T223" s="17">
        <v>210</v>
      </c>
      <c r="U223" s="31">
        <f t="shared" si="44"/>
        <v>9.5584888484296762E-2</v>
      </c>
      <c r="V223" s="17">
        <v>598</v>
      </c>
      <c r="W223" s="31">
        <f t="shared" si="27"/>
        <v>0.27218934911242604</v>
      </c>
      <c r="X223" s="17">
        <v>941</v>
      </c>
      <c r="Y223" s="31">
        <f t="shared" si="28"/>
        <v>0.42831133363677742</v>
      </c>
      <c r="Z223" s="17">
        <v>448</v>
      </c>
      <c r="AA223" s="31">
        <f t="shared" si="29"/>
        <v>0.20391442876649976</v>
      </c>
      <c r="AB223" s="17">
        <v>80</v>
      </c>
      <c r="AC223" s="31">
        <f t="shared" si="41"/>
        <v>8.6956521739130432E-2</v>
      </c>
      <c r="AD223" s="17">
        <v>1786</v>
      </c>
      <c r="AE223" s="17">
        <v>403</v>
      </c>
      <c r="AF223" s="31">
        <f t="shared" si="31"/>
        <v>0.18343195266272189</v>
      </c>
      <c r="AG223" s="17">
        <v>81</v>
      </c>
      <c r="AH223" s="31">
        <f t="shared" si="32"/>
        <v>9.6543504171632891E-2</v>
      </c>
      <c r="AI223" s="17">
        <v>1050</v>
      </c>
      <c r="AJ223" s="17">
        <v>64</v>
      </c>
      <c r="AK223" s="17">
        <v>210</v>
      </c>
      <c r="AL223" s="17">
        <v>4</v>
      </c>
      <c r="AM223" s="17">
        <v>453</v>
      </c>
      <c r="AN223" s="10">
        <v>0.20619025944399999</v>
      </c>
      <c r="AO223" s="10">
        <v>0.59142816861600001</v>
      </c>
      <c r="AP223" s="42">
        <f t="shared" si="43"/>
        <v>4194.9999999932879</v>
      </c>
      <c r="AQ223" s="42">
        <f t="shared" si="38"/>
        <v>133.99999999841339</v>
      </c>
      <c r="AR223" s="10">
        <f t="shared" si="24"/>
        <v>6.149609912731225E-2</v>
      </c>
      <c r="AS223" s="17">
        <v>812</v>
      </c>
      <c r="AT223" s="32">
        <f t="shared" si="39"/>
        <v>0.11447906386578317</v>
      </c>
      <c r="AU223" s="17">
        <f t="shared" si="42"/>
        <v>40</v>
      </c>
      <c r="AV223" s="32">
        <f t="shared" si="40"/>
        <v>1.8357044515832952E-2</v>
      </c>
      <c r="AW223" s="36">
        <f t="shared" si="35"/>
        <v>8.0307223695544633E-2</v>
      </c>
    </row>
    <row r="224" spans="1:49" s="22" customFormat="1" x14ac:dyDescent="0.3">
      <c r="A224" s="7">
        <v>44115</v>
      </c>
      <c r="B224" s="25"/>
      <c r="C224" s="17">
        <v>117115</v>
      </c>
      <c r="D224" s="17">
        <f t="shared" si="33"/>
        <v>3104</v>
      </c>
      <c r="E224" s="17">
        <v>7339</v>
      </c>
      <c r="F224" s="17">
        <v>246</v>
      </c>
      <c r="G224" s="31">
        <f t="shared" si="37"/>
        <v>0.1088495575221239</v>
      </c>
      <c r="H224" s="10">
        <v>6.2664902019000004E-2</v>
      </c>
      <c r="I224" s="10">
        <v>4.3235384144000001E-2</v>
      </c>
      <c r="J224" s="17">
        <f t="shared" ref="J224:J236" si="46">P224/I224</f>
        <v>52272.000000574342</v>
      </c>
      <c r="K224" s="10">
        <f t="shared" si="45"/>
        <v>7.9252577319587625E-2</v>
      </c>
      <c r="L224" s="10">
        <f t="shared" si="23"/>
        <v>6.658594270923765E-2</v>
      </c>
      <c r="M224" s="10">
        <f>F224/D224</f>
        <v>7.9252577319587625E-2</v>
      </c>
      <c r="N224" s="10"/>
      <c r="O224" s="10">
        <v>5.3062985332182913E-2</v>
      </c>
      <c r="P224" s="17">
        <v>2260</v>
      </c>
      <c r="Q224" s="17">
        <v>4289</v>
      </c>
      <c r="R224" s="17">
        <v>94</v>
      </c>
      <c r="S224" s="31">
        <f t="shared" si="25"/>
        <v>4.2785616750113789E-2</v>
      </c>
      <c r="T224" s="17">
        <v>190</v>
      </c>
      <c r="U224" s="31">
        <f t="shared" si="44"/>
        <v>8.4070796460176997E-2</v>
      </c>
      <c r="V224" s="17">
        <v>641</v>
      </c>
      <c r="W224" s="31">
        <f t="shared" si="27"/>
        <v>0.28362831858407078</v>
      </c>
      <c r="X224" s="17">
        <v>1001</v>
      </c>
      <c r="Y224" s="31">
        <f t="shared" si="28"/>
        <v>0.4429203539823009</v>
      </c>
      <c r="Z224" s="17">
        <v>428</v>
      </c>
      <c r="AA224" s="31">
        <f t="shared" si="29"/>
        <v>0.18938053097345134</v>
      </c>
      <c r="AB224" s="17">
        <v>50</v>
      </c>
      <c r="AC224" s="31">
        <f t="shared" si="41"/>
        <v>5.3134962805526036E-2</v>
      </c>
      <c r="AD224" s="17">
        <v>1836</v>
      </c>
      <c r="AE224" s="17">
        <v>408</v>
      </c>
      <c r="AF224" s="31">
        <f t="shared" si="31"/>
        <v>0.18053097345132743</v>
      </c>
      <c r="AG224" s="17">
        <v>54</v>
      </c>
      <c r="AH224" s="31">
        <f t="shared" si="32"/>
        <v>6.6831683168316836E-2</v>
      </c>
      <c r="AI224" s="17">
        <v>1123</v>
      </c>
      <c r="AJ224" s="17">
        <v>64</v>
      </c>
      <c r="AK224" s="17">
        <v>197</v>
      </c>
      <c r="AL224" s="17">
        <v>3</v>
      </c>
      <c r="AM224" s="17">
        <v>432</v>
      </c>
      <c r="AN224" s="10">
        <v>0.191150442477</v>
      </c>
      <c r="AO224" s="10">
        <v>0.58441204523699997</v>
      </c>
      <c r="AP224" s="42">
        <f t="shared" si="43"/>
        <v>4288.9999999943429</v>
      </c>
      <c r="AQ224" s="42">
        <f t="shared" si="38"/>
        <v>94.000000001055014</v>
      </c>
      <c r="AR224" s="10">
        <f t="shared" si="24"/>
        <v>4.2785616750593995E-2</v>
      </c>
      <c r="AS224" s="17">
        <v>846</v>
      </c>
      <c r="AT224" s="32">
        <f t="shared" si="39"/>
        <v>0.11527456056683472</v>
      </c>
      <c r="AU224" s="17">
        <f t="shared" si="42"/>
        <v>34</v>
      </c>
      <c r="AV224" s="32">
        <f t="shared" si="40"/>
        <v>1.5475648611743286E-2</v>
      </c>
      <c r="AW224" s="36">
        <f t="shared" si="35"/>
        <v>8.0238135978527941E-2</v>
      </c>
    </row>
    <row r="225" spans="1:49" s="22" customFormat="1" x14ac:dyDescent="0.3">
      <c r="A225" s="7">
        <v>44116</v>
      </c>
      <c r="B225" s="25"/>
      <c r="C225" s="17">
        <v>121424</v>
      </c>
      <c r="D225" s="17">
        <f t="shared" si="33"/>
        <v>4309</v>
      </c>
      <c r="E225" s="17">
        <v>7829</v>
      </c>
      <c r="F225" s="17">
        <v>490</v>
      </c>
      <c r="G225" s="31">
        <f t="shared" si="37"/>
        <v>0.18617021276595744</v>
      </c>
      <c r="H225" s="10">
        <v>6.4476544999000004E-2</v>
      </c>
      <c r="I225" s="10">
        <v>4.9354935492999998E-2</v>
      </c>
      <c r="J225" s="17">
        <f t="shared" si="46"/>
        <v>53328.00000059358</v>
      </c>
      <c r="K225" s="10">
        <f t="shared" si="45"/>
        <v>0.11371547922951961</v>
      </c>
      <c r="L225" s="10">
        <f t="shared" si="23"/>
        <v>6.4439999127759967E-2</v>
      </c>
      <c r="M225" s="10">
        <v>6.9000000000000006E-2</v>
      </c>
      <c r="N225" s="10"/>
      <c r="O225" s="10">
        <f>O224</f>
        <v>5.3062985332182913E-2</v>
      </c>
      <c r="P225" s="17">
        <v>2632</v>
      </c>
      <c r="Q225" s="17">
        <v>4545</v>
      </c>
      <c r="R225" s="17">
        <v>256</v>
      </c>
      <c r="S225" s="31">
        <f t="shared" si="25"/>
        <v>0.11327433628318584</v>
      </c>
      <c r="T225" s="17">
        <v>274</v>
      </c>
      <c r="U225" s="31">
        <f t="shared" si="44"/>
        <v>0.10410334346504559</v>
      </c>
      <c r="V225" s="17">
        <v>809</v>
      </c>
      <c r="W225" s="31">
        <f t="shared" si="27"/>
        <v>0.30737082066869303</v>
      </c>
      <c r="X225" s="17">
        <v>1057</v>
      </c>
      <c r="Y225" s="31">
        <f t="shared" si="28"/>
        <v>0.40159574468085107</v>
      </c>
      <c r="Z225" s="17">
        <v>492</v>
      </c>
      <c r="AA225" s="31">
        <f t="shared" si="29"/>
        <v>0.18693009118541035</v>
      </c>
      <c r="AB225" s="17">
        <v>118</v>
      </c>
      <c r="AC225" s="31">
        <f t="shared" si="41"/>
        <v>0.11788211788211789</v>
      </c>
      <c r="AD225" s="17">
        <v>1954</v>
      </c>
      <c r="AE225" s="17">
        <v>432</v>
      </c>
      <c r="AF225" s="31">
        <f t="shared" si="31"/>
        <v>0.1641337386018237</v>
      </c>
      <c r="AG225" s="17">
        <v>78</v>
      </c>
      <c r="AH225" s="31">
        <f t="shared" si="32"/>
        <v>9.3862815884476536E-2</v>
      </c>
      <c r="AI225" s="17">
        <v>1213</v>
      </c>
      <c r="AJ225" s="17">
        <v>70</v>
      </c>
      <c r="AK225" s="17">
        <v>225</v>
      </c>
      <c r="AL225" s="17">
        <v>2</v>
      </c>
      <c r="AM225" s="17">
        <v>499</v>
      </c>
      <c r="AN225" s="10">
        <v>0.18958966565300001</v>
      </c>
      <c r="AO225" s="10">
        <v>0.58053391237700003</v>
      </c>
      <c r="AP225" s="42">
        <f t="shared" si="43"/>
        <v>4544.9999999995334</v>
      </c>
      <c r="AQ225" s="42">
        <f t="shared" si="38"/>
        <v>256.00000000519049</v>
      </c>
      <c r="AR225" s="10">
        <f t="shared" si="24"/>
        <v>0.11327433628548252</v>
      </c>
      <c r="AS225" s="17">
        <v>904</v>
      </c>
      <c r="AT225" s="32">
        <f t="shared" si="39"/>
        <v>0.11546813130668029</v>
      </c>
      <c r="AU225" s="17">
        <f t="shared" si="42"/>
        <v>58</v>
      </c>
      <c r="AV225" s="32">
        <f t="shared" si="40"/>
        <v>2.5663716814159292E-2</v>
      </c>
      <c r="AW225" s="36">
        <f t="shared" si="35"/>
        <v>8.2681856231068482E-2</v>
      </c>
    </row>
    <row r="226" spans="1:49" s="22" customFormat="1" x14ac:dyDescent="0.3">
      <c r="A226" s="7">
        <v>44117</v>
      </c>
      <c r="B226" s="25"/>
      <c r="C226" s="17">
        <v>129748</v>
      </c>
      <c r="D226" s="17">
        <f t="shared" si="33"/>
        <v>8324</v>
      </c>
      <c r="E226" s="17">
        <v>8275</v>
      </c>
      <c r="F226" s="17">
        <v>446</v>
      </c>
      <c r="G226" s="31">
        <f t="shared" si="37"/>
        <v>0.16165277274374773</v>
      </c>
      <c r="H226" s="10">
        <v>6.3777476338000003E-2</v>
      </c>
      <c r="I226" s="10">
        <v>4.6321480137999999E-2</v>
      </c>
      <c r="J226" s="17">
        <f t="shared" si="46"/>
        <v>59562.000000441352</v>
      </c>
      <c r="K226" s="10">
        <f t="shared" si="45"/>
        <v>5.3580009610764055E-2</v>
      </c>
      <c r="L226" s="10">
        <f t="shared" si="23"/>
        <v>6.5796104190788712E-2</v>
      </c>
      <c r="M226" s="10">
        <f t="shared" ref="M226:M237" si="47">F226/D226</f>
        <v>5.3580009610764055E-2</v>
      </c>
      <c r="N226" s="10"/>
      <c r="O226" s="10">
        <f>O227</f>
        <v>6.1388755406054783E-2</v>
      </c>
      <c r="P226" s="17">
        <v>2759</v>
      </c>
      <c r="Q226" s="17">
        <v>4717</v>
      </c>
      <c r="R226" s="17">
        <v>172</v>
      </c>
      <c r="S226" s="31">
        <f t="shared" si="25"/>
        <v>6.5349544072948323E-2</v>
      </c>
      <c r="T226" s="17">
        <v>308</v>
      </c>
      <c r="U226" s="31">
        <f t="shared" si="44"/>
        <v>0.1116346502355926</v>
      </c>
      <c r="V226" s="17">
        <v>834</v>
      </c>
      <c r="W226" s="31">
        <f t="shared" si="27"/>
        <v>0.3022834360275462</v>
      </c>
      <c r="X226" s="17">
        <v>1097</v>
      </c>
      <c r="Y226" s="31">
        <f t="shared" si="28"/>
        <v>0.39760782892352303</v>
      </c>
      <c r="Z226" s="17">
        <v>520</v>
      </c>
      <c r="AA226" s="31">
        <f t="shared" si="29"/>
        <v>0.18847408481333816</v>
      </c>
      <c r="AB226" s="17">
        <v>101</v>
      </c>
      <c r="AC226" s="31">
        <f t="shared" si="41"/>
        <v>9.5553453169347213E-2</v>
      </c>
      <c r="AD226" s="17">
        <v>2055</v>
      </c>
      <c r="AE226" s="17">
        <v>452</v>
      </c>
      <c r="AF226" s="31">
        <f t="shared" si="31"/>
        <v>0.16382747372236317</v>
      </c>
      <c r="AG226" s="17">
        <v>76</v>
      </c>
      <c r="AH226" s="31">
        <f t="shared" si="32"/>
        <v>7.0175438596491224E-2</v>
      </c>
      <c r="AI226" s="17">
        <v>1238</v>
      </c>
      <c r="AJ226" s="17">
        <v>77</v>
      </c>
      <c r="AK226" s="17">
        <v>245</v>
      </c>
      <c r="AL226" s="17">
        <v>4</v>
      </c>
      <c r="AM226" s="17">
        <v>527</v>
      </c>
      <c r="AN226" s="10">
        <v>0.191011235955</v>
      </c>
      <c r="AO226" s="10">
        <v>0.57003021147999999</v>
      </c>
      <c r="AP226" s="42">
        <f t="shared" si="43"/>
        <v>4716.9999999969996</v>
      </c>
      <c r="AQ226" s="42">
        <f t="shared" si="38"/>
        <v>171.99999999746615</v>
      </c>
      <c r="AR226" s="10">
        <f t="shared" si="24"/>
        <v>6.5349544071985621E-2</v>
      </c>
      <c r="AS226" s="17">
        <v>950</v>
      </c>
      <c r="AT226" s="32">
        <f t="shared" si="39"/>
        <v>0.11480362537764351</v>
      </c>
      <c r="AU226" s="17">
        <f t="shared" si="42"/>
        <v>46</v>
      </c>
      <c r="AV226" s="32">
        <f t="shared" si="40"/>
        <v>1.7477203647416412E-2</v>
      </c>
      <c r="AW226" s="36">
        <f t="shared" si="35"/>
        <v>7.8111878240562621E-2</v>
      </c>
    </row>
    <row r="227" spans="1:49" s="22" customFormat="1" x14ac:dyDescent="0.3">
      <c r="A227" s="7">
        <v>44118</v>
      </c>
      <c r="B227" s="25"/>
      <c r="C227" s="17">
        <v>139292</v>
      </c>
      <c r="D227" s="17">
        <f t="shared" si="33"/>
        <v>9544</v>
      </c>
      <c r="E227" s="17">
        <v>8786</v>
      </c>
      <c r="F227" s="17">
        <v>511</v>
      </c>
      <c r="G227" s="31">
        <f t="shared" si="37"/>
        <v>0.16743119266055045</v>
      </c>
      <c r="H227" s="10">
        <v>6.3076127846000002E-2</v>
      </c>
      <c r="I227" s="10">
        <v>4.5166637067999997E-2</v>
      </c>
      <c r="J227" s="17">
        <f t="shared" si="46"/>
        <v>67572.000000910062</v>
      </c>
      <c r="K227" s="10">
        <f t="shared" si="45"/>
        <v>5.3541492036881813E-2</v>
      </c>
      <c r="L227" s="10">
        <f t="shared" si="23"/>
        <v>6.5260538885437522E-2</v>
      </c>
      <c r="M227" s="10">
        <f t="shared" si="47"/>
        <v>5.3541492036881813E-2</v>
      </c>
      <c r="N227" s="10"/>
      <c r="O227" s="10">
        <v>6.1388755406054783E-2</v>
      </c>
      <c r="P227" s="17">
        <v>3052</v>
      </c>
      <c r="Q227" s="17">
        <v>4920</v>
      </c>
      <c r="R227" s="17">
        <v>203</v>
      </c>
      <c r="S227" s="31">
        <f t="shared" si="25"/>
        <v>7.3577383109822397E-2</v>
      </c>
      <c r="T227" s="17">
        <v>324</v>
      </c>
      <c r="U227" s="31">
        <f t="shared" si="44"/>
        <v>0.10615989515072084</v>
      </c>
      <c r="V227" s="17">
        <v>936</v>
      </c>
      <c r="W227" s="31">
        <f t="shared" si="27"/>
        <v>0.30668414154652685</v>
      </c>
      <c r="X227" s="17">
        <v>1234</v>
      </c>
      <c r="Y227" s="31">
        <f t="shared" si="28"/>
        <v>0.40432503276539972</v>
      </c>
      <c r="Z227" s="17">
        <v>558</v>
      </c>
      <c r="AA227" s="31">
        <f t="shared" si="29"/>
        <v>0.18283093053735255</v>
      </c>
      <c r="AB227" s="17">
        <v>107</v>
      </c>
      <c r="AC227" s="31">
        <f t="shared" si="41"/>
        <v>9.7538742023700997E-2</v>
      </c>
      <c r="AD227" s="17">
        <v>2162</v>
      </c>
      <c r="AE227" s="17">
        <v>480</v>
      </c>
      <c r="AF227" s="31">
        <f t="shared" si="31"/>
        <v>0.15727391874180865</v>
      </c>
      <c r="AG227" s="17">
        <v>88</v>
      </c>
      <c r="AH227" s="31">
        <f t="shared" si="32"/>
        <v>7.7057793345008757E-2</v>
      </c>
      <c r="AI227" s="17">
        <v>1365</v>
      </c>
      <c r="AJ227" s="17">
        <v>79</v>
      </c>
      <c r="AK227" s="17">
        <v>260</v>
      </c>
      <c r="AL227" s="17">
        <v>5</v>
      </c>
      <c r="AM227" s="17">
        <v>560</v>
      </c>
      <c r="AN227" s="10">
        <v>0.183486238532</v>
      </c>
      <c r="AO227" s="10">
        <v>0.55998178920999997</v>
      </c>
      <c r="AP227" s="42">
        <f t="shared" si="43"/>
        <v>4919.9999999990596</v>
      </c>
      <c r="AQ227" s="42">
        <f t="shared" si="38"/>
        <v>203.00000000206001</v>
      </c>
      <c r="AR227" s="10">
        <f t="shared" si="24"/>
        <v>7.357738311056905E-2</v>
      </c>
      <c r="AS227" s="17">
        <v>1002</v>
      </c>
      <c r="AT227" s="32">
        <f t="shared" si="39"/>
        <v>0.11404507170498521</v>
      </c>
      <c r="AU227" s="17">
        <f t="shared" si="42"/>
        <v>52</v>
      </c>
      <c r="AV227" s="32">
        <f t="shared" si="40"/>
        <v>1.8847408481333816E-2</v>
      </c>
      <c r="AW227" s="36">
        <f t="shared" si="35"/>
        <v>7.619689746757867E-2</v>
      </c>
    </row>
    <row r="228" spans="1:49" s="22" customFormat="1" x14ac:dyDescent="0.3">
      <c r="A228" s="7">
        <v>44119</v>
      </c>
      <c r="B228" s="25"/>
      <c r="C228" s="17">
        <v>149014</v>
      </c>
      <c r="D228" s="17">
        <f t="shared" si="33"/>
        <v>9722</v>
      </c>
      <c r="E228" s="17">
        <v>9278</v>
      </c>
      <c r="F228" s="17">
        <v>492</v>
      </c>
      <c r="G228" s="31">
        <f t="shared" si="37"/>
        <v>0.14963503649635038</v>
      </c>
      <c r="H228" s="10">
        <v>6.2262606198000003E-2</v>
      </c>
      <c r="I228" s="10">
        <v>4.4183452705000001E-2</v>
      </c>
      <c r="J228" s="17">
        <f t="shared" si="46"/>
        <v>74417.00000117725</v>
      </c>
      <c r="K228" s="10">
        <f t="shared" ref="K228:K236" si="48">F228/D228</f>
        <v>5.0606871014194608E-2</v>
      </c>
      <c r="L228" s="10">
        <f t="shared" si="23"/>
        <v>6.7154227964030325E-2</v>
      </c>
      <c r="M228" s="10">
        <f t="shared" si="47"/>
        <v>5.0606871014194608E-2</v>
      </c>
      <c r="N228" s="10"/>
      <c r="O228" s="10">
        <v>5.1550712489522213E-2</v>
      </c>
      <c r="P228" s="17">
        <v>3288</v>
      </c>
      <c r="Q228" s="17">
        <v>5171</v>
      </c>
      <c r="R228" s="17">
        <v>251</v>
      </c>
      <c r="S228" s="31">
        <f t="shared" si="25"/>
        <v>8.2241153342070772E-2</v>
      </c>
      <c r="T228" s="17">
        <v>348</v>
      </c>
      <c r="U228" s="31">
        <f t="shared" si="44"/>
        <v>0.10583941605839416</v>
      </c>
      <c r="V228" s="17">
        <v>933</v>
      </c>
      <c r="W228" s="31">
        <f t="shared" si="27"/>
        <v>0.28375912408759124</v>
      </c>
      <c r="X228" s="17">
        <v>1437</v>
      </c>
      <c r="Y228" s="31">
        <f t="shared" si="28"/>
        <v>0.43704379562043794</v>
      </c>
      <c r="Z228" s="17">
        <v>570</v>
      </c>
      <c r="AA228" s="31">
        <f t="shared" si="29"/>
        <v>0.17335766423357665</v>
      </c>
      <c r="AB228" s="17">
        <v>105</v>
      </c>
      <c r="AC228" s="31">
        <f t="shared" si="41"/>
        <v>8.5089141004862243E-2</v>
      </c>
      <c r="AD228" s="17">
        <v>2267</v>
      </c>
      <c r="AE228" s="17">
        <v>502</v>
      </c>
      <c r="AF228" s="31">
        <f t="shared" si="31"/>
        <v>0.152676399026764</v>
      </c>
      <c r="AG228" s="17">
        <v>81</v>
      </c>
      <c r="AH228" s="31">
        <f t="shared" si="32"/>
        <v>6.4285714285714279E-2</v>
      </c>
      <c r="AI228" s="17">
        <v>1546</v>
      </c>
      <c r="AJ228" s="17">
        <v>86</v>
      </c>
      <c r="AK228" s="17">
        <v>277</v>
      </c>
      <c r="AL228" s="17">
        <v>7</v>
      </c>
      <c r="AM228" s="17">
        <v>573</v>
      </c>
      <c r="AN228" s="10">
        <v>0.17427007299200001</v>
      </c>
      <c r="AO228" s="10">
        <v>0.55733994395300002</v>
      </c>
      <c r="AP228" s="42">
        <f t="shared" si="43"/>
        <v>5170.9999999959346</v>
      </c>
      <c r="AQ228" s="42">
        <f t="shared" si="38"/>
        <v>250.99999999687498</v>
      </c>
      <c r="AR228" s="10">
        <f t="shared" si="24"/>
        <v>8.2241153341046841E-2</v>
      </c>
      <c r="AS228" s="17">
        <v>1047</v>
      </c>
      <c r="AT228" s="32">
        <f t="shared" si="39"/>
        <v>0.11284759646475534</v>
      </c>
      <c r="AU228" s="17">
        <f>AS228-AS227</f>
        <v>45</v>
      </c>
      <c r="AV228" s="32">
        <f t="shared" si="40"/>
        <v>1.4744429882044561E-2</v>
      </c>
      <c r="AW228" s="36">
        <f t="shared" si="35"/>
        <v>7.6753343903357168E-2</v>
      </c>
    </row>
    <row r="229" spans="1:49" s="22" customFormat="1" x14ac:dyDescent="0.3">
      <c r="A229" s="7">
        <v>44120</v>
      </c>
      <c r="B229" s="25"/>
      <c r="C229" s="17">
        <v>160118</v>
      </c>
      <c r="D229" s="17">
        <f t="shared" si="33"/>
        <v>11104</v>
      </c>
      <c r="E229" s="17">
        <v>9837</v>
      </c>
      <c r="F229" s="17">
        <v>559</v>
      </c>
      <c r="G229" s="31">
        <f t="shared" si="37"/>
        <v>0.15840181354491356</v>
      </c>
      <c r="H229" s="10">
        <v>6.1435940993000003E-2</v>
      </c>
      <c r="I229" s="10">
        <v>4.3446679634E-2</v>
      </c>
      <c r="J229" s="17">
        <f t="shared" si="46"/>
        <v>81226.000001121283</v>
      </c>
      <c r="K229" s="10">
        <f t="shared" si="48"/>
        <v>5.0342219020172913E-2</v>
      </c>
      <c r="L229" s="10">
        <f t="shared" ref="L229:L237" si="49">AVERAGE(K226:K232)</f>
        <v>6.277854321455037E-2</v>
      </c>
      <c r="M229" s="10">
        <f t="shared" si="47"/>
        <v>5.0342219020172913E-2</v>
      </c>
      <c r="N229" s="10"/>
      <c r="O229" s="10">
        <v>5.7498457107591029E-2</v>
      </c>
      <c r="P229" s="17">
        <v>3529</v>
      </c>
      <c r="Q229" s="17">
        <v>5467</v>
      </c>
      <c r="R229" s="17">
        <v>296</v>
      </c>
      <c r="S229" s="31">
        <f t="shared" si="25"/>
        <v>9.002433090024331E-2</v>
      </c>
      <c r="T229" s="17">
        <v>346</v>
      </c>
      <c r="U229" s="31">
        <f t="shared" si="44"/>
        <v>9.8044771890053839E-2</v>
      </c>
      <c r="V229" s="17">
        <v>1064</v>
      </c>
      <c r="W229" s="31">
        <f t="shared" si="27"/>
        <v>0.30150184188155282</v>
      </c>
      <c r="X229" s="17">
        <v>1517</v>
      </c>
      <c r="Y229" s="31">
        <f t="shared" si="28"/>
        <v>0.42986681779540947</v>
      </c>
      <c r="Z229" s="17">
        <v>602</v>
      </c>
      <c r="AA229" s="31">
        <f t="shared" si="29"/>
        <v>0.17058656843298384</v>
      </c>
      <c r="AB229" s="17">
        <v>108</v>
      </c>
      <c r="AC229" s="31">
        <f t="shared" si="41"/>
        <v>7.5156576200417533E-2</v>
      </c>
      <c r="AD229" s="17">
        <v>2375</v>
      </c>
      <c r="AE229" s="17">
        <v>545</v>
      </c>
      <c r="AF229" s="31">
        <f t="shared" si="31"/>
        <v>0.15443468404647209</v>
      </c>
      <c r="AG229" s="17">
        <v>99</v>
      </c>
      <c r="AH229" s="31">
        <f t="shared" si="32"/>
        <v>7.7283372365339581E-2</v>
      </c>
      <c r="AI229" s="17">
        <v>1656</v>
      </c>
      <c r="AJ229" s="17">
        <v>93</v>
      </c>
      <c r="AK229" s="17">
        <v>299</v>
      </c>
      <c r="AL229" s="17">
        <v>9</v>
      </c>
      <c r="AM229" s="17">
        <v>607</v>
      </c>
      <c r="AN229" s="10">
        <v>0.17200340039600001</v>
      </c>
      <c r="AO229" s="10">
        <v>0.555758869574</v>
      </c>
      <c r="AP229" s="42">
        <f t="shared" si="43"/>
        <v>5466.9999999994379</v>
      </c>
      <c r="AQ229" s="42">
        <f t="shared" si="38"/>
        <v>296.00000000350337</v>
      </c>
      <c r="AR229" s="10">
        <f t="shared" si="24"/>
        <v>9.0024330901308805E-2</v>
      </c>
      <c r="AS229" s="17">
        <v>1110</v>
      </c>
      <c r="AT229" s="32">
        <f t="shared" si="39"/>
        <v>0.1128392802683745</v>
      </c>
      <c r="AU229" s="17">
        <f t="shared" si="42"/>
        <v>63</v>
      </c>
      <c r="AV229" s="32">
        <f t="shared" si="40"/>
        <v>1.916058394160584E-2</v>
      </c>
      <c r="AW229" s="36">
        <f t="shared" si="35"/>
        <v>7.5535494798060682E-2</v>
      </c>
    </row>
    <row r="230" spans="1:49" s="22" customFormat="1" x14ac:dyDescent="0.3">
      <c r="A230" s="7">
        <v>44121</v>
      </c>
      <c r="B230" s="25"/>
      <c r="C230" s="17">
        <v>168830</v>
      </c>
      <c r="D230" s="17">
        <f t="shared" si="33"/>
        <v>8712</v>
      </c>
      <c r="E230" s="17">
        <v>10323</v>
      </c>
      <c r="F230" s="17">
        <v>486</v>
      </c>
      <c r="G230" s="31">
        <f t="shared" si="37"/>
        <v>0.13366336633663367</v>
      </c>
      <c r="H230" s="10">
        <v>6.1144346383000002E-2</v>
      </c>
      <c r="I230" s="10">
        <v>4.2238304891E-2</v>
      </c>
      <c r="J230" s="17">
        <f t="shared" si="46"/>
        <v>86083.000001611028</v>
      </c>
      <c r="K230" s="10">
        <f t="shared" si="48"/>
        <v>5.578512396694215E-2</v>
      </c>
      <c r="L230" s="10">
        <f t="shared" si="49"/>
        <v>6.3480636062449997E-2</v>
      </c>
      <c r="M230" s="10">
        <f t="shared" si="47"/>
        <v>5.578512396694215E-2</v>
      </c>
      <c r="N230" s="10"/>
      <c r="O230" s="10">
        <v>4.3768011527377519E-2</v>
      </c>
      <c r="P230" s="17">
        <v>3636</v>
      </c>
      <c r="Q230" s="17">
        <v>5697</v>
      </c>
      <c r="R230" s="17">
        <v>230</v>
      </c>
      <c r="S230" s="31">
        <f t="shared" si="25"/>
        <v>6.5174270331538678E-2</v>
      </c>
      <c r="T230" s="17">
        <v>319</v>
      </c>
      <c r="U230" s="31">
        <f t="shared" si="44"/>
        <v>8.7733773377337732E-2</v>
      </c>
      <c r="V230" s="17">
        <v>1092</v>
      </c>
      <c r="W230" s="31">
        <f t="shared" si="27"/>
        <v>0.30033003300330036</v>
      </c>
      <c r="X230" s="17">
        <v>1641</v>
      </c>
      <c r="Y230" s="31">
        <f t="shared" si="28"/>
        <v>0.45132013201320131</v>
      </c>
      <c r="Z230" s="17">
        <v>584</v>
      </c>
      <c r="AA230" s="31">
        <f t="shared" si="29"/>
        <v>0.16061606160616063</v>
      </c>
      <c r="AB230" s="17">
        <v>76</v>
      </c>
      <c r="AC230" s="31">
        <f t="shared" si="41"/>
        <v>5.0098879367172049E-2</v>
      </c>
      <c r="AD230" s="17">
        <v>2451</v>
      </c>
      <c r="AE230" s="17">
        <v>564</v>
      </c>
      <c r="AF230" s="31">
        <f t="shared" si="31"/>
        <v>0.15511551155115511</v>
      </c>
      <c r="AG230" s="17">
        <v>67</v>
      </c>
      <c r="AH230" s="31">
        <f t="shared" si="32"/>
        <v>4.75177304964539E-2</v>
      </c>
      <c r="AI230" s="17">
        <v>1725</v>
      </c>
      <c r="AJ230" s="17">
        <v>97</v>
      </c>
      <c r="AK230" s="17">
        <v>311</v>
      </c>
      <c r="AL230" s="17">
        <v>10</v>
      </c>
      <c r="AM230" s="17">
        <v>588</v>
      </c>
      <c r="AN230" s="10">
        <v>0.161716171617</v>
      </c>
      <c r="AO230" s="10">
        <v>0.55187445509999999</v>
      </c>
      <c r="AP230" s="42">
        <f t="shared" si="43"/>
        <v>5696.9999999972997</v>
      </c>
      <c r="AQ230" s="42">
        <f t="shared" si="38"/>
        <v>229.99999999786178</v>
      </c>
      <c r="AR230" s="10">
        <f t="shared" ref="AR230:AR236" si="50">AQ230/P229</f>
        <v>6.5174270330932774E-2</v>
      </c>
      <c r="AS230" s="17">
        <v>1178</v>
      </c>
      <c r="AT230" s="32">
        <f t="shared" si="39"/>
        <v>0.11411411411411411</v>
      </c>
      <c r="AU230" s="17">
        <f t="shared" si="42"/>
        <v>68</v>
      </c>
      <c r="AV230" s="32">
        <f t="shared" si="40"/>
        <v>1.9268914706715785E-2</v>
      </c>
      <c r="AW230" s="36">
        <f t="shared" si="35"/>
        <v>7.6060947827131881E-2</v>
      </c>
    </row>
    <row r="231" spans="1:49" s="22" customFormat="1" x14ac:dyDescent="0.3">
      <c r="A231" s="7">
        <v>44122</v>
      </c>
      <c r="B231" s="25"/>
      <c r="C231" s="17">
        <v>173889</v>
      </c>
      <c r="D231" s="17">
        <f t="shared" si="33"/>
        <v>5059</v>
      </c>
      <c r="E231" s="17">
        <v>10791</v>
      </c>
      <c r="F231" s="17">
        <v>468</v>
      </c>
      <c r="G231" s="31">
        <f t="shared" si="37"/>
        <v>0.12306074151985275</v>
      </c>
      <c r="H231" s="10">
        <v>6.2056829356000001E-2</v>
      </c>
      <c r="I231" s="10">
        <v>4.3724705665000002E-2</v>
      </c>
      <c r="J231" s="17">
        <f t="shared" si="46"/>
        <v>86976.000001851586</v>
      </c>
      <c r="K231" s="10">
        <f t="shared" si="48"/>
        <v>9.2508400869737106E-2</v>
      </c>
      <c r="L231" s="10">
        <f t="shared" si="49"/>
        <v>6.3724880423677313E-2</v>
      </c>
      <c r="M231" s="10">
        <f t="shared" si="47"/>
        <v>9.2508400869737106E-2</v>
      </c>
      <c r="N231" s="10"/>
      <c r="O231" s="10">
        <v>5.3719008264462811E-2</v>
      </c>
      <c r="P231" s="17">
        <v>3803</v>
      </c>
      <c r="Q231" s="17">
        <v>5871</v>
      </c>
      <c r="R231" s="17">
        <v>174</v>
      </c>
      <c r="S231" s="31">
        <f t="shared" si="25"/>
        <v>4.7854785478547858E-2</v>
      </c>
      <c r="T231" s="17">
        <v>271</v>
      </c>
      <c r="U231" s="31">
        <f t="shared" si="44"/>
        <v>7.1259531948461741E-2</v>
      </c>
      <c r="V231" s="17">
        <v>1215</v>
      </c>
      <c r="W231" s="31">
        <f t="shared" si="27"/>
        <v>0.31948461740731005</v>
      </c>
      <c r="X231" s="17">
        <v>1714</v>
      </c>
      <c r="Y231" s="31">
        <f t="shared" si="28"/>
        <v>0.45069681830134106</v>
      </c>
      <c r="Z231" s="17">
        <v>603</v>
      </c>
      <c r="AA231" s="31">
        <f t="shared" si="29"/>
        <v>0.15855903234288721</v>
      </c>
      <c r="AB231" s="17">
        <v>97</v>
      </c>
      <c r="AC231" s="31">
        <f t="shared" si="41"/>
        <v>5.91102985984156E-2</v>
      </c>
      <c r="AD231" s="17">
        <v>2548</v>
      </c>
      <c r="AE231" s="17">
        <v>590</v>
      </c>
      <c r="AF231" s="31">
        <f t="shared" si="31"/>
        <v>0.15514067841178017</v>
      </c>
      <c r="AG231" s="17">
        <v>90</v>
      </c>
      <c r="AH231" s="31">
        <f t="shared" si="32"/>
        <v>6.3784549964564133E-2</v>
      </c>
      <c r="AI231" s="17">
        <v>1830</v>
      </c>
      <c r="AJ231" s="17">
        <v>105</v>
      </c>
      <c r="AK231" s="17">
        <v>326</v>
      </c>
      <c r="AL231" s="17">
        <v>12</v>
      </c>
      <c r="AM231" s="17">
        <v>607</v>
      </c>
      <c r="AN231" s="10">
        <v>0.15961083355200001</v>
      </c>
      <c r="AO231" s="10">
        <v>0.54406449819199998</v>
      </c>
      <c r="AP231" s="42">
        <f t="shared" si="43"/>
        <v>5870.9999999898719</v>
      </c>
      <c r="AQ231" s="42">
        <f t="shared" si="38"/>
        <v>173.99999999257216</v>
      </c>
      <c r="AR231" s="10">
        <f t="shared" si="50"/>
        <v>4.7854785476504992E-2</v>
      </c>
      <c r="AS231" s="17">
        <v>1238</v>
      </c>
      <c r="AT231" s="32">
        <f t="shared" si="39"/>
        <v>0.11472523399128903</v>
      </c>
      <c r="AU231" s="17">
        <f t="shared" si="42"/>
        <v>60</v>
      </c>
      <c r="AV231" s="32">
        <f t="shared" si="40"/>
        <v>1.65016501650165E-2</v>
      </c>
      <c r="AW231" s="36">
        <f t="shared" si="35"/>
        <v>7.6785114788336731E-2</v>
      </c>
    </row>
    <row r="232" spans="1:49" s="22" customFormat="1" x14ac:dyDescent="0.3">
      <c r="A232" s="7">
        <v>44123</v>
      </c>
      <c r="B232" s="25"/>
      <c r="C232" s="17">
        <v>181965</v>
      </c>
      <c r="D232" s="17">
        <f t="shared" si="33"/>
        <v>8076</v>
      </c>
      <c r="E232" s="17">
        <v>11462</v>
      </c>
      <c r="F232" s="17">
        <v>671</v>
      </c>
      <c r="G232" s="31">
        <f t="shared" si="37"/>
        <v>0.15780809031044216</v>
      </c>
      <c r="H232" s="10">
        <v>6.2990135464999999E-2</v>
      </c>
      <c r="I232" s="10">
        <v>4.710104792E-2</v>
      </c>
      <c r="J232" s="17">
        <f t="shared" si="46"/>
        <v>90274.00000148447</v>
      </c>
      <c r="K232" s="10">
        <f t="shared" si="48"/>
        <v>8.3085685983159976E-2</v>
      </c>
      <c r="L232" s="10">
        <f t="shared" si="49"/>
        <v>6.4448095247253784E-2</v>
      </c>
      <c r="M232" s="10">
        <f t="shared" si="47"/>
        <v>8.3085685983159976E-2</v>
      </c>
      <c r="N232" s="10"/>
      <c r="O232" s="10">
        <f>O233</f>
        <v>8.6800396235760274E-2</v>
      </c>
      <c r="P232" s="17">
        <v>4252</v>
      </c>
      <c r="Q232" s="17">
        <v>6212</v>
      </c>
      <c r="R232" s="17">
        <v>341</v>
      </c>
      <c r="S232" s="31">
        <f t="shared" si="25"/>
        <v>8.9666053115961084E-2</v>
      </c>
      <c r="T232" s="17">
        <v>349</v>
      </c>
      <c r="U232" s="31">
        <f t="shared" si="44"/>
        <v>8.2079021636876762E-2</v>
      </c>
      <c r="V232" s="17">
        <v>1367</v>
      </c>
      <c r="W232" s="31">
        <f t="shared" si="27"/>
        <v>0.32149576669802443</v>
      </c>
      <c r="X232" s="17">
        <v>1881</v>
      </c>
      <c r="Y232" s="31">
        <f t="shared" si="28"/>
        <v>0.44238005644402634</v>
      </c>
      <c r="Z232" s="17">
        <v>655</v>
      </c>
      <c r="AA232" s="31">
        <f t="shared" si="29"/>
        <v>0.15404515522107243</v>
      </c>
      <c r="AB232" s="17">
        <v>128</v>
      </c>
      <c r="AC232" s="31">
        <f t="shared" si="41"/>
        <v>7.4679113185530915E-2</v>
      </c>
      <c r="AD232" s="17">
        <v>2676</v>
      </c>
      <c r="AE232" s="17">
        <v>617</v>
      </c>
      <c r="AF232" s="31">
        <f t="shared" si="31"/>
        <v>0.14510818438381937</v>
      </c>
      <c r="AG232" s="17">
        <v>92</v>
      </c>
      <c r="AH232" s="31">
        <f t="shared" si="32"/>
        <v>6.1911170928667561E-2</v>
      </c>
      <c r="AI232" s="17">
        <v>1957</v>
      </c>
      <c r="AJ232" s="17">
        <v>101</v>
      </c>
      <c r="AK232" s="17">
        <v>342</v>
      </c>
      <c r="AL232" s="17">
        <v>14</v>
      </c>
      <c r="AM232" s="17">
        <v>661</v>
      </c>
      <c r="AN232" s="10">
        <v>0.155456255879</v>
      </c>
      <c r="AO232" s="10">
        <v>0.54196475309699998</v>
      </c>
      <c r="AP232" s="42">
        <f t="shared" si="43"/>
        <v>6211.9999999978136</v>
      </c>
      <c r="AQ232" s="42">
        <f t="shared" si="38"/>
        <v>341.00000000794171</v>
      </c>
      <c r="AR232" s="10">
        <f t="shared" si="50"/>
        <v>8.9666053118049358E-2</v>
      </c>
      <c r="AS232" s="17">
        <v>1331</v>
      </c>
      <c r="AT232" s="32">
        <f t="shared" si="39"/>
        <v>0.11612284069097889</v>
      </c>
      <c r="AU232" s="17">
        <f t="shared" si="42"/>
        <v>93</v>
      </c>
      <c r="AV232" s="32">
        <f t="shared" si="40"/>
        <v>2.4454378122534842E-2</v>
      </c>
      <c r="AW232" s="36">
        <f t="shared" si="35"/>
        <v>7.3412502907304625E-2</v>
      </c>
    </row>
    <row r="233" spans="1:49" s="22" customFormat="1" x14ac:dyDescent="0.3">
      <c r="A233" s="7">
        <v>44124</v>
      </c>
      <c r="B233" s="25"/>
      <c r="C233" s="17">
        <v>193949</v>
      </c>
      <c r="D233" s="17">
        <f t="shared" si="33"/>
        <v>11984</v>
      </c>
      <c r="E233" s="17">
        <v>12163</v>
      </c>
      <c r="F233" s="17">
        <v>701</v>
      </c>
      <c r="G233" s="31">
        <f t="shared" si="37"/>
        <v>0.15437128385818102</v>
      </c>
      <c r="H233" s="10">
        <v>6.2712362527999999E-2</v>
      </c>
      <c r="I233" s="10">
        <v>4.5980153907999997E-2</v>
      </c>
      <c r="J233" s="17">
        <f t="shared" si="46"/>
        <v>98760.000000998698</v>
      </c>
      <c r="K233" s="10">
        <f t="shared" si="48"/>
        <v>5.8494659546061416E-2</v>
      </c>
      <c r="L233" s="10">
        <f t="shared" si="49"/>
        <v>6.4608533318315245E-2</v>
      </c>
      <c r="M233" s="10">
        <f t="shared" si="47"/>
        <v>5.8494659546061416E-2</v>
      </c>
      <c r="N233" s="10"/>
      <c r="O233" s="10">
        <v>8.6800396235760274E-2</v>
      </c>
      <c r="P233" s="17">
        <v>4541</v>
      </c>
      <c r="Q233" s="17">
        <v>6635</v>
      </c>
      <c r="R233" s="17">
        <v>423</v>
      </c>
      <c r="S233" s="31">
        <f t="shared" si="25"/>
        <v>9.9482596425211664E-2</v>
      </c>
      <c r="T233" s="17">
        <v>388</v>
      </c>
      <c r="U233" s="31">
        <f t="shared" si="44"/>
        <v>8.5443734860162962E-2</v>
      </c>
      <c r="V233" s="17">
        <v>1469</v>
      </c>
      <c r="W233" s="31">
        <f t="shared" si="27"/>
        <v>0.32349702708654482</v>
      </c>
      <c r="X233" s="17">
        <v>1998</v>
      </c>
      <c r="Y233" s="31">
        <f t="shared" si="28"/>
        <v>0.43999119136754017</v>
      </c>
      <c r="Z233" s="17">
        <v>686</v>
      </c>
      <c r="AA233" s="31">
        <f t="shared" si="29"/>
        <v>0.15106804668575205</v>
      </c>
      <c r="AB233" s="17">
        <v>129</v>
      </c>
      <c r="AC233" s="31">
        <f t="shared" si="41"/>
        <v>6.8580542264752797E-2</v>
      </c>
      <c r="AD233" s="17">
        <v>2805</v>
      </c>
      <c r="AE233" s="17">
        <v>634</v>
      </c>
      <c r="AF233" s="31">
        <f t="shared" si="31"/>
        <v>0.13961682448799823</v>
      </c>
      <c r="AG233" s="17">
        <v>118</v>
      </c>
      <c r="AH233" s="31">
        <f t="shared" si="32"/>
        <v>6.8764568764568768E-2</v>
      </c>
      <c r="AI233" s="17">
        <v>2095</v>
      </c>
      <c r="AJ233" s="17">
        <v>113</v>
      </c>
      <c r="AK233" s="17">
        <v>361</v>
      </c>
      <c r="AL233" s="17">
        <v>14</v>
      </c>
      <c r="AM233" s="17">
        <v>688</v>
      </c>
      <c r="AN233" s="10">
        <v>0.15150847830799999</v>
      </c>
      <c r="AO233" s="10">
        <v>0.54550686508199997</v>
      </c>
      <c r="AP233" s="42">
        <f t="shared" si="43"/>
        <v>6634.9999999923657</v>
      </c>
      <c r="AQ233" s="42">
        <f t="shared" si="38"/>
        <v>422.99999999455213</v>
      </c>
      <c r="AR233" s="10">
        <f t="shared" si="50"/>
        <v>9.9482596423930411E-2</v>
      </c>
      <c r="AS233" s="17">
        <v>1412</v>
      </c>
      <c r="AT233" s="32">
        <f t="shared" si="39"/>
        <v>0.11608978048178903</v>
      </c>
      <c r="AU233" s="17">
        <f t="shared" si="42"/>
        <v>81</v>
      </c>
      <c r="AV233" s="32">
        <f t="shared" si="40"/>
        <v>1.904985888993415E-2</v>
      </c>
      <c r="AW233" s="36">
        <f t="shared" si="35"/>
        <v>7.8288653243342249E-2</v>
      </c>
    </row>
    <row r="234" spans="1:49" s="22" customFormat="1" x14ac:dyDescent="0.3">
      <c r="A234" s="7">
        <v>44125</v>
      </c>
      <c r="B234" s="25"/>
      <c r="C234" s="17">
        <v>208917</v>
      </c>
      <c r="D234" s="17">
        <f t="shared" si="33"/>
        <v>14968</v>
      </c>
      <c r="E234" s="17">
        <v>12990</v>
      </c>
      <c r="F234" s="17">
        <v>827</v>
      </c>
      <c r="G234" s="31">
        <f>F234/P234</f>
        <v>0.17005963397079993</v>
      </c>
      <c r="H234" s="10">
        <v>6.2177802668E-2</v>
      </c>
      <c r="I234" s="10">
        <v>4.2967334928999998E-2</v>
      </c>
      <c r="J234" s="17">
        <f t="shared" si="46"/>
        <v>113179.00000164565</v>
      </c>
      <c r="K234" s="10">
        <f t="shared" si="48"/>
        <v>5.5251202565473008E-2</v>
      </c>
      <c r="L234" s="10">
        <f t="shared" si="49"/>
        <v>6.2492340863035963E-2</v>
      </c>
      <c r="M234" s="10">
        <f t="shared" si="47"/>
        <v>5.5251202565473008E-2</v>
      </c>
      <c r="N234" s="10"/>
      <c r="O234" s="10">
        <v>6.9008678237650195E-2</v>
      </c>
      <c r="P234" s="17">
        <v>4863</v>
      </c>
      <c r="Q234" s="17">
        <v>7039</v>
      </c>
      <c r="R234" s="17">
        <v>404</v>
      </c>
      <c r="S234" s="31">
        <f t="shared" si="25"/>
        <v>8.8967187844087206E-2</v>
      </c>
      <c r="T234" s="17">
        <v>436</v>
      </c>
      <c r="U234" s="31">
        <f t="shared" si="44"/>
        <v>8.9656590581945306E-2</v>
      </c>
      <c r="V234" s="17">
        <v>1576</v>
      </c>
      <c r="W234" s="31">
        <f t="shared" si="27"/>
        <v>0.32407978614024263</v>
      </c>
      <c r="X234" s="17">
        <v>2105</v>
      </c>
      <c r="Y234" s="31">
        <f t="shared" si="28"/>
        <v>0.43286037425457535</v>
      </c>
      <c r="Z234" s="17">
        <v>746</v>
      </c>
      <c r="AA234" s="31">
        <f t="shared" si="29"/>
        <v>0.15340324902323668</v>
      </c>
      <c r="AB234" s="17">
        <v>172</v>
      </c>
      <c r="AC234" s="31">
        <f t="shared" si="41"/>
        <v>8.6086086086086089E-2</v>
      </c>
      <c r="AD234" s="17">
        <v>2977</v>
      </c>
      <c r="AE234" s="17">
        <v>704</v>
      </c>
      <c r="AF234" s="31">
        <f t="shared" si="31"/>
        <v>0.14476660497635205</v>
      </c>
      <c r="AG234" s="17">
        <v>130</v>
      </c>
      <c r="AH234" s="31">
        <f t="shared" si="32"/>
        <v>7.0005385029617659E-2</v>
      </c>
      <c r="AI234" s="17">
        <v>2238</v>
      </c>
      <c r="AJ234" s="17">
        <v>124</v>
      </c>
      <c r="AK234" s="17">
        <v>381</v>
      </c>
      <c r="AL234" s="17">
        <v>14</v>
      </c>
      <c r="AM234" s="17">
        <v>753</v>
      </c>
      <c r="AN234" s="10">
        <v>0.15484268969699999</v>
      </c>
      <c r="AO234" s="10">
        <v>0.541878367975</v>
      </c>
      <c r="AP234" s="42">
        <f t="shared" si="43"/>
        <v>7038.9999999952497</v>
      </c>
      <c r="AQ234" s="42">
        <f t="shared" si="38"/>
        <v>404.00000000288401</v>
      </c>
      <c r="AR234" s="10">
        <f t="shared" si="50"/>
        <v>8.8967187844722309E-2</v>
      </c>
      <c r="AS234" s="17">
        <v>1524</v>
      </c>
      <c r="AT234" s="32">
        <f t="shared" si="39"/>
        <v>0.11732101616628175</v>
      </c>
      <c r="AU234" s="17">
        <f t="shared" si="42"/>
        <v>112</v>
      </c>
      <c r="AV234" s="32">
        <f t="shared" si="40"/>
        <v>2.4664170887469722E-2</v>
      </c>
      <c r="AW234" s="36">
        <f t="shared" si="35"/>
        <v>8.048719677680867E-2</v>
      </c>
    </row>
    <row r="235" spans="1:49" x14ac:dyDescent="0.3">
      <c r="A235" s="7">
        <v>44126</v>
      </c>
      <c r="B235" s="25"/>
      <c r="C235" s="17">
        <v>223072</v>
      </c>
      <c r="D235" s="17">
        <f t="shared" si="33"/>
        <v>14155</v>
      </c>
      <c r="E235" s="17">
        <v>13778</v>
      </c>
      <c r="F235" s="17">
        <v>788</v>
      </c>
      <c r="G235" s="31">
        <f t="shared" si="37"/>
        <v>0.15336706889840404</v>
      </c>
      <c r="H235" s="10">
        <v>6.1764811360999997E-2</v>
      </c>
      <c r="I235" s="10">
        <v>4.0516031352999998E-2</v>
      </c>
      <c r="J235" s="17">
        <f t="shared" si="46"/>
        <v>126814.00000001624</v>
      </c>
      <c r="K235" s="10">
        <f t="shared" si="48"/>
        <v>5.5669374779229952E-2</v>
      </c>
      <c r="L235" s="10">
        <f t="shared" si="49"/>
        <v>5.73569838940396E-2</v>
      </c>
      <c r="M235" s="10">
        <f t="shared" si="47"/>
        <v>5.5669374779229952E-2</v>
      </c>
      <c r="O235" s="10">
        <v>5.2645644040619999E-2</v>
      </c>
      <c r="P235" s="17">
        <v>5138</v>
      </c>
      <c r="Q235" s="17">
        <v>7401</v>
      </c>
      <c r="R235" s="17">
        <v>362</v>
      </c>
      <c r="S235" s="31">
        <f t="shared" si="25"/>
        <v>7.4439646308862836E-2</v>
      </c>
      <c r="T235" s="17">
        <v>501</v>
      </c>
      <c r="U235" s="31">
        <f t="shared" si="44"/>
        <v>9.7508758271701051E-2</v>
      </c>
      <c r="V235" s="17">
        <v>1656</v>
      </c>
      <c r="W235" s="31">
        <f t="shared" si="27"/>
        <v>0.32230439859867654</v>
      </c>
      <c r="X235" s="17">
        <v>2224</v>
      </c>
      <c r="Y235" s="31">
        <f t="shared" si="28"/>
        <v>0.43285325029194238</v>
      </c>
      <c r="Z235" s="17">
        <v>757</v>
      </c>
      <c r="AA235" s="31">
        <f t="shared" si="29"/>
        <v>0.14733359283768002</v>
      </c>
      <c r="AB235" s="17">
        <v>136</v>
      </c>
      <c r="AC235" s="31">
        <f t="shared" si="41"/>
        <v>6.4608076009501192E-2</v>
      </c>
      <c r="AD235" s="17">
        <v>3113</v>
      </c>
      <c r="AE235" s="17">
        <v>747</v>
      </c>
      <c r="AF235" s="31">
        <f t="shared" si="31"/>
        <v>0.14538731023744647</v>
      </c>
      <c r="AG235" s="17">
        <v>133</v>
      </c>
      <c r="AH235" s="31">
        <f t="shared" si="32"/>
        <v>6.6103379721669978E-2</v>
      </c>
      <c r="AI235" s="17">
        <v>2385</v>
      </c>
      <c r="AJ235" s="17">
        <v>128</v>
      </c>
      <c r="AK235" s="17">
        <v>403</v>
      </c>
      <c r="AL235" s="17">
        <v>13</v>
      </c>
      <c r="AM235" s="17">
        <v>768</v>
      </c>
      <c r="AN235" s="10">
        <v>0.14947450369699999</v>
      </c>
      <c r="AO235" s="10">
        <v>0.53716069095600005</v>
      </c>
      <c r="AP235" s="42">
        <f t="shared" si="43"/>
        <v>7400.9999999917691</v>
      </c>
      <c r="AQ235" s="42">
        <f t="shared" si="38"/>
        <v>361.99999999651936</v>
      </c>
      <c r="AR235" s="10">
        <f t="shared" si="50"/>
        <v>7.4439646308147103E-2</v>
      </c>
      <c r="AS235" s="17">
        <v>1618</v>
      </c>
      <c r="AT235" s="32">
        <f t="shared" si="39"/>
        <v>0.11743358978080999</v>
      </c>
      <c r="AU235" s="17">
        <f t="shared" si="42"/>
        <v>94</v>
      </c>
      <c r="AV235" s="32">
        <f t="shared" si="40"/>
        <v>1.9329631914456098E-2</v>
      </c>
      <c r="AW235" s="36">
        <f t="shared" si="35"/>
        <v>7.9372695772064655E-2</v>
      </c>
    </row>
    <row r="236" spans="1:49" x14ac:dyDescent="0.3">
      <c r="A236" s="7">
        <v>44127</v>
      </c>
      <c r="B236" s="25"/>
      <c r="C236" s="17">
        <v>238325</v>
      </c>
      <c r="D236" s="17">
        <f t="shared" si="33"/>
        <v>15253</v>
      </c>
      <c r="E236" s="17">
        <v>14563</v>
      </c>
      <c r="F236" s="17">
        <v>785</v>
      </c>
      <c r="G236" s="31">
        <f t="shared" si="37"/>
        <v>0.14337899543378996</v>
      </c>
      <c r="H236" s="10">
        <v>6.1105633063999999E-2</v>
      </c>
      <c r="I236" s="10">
        <v>3.8661977798E-2</v>
      </c>
      <c r="J236" s="17">
        <f t="shared" si="46"/>
        <v>141612.00000180083</v>
      </c>
      <c r="K236" s="10">
        <f t="shared" si="48"/>
        <v>5.1465285517603092E-2</v>
      </c>
      <c r="L236" s="10">
        <f t="shared" si="49"/>
        <v>5.3068866879186195E-2</v>
      </c>
      <c r="M236" s="10">
        <f t="shared" si="47"/>
        <v>5.1465285517603092E-2</v>
      </c>
      <c r="O236" s="10">
        <v>5.5457435535146593E-2</v>
      </c>
      <c r="P236" s="17">
        <v>5475</v>
      </c>
      <c r="Q236" s="17">
        <v>7952</v>
      </c>
      <c r="R236" s="17">
        <v>551</v>
      </c>
      <c r="S236" s="31">
        <f t="shared" si="25"/>
        <v>0.10724017127286882</v>
      </c>
      <c r="T236" s="17">
        <v>570</v>
      </c>
      <c r="U236" s="31">
        <f t="shared" si="44"/>
        <v>0.10410958904109589</v>
      </c>
      <c r="V236" s="17">
        <v>1795</v>
      </c>
      <c r="W236" s="31">
        <f t="shared" si="27"/>
        <v>0.32785388127853882</v>
      </c>
      <c r="X236" s="17">
        <v>2323</v>
      </c>
      <c r="Y236" s="31">
        <f t="shared" si="28"/>
        <v>0.42429223744292238</v>
      </c>
      <c r="Z236" s="17">
        <v>787</v>
      </c>
      <c r="AA236" s="31">
        <f t="shared" si="29"/>
        <v>0.14374429223744292</v>
      </c>
      <c r="AB236" s="17">
        <v>143</v>
      </c>
      <c r="AC236" s="31">
        <f t="shared" si="41"/>
        <v>6.4298561151079139E-2</v>
      </c>
      <c r="AD236" s="17">
        <v>3256</v>
      </c>
      <c r="AE236" s="17">
        <v>754</v>
      </c>
      <c r="AF236" s="31">
        <f t="shared" si="31"/>
        <v>0.13771689497716896</v>
      </c>
      <c r="AG236" s="17">
        <v>110</v>
      </c>
      <c r="AH236" s="31">
        <f t="shared" si="32"/>
        <v>5.0996754751970332E-2</v>
      </c>
      <c r="AI236" s="17">
        <v>2415</v>
      </c>
      <c r="AJ236" s="17">
        <v>131</v>
      </c>
      <c r="AK236" s="17">
        <v>413</v>
      </c>
      <c r="AL236" s="17">
        <v>15</v>
      </c>
      <c r="AM236" s="17">
        <v>796</v>
      </c>
      <c r="AN236" s="10">
        <v>0.14538812785300001</v>
      </c>
      <c r="AO236" s="10">
        <v>0.54604133763600005</v>
      </c>
      <c r="AP236" s="42">
        <f t="shared" si="43"/>
        <v>7951.9999999930687</v>
      </c>
      <c r="AQ236" s="42">
        <f t="shared" si="38"/>
        <v>551.00000000129967</v>
      </c>
      <c r="AR236" s="10">
        <f t="shared" si="50"/>
        <v>0.10724017127312177</v>
      </c>
      <c r="AS236" s="17">
        <v>1716</v>
      </c>
      <c r="AT236" s="32">
        <f t="shared" si="39"/>
        <v>0.11783286410767012</v>
      </c>
      <c r="AU236" s="17">
        <f t="shared" si="42"/>
        <v>98</v>
      </c>
      <c r="AV236" s="32">
        <f t="shared" si="40"/>
        <v>1.9073569482288829E-2</v>
      </c>
      <c r="AW236" s="36">
        <f t="shared" si="35"/>
        <v>8.1832101539582605E-2</v>
      </c>
    </row>
    <row r="237" spans="1:49" x14ac:dyDescent="0.3">
      <c r="A237" s="7">
        <v>44128</v>
      </c>
      <c r="B237" s="25"/>
      <c r="C237" s="17">
        <v>250797</v>
      </c>
      <c r="D237" s="17">
        <f>C237-C236</f>
        <v>12472</v>
      </c>
      <c r="E237" s="17">
        <v>15074</v>
      </c>
      <c r="F237" s="17">
        <v>511</v>
      </c>
      <c r="G237" s="31">
        <f>F237/P237</f>
        <v>9.5603367633302155E-2</v>
      </c>
      <c r="H237" s="10">
        <v>6.0104387213000002E-2</v>
      </c>
      <c r="I237" s="10">
        <v>3.4748633133000001E-2</v>
      </c>
      <c r="J237" s="17">
        <f>P237/I237</f>
        <v>153819.00000331158</v>
      </c>
      <c r="K237" s="10">
        <f>F237/D237</f>
        <v>4.0971776779987173E-2</v>
      </c>
      <c r="L237" s="10">
        <f t="shared" si="49"/>
        <v>5.1983708345811161E-2</v>
      </c>
      <c r="M237" s="10">
        <f t="shared" si="47"/>
        <v>4.0971776779987173E-2</v>
      </c>
      <c r="O237" s="10">
        <v>3.3501606241395102E-2</v>
      </c>
      <c r="P237" s="17">
        <v>5345</v>
      </c>
      <c r="Q237" s="17">
        <v>8135</v>
      </c>
      <c r="R237" s="17">
        <v>183</v>
      </c>
      <c r="S237" s="31">
        <f>R237/P236</f>
        <v>3.3424657534246574E-2</v>
      </c>
      <c r="T237" s="17">
        <v>513</v>
      </c>
      <c r="U237" s="31">
        <f t="shared" si="44"/>
        <v>9.5977549111318991E-2</v>
      </c>
      <c r="V237" s="17">
        <v>1688</v>
      </c>
      <c r="W237" s="31">
        <f>V237/P237</f>
        <v>0.3158091674462114</v>
      </c>
      <c r="X237" s="17">
        <v>2354</v>
      </c>
      <c r="Y237" s="31">
        <f>X237/$P237</f>
        <v>0.4404115996258185</v>
      </c>
      <c r="Z237" s="17">
        <v>790</v>
      </c>
      <c r="AA237" s="31">
        <f t="shared" si="29"/>
        <v>0.14780168381665107</v>
      </c>
      <c r="AB237" s="17">
        <v>119</v>
      </c>
      <c r="AC237" s="31">
        <f>AB237/(X236)</f>
        <v>5.1226861816616447E-2</v>
      </c>
      <c r="AD237" s="17">
        <v>3375</v>
      </c>
      <c r="AE237" s="17">
        <v>755</v>
      </c>
      <c r="AF237" s="31">
        <f>AE237/P237</f>
        <v>0.14125350795135641</v>
      </c>
      <c r="AG237" s="17">
        <v>96</v>
      </c>
      <c r="AH237" s="31">
        <f>AG237/(T236+V236)</f>
        <v>4.059196617336152E-2</v>
      </c>
      <c r="AI237" s="17">
        <v>2506</v>
      </c>
      <c r="AJ237" s="17">
        <v>145</v>
      </c>
      <c r="AK237" s="17">
        <v>400</v>
      </c>
      <c r="AL237" s="17">
        <v>13</v>
      </c>
      <c r="AM237" s="17">
        <v>800</v>
      </c>
      <c r="AN237" s="10">
        <v>0.14967259120599999</v>
      </c>
      <c r="AO237" s="10">
        <v>0.539670956614</v>
      </c>
      <c r="AP237" s="42">
        <f t="shared" si="43"/>
        <v>8134.9999999994361</v>
      </c>
      <c r="AQ237" s="42">
        <f>AP237-AP236</f>
        <v>183.00000000636737</v>
      </c>
      <c r="AR237" s="10">
        <f>AQ237/P236</f>
        <v>3.3424657535409567E-2</v>
      </c>
      <c r="AS237" s="17">
        <v>1768</v>
      </c>
      <c r="AT237" s="32">
        <f>AS237/E237</f>
        <v>0.11728804564150193</v>
      </c>
      <c r="AU237" s="17">
        <f>AS237-AS236</f>
        <v>52</v>
      </c>
      <c r="AV237" s="32">
        <f>AU237/P236</f>
        <v>9.4977168949771686E-3</v>
      </c>
      <c r="AW237" s="36">
        <f>AVERAGE(S231:S237)</f>
        <v>7.729644256854086E-2</v>
      </c>
    </row>
    <row r="238" spans="1:49" x14ac:dyDescent="0.3">
      <c r="C238" s="17"/>
      <c r="D238" s="17"/>
      <c r="E238" s="31"/>
      <c r="F238" s="30"/>
      <c r="G238" s="10">
        <f>AVERAGE(G184:G237)</f>
        <v>0.15325345726930559</v>
      </c>
      <c r="H238" s="10">
        <f>AVERAGE(H184:H237)</f>
        <v>6.7442721361129637E-2</v>
      </c>
      <c r="I238" s="32">
        <f>AVERAGE(I184:I237)</f>
        <v>3.6462664420759267E-2</v>
      </c>
      <c r="J238" s="32"/>
      <c r="K238" s="32">
        <f>AVERAGE(K184:K237)</f>
        <v>5.6560902086762573E-2</v>
      </c>
      <c r="L238" s="32">
        <f>AVERAGE(L184:L237)</f>
        <v>5.7152877541244443E-2</v>
      </c>
      <c r="M238" s="32">
        <f>AVERAGE(M184:M237)</f>
        <v>5.5732837656586286E-2</v>
      </c>
      <c r="N238" s="32"/>
      <c r="O238" s="32">
        <f>AVERAGE(O184:O237)</f>
        <v>5.6158240481341333E-2</v>
      </c>
      <c r="P238" s="17"/>
      <c r="Q238" s="17"/>
      <c r="R238" s="17"/>
      <c r="S238" s="32">
        <f>AVERAGE(S184:S237)</f>
        <v>8.7184443509240067E-2</v>
      </c>
      <c r="T238" s="17"/>
      <c r="U238" s="32">
        <f>AVERAGE(U184:U237)</f>
        <v>7.0900917771566332E-2</v>
      </c>
      <c r="V238" s="17"/>
      <c r="W238" s="32">
        <f>AVERAGE(W184:W237)</f>
        <v>0.34059183267113169</v>
      </c>
      <c r="X238" s="17"/>
      <c r="Y238" s="32">
        <f>AVERAGE(Y184:Y237)</f>
        <v>0.38704082698321352</v>
      </c>
      <c r="Z238" s="17"/>
      <c r="AA238" s="32">
        <f>AVERAGE(AA184:AA237)</f>
        <v>0.20144234127562471</v>
      </c>
      <c r="AB238" s="17"/>
      <c r="AC238" s="32">
        <f>AVERAGE(AC184:AC237)</f>
        <v>9.8603914035114815E-2</v>
      </c>
      <c r="AD238" s="17"/>
      <c r="AE238" s="17"/>
      <c r="AF238" s="32">
        <f>AVERAGE(AF184:AF237)</f>
        <v>0.1830446389628744</v>
      </c>
      <c r="AG238" s="17"/>
      <c r="AH238" s="32">
        <f>AVERAGE(AH184:AH237)</f>
        <v>7.6087297530333886E-2</v>
      </c>
      <c r="AI238" s="17"/>
      <c r="AJ238" s="17"/>
      <c r="AK238" s="17"/>
      <c r="AL238" s="17"/>
      <c r="AM238" s="17"/>
      <c r="AN238" s="32">
        <f>AVERAGE(AN184:AN237)</f>
        <v>0.20333445979899992</v>
      </c>
      <c r="AO238" s="10">
        <f>AVERAGE(AO184:AO237)</f>
        <v>0.66153632817616659</v>
      </c>
      <c r="AR238" s="32">
        <f>AVERAGE(AR184:AR237)</f>
        <v>8.7184443509208731E-2</v>
      </c>
      <c r="AS238" s="30">
        <f>AS237/E237</f>
        <v>0.11728804564150193</v>
      </c>
      <c r="AT238" s="30"/>
      <c r="AV238" s="35">
        <f>AVERAGE(AV184:AV237)</f>
        <v>1.5869192288141515E-2</v>
      </c>
    </row>
    <row r="239" spans="1:49" x14ac:dyDescent="0.3">
      <c r="C239" s="17"/>
      <c r="D239" s="17"/>
      <c r="E239" s="17"/>
      <c r="F239" s="17"/>
      <c r="G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I239" s="17"/>
      <c r="AJ239" s="17"/>
      <c r="AK239" s="17"/>
      <c r="AL239" s="17"/>
      <c r="AM239" s="17"/>
    </row>
    <row r="240" spans="1:49" x14ac:dyDescent="0.3">
      <c r="C240" s="17"/>
      <c r="D240" s="17"/>
      <c r="E240" s="17"/>
      <c r="F240" s="17"/>
      <c r="G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I240" s="17"/>
      <c r="AJ240" s="17"/>
      <c r="AK240" s="17"/>
      <c r="AL240" s="17"/>
      <c r="AM240" s="17"/>
      <c r="AS240" s="37">
        <f>AS238/(AO238+AS238)</f>
        <v>0.15059626994796693</v>
      </c>
      <c r="AT240" s="37">
        <f>AVERAGE(AT184:AT237)*7</f>
        <v>0.89268591906381367</v>
      </c>
    </row>
    <row r="241" spans="3:39" x14ac:dyDescent="0.3">
      <c r="C241" s="17"/>
      <c r="D241" s="17"/>
      <c r="E241" s="17"/>
      <c r="F241" s="17"/>
      <c r="G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I241" s="17"/>
      <c r="AJ241" s="17"/>
      <c r="AK241" s="17"/>
      <c r="AL241" s="17"/>
      <c r="AM241" s="17"/>
    </row>
    <row r="242" spans="3:39" x14ac:dyDescent="0.3">
      <c r="C242" s="17"/>
      <c r="D242" s="17"/>
      <c r="E242" s="17"/>
      <c r="F242" s="17"/>
      <c r="G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I242" s="17"/>
      <c r="AJ242" s="17"/>
      <c r="AK242" s="17"/>
      <c r="AL242" s="17"/>
      <c r="AM242" s="17"/>
    </row>
    <row r="243" spans="3:39" x14ac:dyDescent="0.3">
      <c r="C243" s="17"/>
      <c r="D243" s="17"/>
      <c r="E243" s="17"/>
      <c r="F243" s="17"/>
      <c r="G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I243" s="17"/>
      <c r="AJ243" s="17"/>
      <c r="AK243" s="17"/>
      <c r="AL243" s="17"/>
      <c r="AM243" s="17"/>
    </row>
    <row r="244" spans="3:39" x14ac:dyDescent="0.3">
      <c r="C244" s="17"/>
      <c r="D244" s="17"/>
      <c r="E244" s="17"/>
      <c r="F244" s="17"/>
      <c r="G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I244" s="17"/>
      <c r="AJ244" s="17"/>
      <c r="AK244" s="17"/>
      <c r="AL244" s="17"/>
      <c r="AM244" s="17"/>
    </row>
    <row r="245" spans="3:39" x14ac:dyDescent="0.3">
      <c r="C245" s="17"/>
      <c r="D245" s="17"/>
      <c r="E245" s="17"/>
      <c r="F245" s="17"/>
      <c r="G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I245" s="17"/>
      <c r="AJ245" s="17"/>
      <c r="AK245" s="17"/>
      <c r="AL245" s="17"/>
      <c r="AM245" s="17"/>
    </row>
    <row r="246" spans="3:39" x14ac:dyDescent="0.3">
      <c r="C246" s="17"/>
      <c r="D246" s="17"/>
      <c r="E246" s="17"/>
      <c r="F246" s="17"/>
      <c r="G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I246" s="17"/>
      <c r="AJ246" s="17"/>
      <c r="AK246" s="17"/>
      <c r="AL246" s="17"/>
      <c r="AM246" s="17"/>
    </row>
    <row r="247" spans="3:39" x14ac:dyDescent="0.3">
      <c r="C247" s="17"/>
      <c r="D247" s="17"/>
      <c r="E247" s="17"/>
      <c r="F247" s="17"/>
      <c r="G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I247" s="17"/>
      <c r="AJ247" s="17"/>
      <c r="AK247" s="17"/>
      <c r="AL247" s="17"/>
      <c r="AM247" s="17"/>
    </row>
    <row r="248" spans="3:39" x14ac:dyDescent="0.3">
      <c r="C248" s="17"/>
      <c r="D248" s="17"/>
      <c r="E248" s="17"/>
      <c r="F248" s="17"/>
      <c r="G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I248" s="17"/>
      <c r="AJ248" s="17"/>
      <c r="AK248" s="17"/>
      <c r="AL248" s="17"/>
      <c r="AM248" s="17"/>
    </row>
    <row r="249" spans="3:39" x14ac:dyDescent="0.3">
      <c r="C249" s="17"/>
      <c r="D249" s="17"/>
      <c r="E249" s="17"/>
      <c r="F249" s="17"/>
      <c r="G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I249" s="17"/>
      <c r="AJ249" s="17"/>
      <c r="AK249" s="17"/>
      <c r="AL249" s="17"/>
      <c r="AM249" s="17"/>
    </row>
    <row r="250" spans="3:39" x14ac:dyDescent="0.3">
      <c r="C250" s="17"/>
      <c r="D250" s="17"/>
      <c r="E250" s="17"/>
      <c r="F250" s="17"/>
      <c r="G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I250" s="17"/>
      <c r="AJ250" s="17"/>
      <c r="AK250" s="17"/>
      <c r="AL250" s="17"/>
      <c r="AM250" s="17"/>
    </row>
    <row r="251" spans="3:39" x14ac:dyDescent="0.3">
      <c r="C251" s="17"/>
      <c r="D251" s="17"/>
      <c r="E251" s="17"/>
      <c r="F251" s="17"/>
      <c r="G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I251" s="17"/>
      <c r="AJ251" s="17"/>
      <c r="AK251" s="17"/>
      <c r="AL251" s="17"/>
      <c r="AM251" s="17"/>
    </row>
    <row r="252" spans="3:39" x14ac:dyDescent="0.3">
      <c r="C252" s="17"/>
      <c r="D252" s="17"/>
      <c r="E252" s="17"/>
      <c r="F252" s="17"/>
      <c r="G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I252" s="17"/>
      <c r="AJ252" s="17"/>
      <c r="AK252" s="17"/>
      <c r="AL252" s="17"/>
      <c r="AM252" s="17"/>
    </row>
    <row r="253" spans="3:39" x14ac:dyDescent="0.3">
      <c r="C253" s="17"/>
      <c r="D253" s="17"/>
      <c r="E253" s="17"/>
      <c r="F253" s="17"/>
      <c r="G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I253" s="17"/>
      <c r="AJ253" s="17"/>
      <c r="AK253" s="17"/>
      <c r="AL253" s="17"/>
      <c r="AM253" s="17"/>
    </row>
    <row r="254" spans="3:39" x14ac:dyDescent="0.3">
      <c r="C254" s="17"/>
      <c r="D254" s="17"/>
      <c r="E254" s="17"/>
      <c r="F254" s="17"/>
      <c r="G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I254" s="17"/>
      <c r="AJ254" s="17"/>
      <c r="AK254" s="17"/>
      <c r="AL254" s="17"/>
      <c r="AM254" s="17"/>
    </row>
    <row r="255" spans="3:39" x14ac:dyDescent="0.3">
      <c r="C255" s="17"/>
      <c r="D255" s="17"/>
      <c r="E255" s="17"/>
      <c r="F255" s="17"/>
      <c r="G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I255" s="17"/>
      <c r="AJ255" s="17"/>
      <c r="AK255" s="17"/>
      <c r="AL255" s="17"/>
      <c r="AM255" s="17"/>
    </row>
    <row r="256" spans="3:39" x14ac:dyDescent="0.3">
      <c r="C256" s="17"/>
      <c r="D256" s="17"/>
      <c r="E256" s="17"/>
      <c r="F256" s="17"/>
      <c r="G256" s="17"/>
      <c r="Q256" s="17"/>
    </row>
    <row r="257" spans="3:17" x14ac:dyDescent="0.3">
      <c r="C257" s="17"/>
      <c r="D257" s="17"/>
      <c r="E257" s="17"/>
      <c r="F257" s="17"/>
      <c r="G257" s="17"/>
      <c r="Q257" s="17"/>
    </row>
    <row r="258" spans="3:17" x14ac:dyDescent="0.3">
      <c r="Q258" s="17"/>
    </row>
    <row r="259" spans="3:17" x14ac:dyDescent="0.3">
      <c r="Q259" s="17"/>
    </row>
    <row r="260" spans="3:17" x14ac:dyDescent="0.3">
      <c r="Q260" s="17"/>
    </row>
    <row r="261" spans="3:17" x14ac:dyDescent="0.3">
      <c r="Q261" s="17"/>
    </row>
    <row r="262" spans="3:17" x14ac:dyDescent="0.3">
      <c r="Q262" s="17"/>
    </row>
    <row r="263" spans="3:17" x14ac:dyDescent="0.3">
      <c r="Q263" s="17"/>
    </row>
    <row r="264" spans="3:17" x14ac:dyDescent="0.3">
      <c r="Q264" s="17"/>
    </row>
  </sheetData>
  <mergeCells count="8">
    <mergeCell ref="A1:AS1"/>
    <mergeCell ref="A2:AS2"/>
    <mergeCell ref="A4:AU4"/>
    <mergeCell ref="A5:AS5"/>
    <mergeCell ref="T7:AB7"/>
    <mergeCell ref="AE7:AN7"/>
    <mergeCell ref="AO7:AS7"/>
    <mergeCell ref="C7:S7"/>
  </mergeCells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6 e c 2 8 c - b b 8 8 - 4 c b a - 9 2 3 7 - f f 3 4 8 d 9 8 c d 9 b "   x m l n s = " h t t p : / / s c h e m a s . m i c r o s o f t . c o m / D a t a M a s h u p " > A A A A A G 0 E A A B Q S w M E F A A C A A g A 0 V 0 i U Z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0 V 0 i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F d I l G E l e V 9 Z A E A A E 0 E A A A T A B w A R m 9 y b X V s Y X M v U 2 V j d G l v b j E u b S C i G A A o o B Q A A A A A A A A A A A A A A A A A A A A A A A A A A A D t U k F K w 0 A U 3 Q d y h 2 G 6 S S E E K u J G u p D Q h V Z C o b V C S x f T 9 G v T T O a H y S Q 0 h B 7 B A 4 g n c O U J X L W 9 l 5 O U R i E F B c G V w 8 A M j z f v / 3 n / J e C r A A U Z H s 7 O p W m Y R r J k E h Z k x O Y p D 1 m H d A k H Z R p E r 8 l C 4 k o D v b U P 3 H F T K U G o e 5 T h H D G 0 2 s X U Y x F 0 6 f E p n W 2 m L g q l S T P 7 o N C i k 2 j 3 I v T e v h O V x 1 S r a T o H Z y S Z S B 5 Q R i 7 y N B K j P I b E q g r a R U E 9 i N A X g Q / U L p 8 B U b B W G 5 s U d I B L z r K g g Y 8 h 1 N i 1 U B f n T i l W g U P F s g b z J o g b W M + P 8 A g y k V d Y P 0 9 4 E D a o d 4 N x A + t L t i L i Z M + b d m 3 F O I 9 x 9 6 T t 0 V 6 U N 1 C l H b d B o h w P h Z d y 7 m I q l N U w b V r b M f t U G + y f I Y O F V n s l g h F V D S E t F V u q d N j q 6 M 6 K k 1 V 1 U 6 Y R i G + U v q a j V Q + Z W G d t + h + S v w m J 3 L 9 p Z 2 Q d k 6 s M J H u E E w n R P / t t N o 7 F f p i O D 1 B L A Q I t A B Q A A g A I A N F d I l G d s u p l p w A A A P g A A A A S A A A A A A A A A A A A A A A A A A A A A A B D b 2 5 m a W c v U G F j a 2 F n Z S 5 4 b W x Q S w E C L Q A U A A I A C A D R X S J R D 8 r p q 6 Q A A A D p A A A A E w A A A A A A A A A A A A A A A A D z A A A A W 0 N v b n R l b n R f V H l w Z X N d L n h t b F B L A Q I t A B Q A A g A I A N F d I l G E l e V 9 Z A E A A E 0 E A A A T A A A A A A A A A A A A A A A A A O Q B A A B G b 3 J t d W x h c y 9 T Z W N 0 a W 9 u M S 5 t U E s F B g A A A A A D A A M A w g A A A J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Y S A A A A A A A A t B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t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d G V 6 Y 2 k s I F V Q V i w g R U N N T y I g L z 4 8 R W 5 0 c n k g V H l w Z T 0 i U m V j b 3 Z l c n l U Y X J n Z X R D b 2 x 1 b W 4 i I F Z h b H V l P S J s M i I g L z 4 8 R W 5 0 c n k g V H l w Z T 0 i U m V j b 3 Z l c n l U Y X J n Z X R S b 3 c i I F Z h b H V l P S J s N D g i I C 8 + P E V u d H J 5 I F R 5 c G U 9 I k Z p b G x U Y X J n Z X Q i I F Z h b H V l P S J z V G F i d W x r Y T F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1 b G t h M S 9 Q x Z l l d m V k Z W 7 D q S B u Y S B 0 Y W J 1 b G t 1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n V s a 2 E x L 1 D F m W V 2 Z W R l b s O p I G 5 h I H R h Y n V s a 3 U u e 0 N v b H V t b j E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t d I i A v P j x F b n R y e S B U e X B l P S J G a W x s Q 2 9 s d W 1 u V H l w Z X M i I F Z h b H V l P S J z Q U E 9 P S I g L z 4 8 R W 5 0 c n k g V H l w Z T 0 i R m l s b E x h c 3 R V c G R h d G V k I i B W Y W x 1 Z T 0 i Z D I w M j A t M D k t M D J U M D k 6 N D Y 6 M z E u M z g w O D U x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i I C 8 + P E V u d H J 5 I F R 5 c G U 9 I k F k Z G V k V G 9 E Y X R h T W 9 k Z W w i I F Z h b H V l P S J s M C I g L z 4 8 R W 5 0 c n k g V H l w Z T 0 i U X V l c n l J R C I g V m F s d W U 9 I n N h Y 2 J h Z m M z M C 0 1 M 2 N j L T Q z M z I t O D Y 3 Z i 1 l M z A z Z T k 1 Z D N h Z D I i I C 8 + P C 9 T d G F i b G V F b n R y a W V z P j w v S X R l b T 4 8 S X R l b T 4 8 S X R l b U x v Y 2 F 0 a W 9 u P j x J d G V t V H l w Z T 5 G b 3 J t d W x h P C 9 J d G V t V H l w Z T 4 8 S X R l b V B h d G g + U 2 V j d G l v b j E v V G F i d W x r Y T E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t h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d W x r Y T E v V n l w b y V D N C U 4 R H R l b i V D M y V C R C U y M H B v J U M 0 J T h E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t h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l J l Y 2 9 2 Z X J 5 V G F y Z 2 V 0 U 2 h l Z X Q i I F Z h b H V l P S J z d G V 6 Y 2 k s I F V Q V i w g R U N N T y I g L z 4 8 R W 5 0 c n k g V H l w Z T 0 i U m V j b 3 Z l c n l U Y X J n Z X R D b 2 x 1 b W 4 i I F Z h b H V l P S J s M i I g L z 4 8 R W 5 0 c n k g V H l w Z T 0 i U m V j b 3 Z l c n l U Y X J n Z X R S b 3 c i I F Z h b H V l P S J s N T A i I C 8 + P E V u d H J 5 I F R 5 c G U 9 I k Z p b G x U Y X J n Z X Q i I F Z h b H V l P S J z V G F i d W x r Y T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w M l Q w O T o 0 N j o z N C 4 1 N D Q z N j U 5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n V s a 2 E x I C g y K S 9 Q x Z l l d m V k Z W 7 D q S B u Y S B 0 Y W J 1 b G t 1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n V s a 2 E x I C g y K S 9 Q x Z l l d m V k Z W 7 D q S B u Y S B 0 Y W J 1 b G t 1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1 b G t h M S U y M C g y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n V s a 2 E x J T I w K D I p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t h M S U y M C g y K S 9 W e X B v J U M 0 J T h E d G V u J U M z J U J E J T I w c H I l Q z U l Q U Z t J U M 0 J T l C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n V s a 2 E x J T I w K D I p L 1 A l Q z U l O T l l d m V k Z W 4 l Q z M l Q T k l M j B u Y S U y M H R h Y n V s a 3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t h M S 9 Q J U M 1 J T k 5 Z X Z l Z G V u J U M z J U E 5 J T I w b m E l M j B 0 Y W J 1 b G t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l 2 i u t j G H d P v u U v I d n x q m 0 A A A A A A g A A A A A A E G Y A A A A B A A A g A A A A U n D 7 Q g y Z K 3 q 7 h u 1 g i Q N B E z F w r M R I e / W 7 r + Y i h 1 b 5 r l E A A A A A D o A A A A A C A A A g A A A A l h o F 9 W 1 e W u 5 V Z Q k C U Y K N d H k U 6 d F + h t t 4 7 F w 9 R W K Z O s B Q A A A A C b C M g Y K a / w j I r l O K L Z i Y L M B n n F N j o R u C g A W E 6 A d o u 9 q 7 K B v 3 u M 1 A A 5 C P t + U 8 w J V d 5 v o n y o V j / p Y c c G D 7 H H L u 8 C F 3 a p 1 D 4 f s l n 8 o + r O / q u f J A A A A A b W X e b S Z 0 f 5 / J V H m c O J j 7 m H t r 0 v 4 X 3 o Q F z K V V z Z 1 Q x h e + i c S n d n 8 L c T t r 9 o H 0 K q 4 k K w s Q D + y M + t T Z 5 9 P g D h 1 0 z w = = < / D a t a M a s h u p > 
</file>

<file path=customXml/itemProps1.xml><?xml version="1.0" encoding="utf-8"?>
<ds:datastoreItem xmlns:ds="http://schemas.openxmlformats.org/officeDocument/2006/customXml" ds:itemID="{1FAAB889-3394-4D93-84D3-621C667D20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celkovy prehled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Renata Chloupková</dc:creator>
  <cp:lastModifiedBy>Zuzana Mucka</cp:lastModifiedBy>
  <dcterms:created xsi:type="dcterms:W3CDTF">2014-03-07T16:08:25Z</dcterms:created>
  <dcterms:modified xsi:type="dcterms:W3CDTF">2020-12-27T00:41:02Z</dcterms:modified>
</cp:coreProperties>
</file>